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D:\STOCK UTN\2022\JUNI\"/>
    </mc:Choice>
  </mc:AlternateContent>
  <bookViews>
    <workbookView xWindow="0" yWindow="60" windowWidth="19440" windowHeight="12420" firstSheet="1" activeTab="3"/>
  </bookViews>
  <sheets>
    <sheet name="MASUK" sheetId="11" r:id="rId1"/>
    <sheet name="KELUAR" sheetId="12" r:id="rId2"/>
    <sheet name="1" sheetId="1" r:id="rId3"/>
    <sheet name="2" sheetId="2" r:id="rId4"/>
    <sheet name="Sheet1" sheetId="13" r:id="rId5"/>
    <sheet name="print1" sheetId="3" r:id="rId6"/>
    <sheet name="print2" sheetId="4" r:id="rId7"/>
  </sheets>
  <definedNames>
    <definedName name="_xlcn.WorksheetConnection_Book1.xlsxTable11" hidden="1">Table1[]</definedName>
    <definedName name="_xlcn.WorksheetConnection_Book1.xlsxTable21" hidden="1">Table2[]</definedName>
    <definedName name="aa">#REF!</definedName>
    <definedName name="B">#REF!</definedName>
    <definedName name="bb">#REF!</definedName>
    <definedName name="cc">#REF!</definedName>
    <definedName name="dd">#REF!</definedName>
    <definedName name="F">#REF!</definedName>
    <definedName name="fkt">#REF!</definedName>
    <definedName name="maxt1">#REF!</definedName>
    <definedName name="maxt2">#REF!</definedName>
    <definedName name="MG">#REF!</definedName>
    <definedName name="_xlnm.Print_Titles" localSheetId="4">Sheet1!$2:$2</definedName>
    <definedName name="T">#REF!</definedName>
    <definedName name="T_2">#REF!</definedName>
    <definedName name="TN">#REF!</definedName>
  </definedNames>
  <calcPr calcId="152511"/>
  <pivotCaches>
    <pivotCache cacheId="0" r:id="rId8"/>
    <pivotCache cacheId="1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2-2fff19b8-ef15-4fe5-921c-9eef7f21d600" name="Table2" connection="WorksheetConnection_Book1.xlsx!Table2"/>
          <x15:modelTable id="Table1-0a44f3d2-511e-40b9-b7ee-fdbc5af7da65" name="Table1" connection="WorksheetConnection_Book1.xlsx!Table1"/>
        </x15:modelTables>
      </x15:dataModel>
    </ext>
  </extLst>
</workbook>
</file>

<file path=xl/calcChain.xml><?xml version="1.0" encoding="utf-8"?>
<calcChain xmlns="http://schemas.openxmlformats.org/spreadsheetml/2006/main">
  <c r="G1660" i="2" l="1"/>
  <c r="E1660" i="2" s="1"/>
  <c r="I1660" i="2"/>
  <c r="K1660" i="2"/>
  <c r="M1660" i="2"/>
  <c r="N1660" i="2"/>
  <c r="G2250" i="2" l="1"/>
  <c r="I2250" i="2"/>
  <c r="K2250" i="2"/>
  <c r="M2250" i="2"/>
  <c r="N2250" i="2"/>
  <c r="G2258" i="2"/>
  <c r="I2258" i="2"/>
  <c r="K2258" i="2"/>
  <c r="M2258" i="2"/>
  <c r="N2258" i="2"/>
  <c r="G2042" i="2"/>
  <c r="N2042" i="2" s="1"/>
  <c r="I2042" i="2"/>
  <c r="K2042" i="2"/>
  <c r="M2042" i="2"/>
  <c r="G1731" i="2"/>
  <c r="N1731" i="2" s="1"/>
  <c r="I1731" i="2"/>
  <c r="K1731" i="2"/>
  <c r="M1731" i="2"/>
  <c r="G1798" i="2"/>
  <c r="I1798" i="2"/>
  <c r="K1798" i="2"/>
  <c r="M1798" i="2"/>
  <c r="N1798" i="2"/>
  <c r="G1721" i="2"/>
  <c r="N1721" i="2" s="1"/>
  <c r="I1721" i="2"/>
  <c r="K1721" i="2"/>
  <c r="M1721" i="2"/>
  <c r="G1662" i="2"/>
  <c r="I1662" i="2"/>
  <c r="K1662" i="2"/>
  <c r="M1662" i="2"/>
  <c r="N1662" i="2"/>
  <c r="G1182" i="2"/>
  <c r="N1182" i="2" s="1"/>
  <c r="I1182" i="2"/>
  <c r="K1182" i="2"/>
  <c r="M1182" i="2"/>
  <c r="G1166" i="2"/>
  <c r="I1166" i="2"/>
  <c r="K1166" i="2"/>
  <c r="M1166" i="2"/>
  <c r="N1166" i="2"/>
  <c r="G699" i="2"/>
  <c r="I699" i="2"/>
  <c r="K699" i="2"/>
  <c r="M699" i="2"/>
  <c r="N699" i="2"/>
  <c r="G779" i="2"/>
  <c r="N779" i="2" s="1"/>
  <c r="I779" i="2"/>
  <c r="K779" i="2"/>
  <c r="M779" i="2"/>
  <c r="G781" i="2"/>
  <c r="N781" i="2" s="1"/>
  <c r="I781" i="2"/>
  <c r="K781" i="2"/>
  <c r="M781" i="2"/>
  <c r="G604" i="2"/>
  <c r="N604" i="2" s="1"/>
  <c r="I604" i="2"/>
  <c r="K604" i="2"/>
  <c r="M604" i="2"/>
  <c r="G594" i="2"/>
  <c r="I594" i="2"/>
  <c r="K594" i="2"/>
  <c r="M594" i="2"/>
  <c r="N594" i="2"/>
  <c r="G367" i="2"/>
  <c r="N367" i="2" s="1"/>
  <c r="I367" i="2"/>
  <c r="K367" i="2"/>
  <c r="M367" i="2"/>
  <c r="G355" i="2"/>
  <c r="I355" i="2"/>
  <c r="K355" i="2"/>
  <c r="M355" i="2"/>
  <c r="N355" i="2"/>
  <c r="G266" i="2"/>
  <c r="I266" i="2"/>
  <c r="K266" i="2"/>
  <c r="M266" i="2"/>
  <c r="N266" i="2"/>
  <c r="G265" i="2"/>
  <c r="N265" i="2" s="1"/>
  <c r="I265" i="2"/>
  <c r="K265" i="2"/>
  <c r="M265" i="2"/>
  <c r="G264" i="2"/>
  <c r="N264" i="2" s="1"/>
  <c r="I264" i="2"/>
  <c r="K264" i="2"/>
  <c r="M264" i="2"/>
  <c r="G263" i="2"/>
  <c r="I263" i="2"/>
  <c r="K263" i="2"/>
  <c r="M263" i="2"/>
  <c r="N263" i="2"/>
  <c r="G262" i="2"/>
  <c r="I262" i="2"/>
  <c r="K262" i="2"/>
  <c r="M262" i="2"/>
  <c r="N262" i="2"/>
  <c r="G260" i="2"/>
  <c r="I260" i="2"/>
  <c r="K260" i="2"/>
  <c r="M260" i="2"/>
  <c r="N260" i="2"/>
  <c r="G259" i="2"/>
  <c r="N259" i="2" s="1"/>
  <c r="I259" i="2"/>
  <c r="K259" i="2"/>
  <c r="M259" i="2"/>
  <c r="G258" i="2"/>
  <c r="N258" i="2" s="1"/>
  <c r="I258" i="2"/>
  <c r="K258" i="2"/>
  <c r="M258" i="2"/>
  <c r="G277" i="2"/>
  <c r="I277" i="2"/>
  <c r="K277" i="2"/>
  <c r="M277" i="2"/>
  <c r="N277" i="2"/>
  <c r="G100" i="2"/>
  <c r="N100" i="2" s="1"/>
  <c r="I100" i="2"/>
  <c r="K100" i="2"/>
  <c r="M100" i="2"/>
  <c r="G99" i="2"/>
  <c r="N99" i="2" s="1"/>
  <c r="I99" i="2"/>
  <c r="K99" i="2"/>
  <c r="M99" i="2"/>
  <c r="E779" i="2" l="1"/>
  <c r="E1731" i="2"/>
  <c r="E604" i="2"/>
  <c r="E1166" i="2"/>
  <c r="E1721" i="2"/>
  <c r="E2258" i="2"/>
  <c r="E260" i="2"/>
  <c r="E263" i="2"/>
  <c r="E265" i="2"/>
  <c r="E594" i="2"/>
  <c r="E781" i="2"/>
  <c r="E699" i="2"/>
  <c r="E1182" i="2"/>
  <c r="E1662" i="2"/>
  <c r="E1798" i="2"/>
  <c r="E2042" i="2"/>
  <c r="E2250" i="2"/>
  <c r="E367" i="2"/>
  <c r="E355" i="2"/>
  <c r="E259" i="2"/>
  <c r="E262" i="2"/>
  <c r="E264" i="2"/>
  <c r="E266" i="2"/>
  <c r="E258" i="2"/>
  <c r="E99" i="2"/>
  <c r="E277" i="2"/>
  <c r="E100" i="2"/>
  <c r="G2133" i="2"/>
  <c r="I2133" i="2"/>
  <c r="K2133" i="2"/>
  <c r="M2133" i="2"/>
  <c r="N2133" i="2"/>
  <c r="G1711" i="2"/>
  <c r="I1711" i="2"/>
  <c r="K1711" i="2"/>
  <c r="M1711" i="2"/>
  <c r="N1711" i="2"/>
  <c r="G1570" i="2"/>
  <c r="N1570" i="2" s="1"/>
  <c r="I1570" i="2"/>
  <c r="K1570" i="2"/>
  <c r="M1570" i="2"/>
  <c r="G1569" i="2"/>
  <c r="N1569" i="2" s="1"/>
  <c r="I1569" i="2"/>
  <c r="K1569" i="2"/>
  <c r="M1569" i="2"/>
  <c r="G1568" i="2"/>
  <c r="N1568" i="2" s="1"/>
  <c r="I1568" i="2"/>
  <c r="K1568" i="2"/>
  <c r="M1568" i="2"/>
  <c r="G1567" i="2"/>
  <c r="N1567" i="2" s="1"/>
  <c r="I1567" i="2"/>
  <c r="K1567" i="2"/>
  <c r="M1567" i="2"/>
  <c r="G1415" i="2"/>
  <c r="N1415" i="2" s="1"/>
  <c r="I1415" i="2"/>
  <c r="K1415" i="2"/>
  <c r="M1415" i="2"/>
  <c r="G1158" i="2"/>
  <c r="I1158" i="2"/>
  <c r="K1158" i="2"/>
  <c r="M1158" i="2"/>
  <c r="N1158" i="2"/>
  <c r="G946" i="2"/>
  <c r="N946" i="2" s="1"/>
  <c r="I946" i="2"/>
  <c r="K946" i="2"/>
  <c r="M946" i="2"/>
  <c r="G584" i="2"/>
  <c r="I584" i="2"/>
  <c r="K584" i="2"/>
  <c r="M584" i="2"/>
  <c r="G578" i="2"/>
  <c r="I578" i="2"/>
  <c r="K578" i="2"/>
  <c r="M578" i="2"/>
  <c r="G579" i="2"/>
  <c r="N579" i="2" s="1"/>
  <c r="I579" i="2"/>
  <c r="K579" i="2"/>
  <c r="M579" i="2"/>
  <c r="G577" i="2"/>
  <c r="I577" i="2"/>
  <c r="K577" i="2"/>
  <c r="M577" i="2"/>
  <c r="G583" i="2"/>
  <c r="N583" i="2" s="1"/>
  <c r="I583" i="2"/>
  <c r="K583" i="2"/>
  <c r="M583" i="2"/>
  <c r="G582" i="2"/>
  <c r="N582" i="2" s="1"/>
  <c r="I582" i="2"/>
  <c r="K582" i="2"/>
  <c r="M582" i="2"/>
  <c r="G580" i="2"/>
  <c r="I580" i="2"/>
  <c r="K580" i="2"/>
  <c r="M580" i="2"/>
  <c r="G581" i="2"/>
  <c r="N581" i="2" s="1"/>
  <c r="I581" i="2"/>
  <c r="K581" i="2"/>
  <c r="M581" i="2"/>
  <c r="G568" i="2"/>
  <c r="N568" i="2" s="1"/>
  <c r="I568" i="2"/>
  <c r="K568" i="2"/>
  <c r="M568" i="2"/>
  <c r="G356" i="2"/>
  <c r="N356" i="2" s="1"/>
  <c r="I356" i="2"/>
  <c r="K356" i="2"/>
  <c r="M356" i="2"/>
  <c r="G357" i="2"/>
  <c r="N357" i="2" s="1"/>
  <c r="I357" i="2"/>
  <c r="K357" i="2"/>
  <c r="M357" i="2"/>
  <c r="G358" i="2"/>
  <c r="N358" i="2" s="1"/>
  <c r="I358" i="2"/>
  <c r="K358" i="2"/>
  <c r="M358" i="2"/>
  <c r="G333" i="2"/>
  <c r="I333" i="2"/>
  <c r="K333" i="2"/>
  <c r="M333" i="2"/>
  <c r="N333" i="2"/>
  <c r="G332" i="2"/>
  <c r="I332" i="2"/>
  <c r="K332" i="2"/>
  <c r="M332" i="2"/>
  <c r="G331" i="2"/>
  <c r="N331" i="2" s="1"/>
  <c r="I331" i="2"/>
  <c r="K331" i="2"/>
  <c r="M331" i="2"/>
  <c r="G330" i="2"/>
  <c r="N330" i="2" s="1"/>
  <c r="I330" i="2"/>
  <c r="K330" i="2"/>
  <c r="M330" i="2"/>
  <c r="G334" i="2"/>
  <c r="I334" i="2"/>
  <c r="K334" i="2"/>
  <c r="M334" i="2"/>
  <c r="N334" i="2"/>
  <c r="G346" i="2"/>
  <c r="G347" i="2"/>
  <c r="G348" i="2"/>
  <c r="I346" i="2"/>
  <c r="I347" i="2"/>
  <c r="I348" i="2"/>
  <c r="K346" i="2"/>
  <c r="K347" i="2"/>
  <c r="K348" i="2"/>
  <c r="M346" i="2"/>
  <c r="M347" i="2"/>
  <c r="M348" i="2"/>
  <c r="N346" i="2"/>
  <c r="N347" i="2"/>
  <c r="N348" i="2"/>
  <c r="G345" i="2"/>
  <c r="N345" i="2" s="1"/>
  <c r="I345" i="2"/>
  <c r="K345" i="2"/>
  <c r="M345" i="2"/>
  <c r="G35" i="1"/>
  <c r="I35" i="1"/>
  <c r="P35" i="1" s="1"/>
  <c r="K35" i="1"/>
  <c r="M35" i="1"/>
  <c r="N35" i="1"/>
  <c r="O35" i="1"/>
  <c r="E578" i="2" l="1"/>
  <c r="E584" i="2"/>
  <c r="E581" i="2"/>
  <c r="E580" i="2"/>
  <c r="E582" i="2"/>
  <c r="N578" i="2"/>
  <c r="E577" i="2"/>
  <c r="N580" i="2"/>
  <c r="N577" i="2"/>
  <c r="N584" i="2"/>
  <c r="E1158" i="2"/>
  <c r="E583" i="2"/>
  <c r="E1567" i="2"/>
  <c r="E1568" i="2"/>
  <c r="E2133" i="2"/>
  <c r="E579" i="2"/>
  <c r="E1570" i="2"/>
  <c r="E568" i="2"/>
  <c r="E946" i="2"/>
  <c r="E1415" i="2"/>
  <c r="E1569" i="2"/>
  <c r="E1711" i="2"/>
  <c r="E356" i="2"/>
  <c r="E357" i="2"/>
  <c r="E332" i="2"/>
  <c r="E333" i="2"/>
  <c r="E334" i="2"/>
  <c r="N332" i="2"/>
  <c r="E330" i="2"/>
  <c r="E331" i="2"/>
  <c r="E358" i="2"/>
  <c r="E348" i="2"/>
  <c r="E347" i="2"/>
  <c r="E345" i="2"/>
  <c r="E346" i="2"/>
  <c r="E35" i="1"/>
  <c r="E1373" i="2"/>
  <c r="G1373" i="2"/>
  <c r="N1373" i="2" s="1"/>
  <c r="I1373" i="2"/>
  <c r="K1373" i="2"/>
  <c r="M1373" i="2"/>
  <c r="E1378" i="2"/>
  <c r="G1378" i="2"/>
  <c r="N1378" i="2" s="1"/>
  <c r="I1378" i="2"/>
  <c r="K1378" i="2"/>
  <c r="M1378" i="2"/>
  <c r="E1384" i="2"/>
  <c r="G1384" i="2"/>
  <c r="N1384" i="2" s="1"/>
  <c r="I1384" i="2"/>
  <c r="K1384" i="2"/>
  <c r="M1384" i="2"/>
  <c r="E1394" i="2"/>
  <c r="G1394" i="2"/>
  <c r="N1394" i="2" s="1"/>
  <c r="I1394" i="2"/>
  <c r="K1394" i="2"/>
  <c r="M1394" i="2"/>
  <c r="E1395" i="2"/>
  <c r="G1395" i="2"/>
  <c r="N1395" i="2" s="1"/>
  <c r="I1395" i="2"/>
  <c r="K1395" i="2"/>
  <c r="M1395" i="2"/>
  <c r="E1507" i="2"/>
  <c r="G1507" i="2"/>
  <c r="N1507" i="2" s="1"/>
  <c r="I1507" i="2"/>
  <c r="K1507" i="2"/>
  <c r="M1507" i="2"/>
  <c r="E1508" i="2"/>
  <c r="G1508" i="2"/>
  <c r="N1508" i="2" s="1"/>
  <c r="I1508" i="2"/>
  <c r="K1508" i="2"/>
  <c r="M1508" i="2"/>
  <c r="E1509" i="2"/>
  <c r="G1509" i="2"/>
  <c r="N1509" i="2" s="1"/>
  <c r="I1509" i="2"/>
  <c r="K1509" i="2"/>
  <c r="M1509" i="2"/>
  <c r="E1510" i="2"/>
  <c r="G1510" i="2"/>
  <c r="N1510" i="2" s="1"/>
  <c r="I1510" i="2"/>
  <c r="K1510" i="2"/>
  <c r="M1510" i="2"/>
  <c r="E1706" i="2"/>
  <c r="G1706" i="2"/>
  <c r="N1706" i="2" s="1"/>
  <c r="I1706" i="2"/>
  <c r="K1706" i="2"/>
  <c r="M1706" i="2"/>
  <c r="E1707" i="2"/>
  <c r="G1707" i="2"/>
  <c r="N1707" i="2" s="1"/>
  <c r="I1707" i="2"/>
  <c r="K1707" i="2"/>
  <c r="M1707" i="2"/>
  <c r="E1703" i="2"/>
  <c r="G1703" i="2"/>
  <c r="N1703" i="2" s="1"/>
  <c r="I1703" i="2"/>
  <c r="K1703" i="2"/>
  <c r="M1703" i="2"/>
  <c r="E1914" i="2"/>
  <c r="G1914" i="2"/>
  <c r="N1914" i="2" s="1"/>
  <c r="I1914" i="2"/>
  <c r="K1914" i="2"/>
  <c r="M1914" i="2"/>
  <c r="E1978" i="2"/>
  <c r="G1978" i="2"/>
  <c r="N1978" i="2" s="1"/>
  <c r="I1978" i="2"/>
  <c r="K1978" i="2"/>
  <c r="M1978" i="2"/>
  <c r="E2021" i="2"/>
  <c r="G2021" i="2"/>
  <c r="N2021" i="2" s="1"/>
  <c r="I2021" i="2"/>
  <c r="K2021" i="2"/>
  <c r="M2021" i="2"/>
  <c r="E2023" i="2"/>
  <c r="G2023" i="2"/>
  <c r="N2023" i="2" s="1"/>
  <c r="I2023" i="2"/>
  <c r="K2023" i="2"/>
  <c r="M2023" i="2"/>
  <c r="E2024" i="2"/>
  <c r="G2024" i="2"/>
  <c r="N2024" i="2" s="1"/>
  <c r="I2024" i="2"/>
  <c r="K2024" i="2"/>
  <c r="M2024" i="2"/>
  <c r="E2247" i="2"/>
  <c r="G2247" i="2"/>
  <c r="N2247" i="2" s="1"/>
  <c r="I2247" i="2"/>
  <c r="K2247" i="2"/>
  <c r="M2247" i="2"/>
  <c r="G2252" i="2"/>
  <c r="N2252" i="2" s="1"/>
  <c r="I2252" i="2"/>
  <c r="K2252" i="2"/>
  <c r="M2252" i="2"/>
  <c r="E2348" i="2"/>
  <c r="G2348" i="2"/>
  <c r="N2348" i="2" s="1"/>
  <c r="I2348" i="2"/>
  <c r="K2348" i="2"/>
  <c r="M2348" i="2"/>
  <c r="E2350" i="2"/>
  <c r="G2350" i="2"/>
  <c r="N2350" i="2" s="1"/>
  <c r="I2350" i="2"/>
  <c r="K2350" i="2"/>
  <c r="M2350" i="2"/>
  <c r="E2351" i="2"/>
  <c r="G2351" i="2"/>
  <c r="N2351" i="2" s="1"/>
  <c r="I2351" i="2"/>
  <c r="K2351" i="2"/>
  <c r="M2351" i="2"/>
  <c r="E2352" i="2"/>
  <c r="G2352" i="2"/>
  <c r="N2352" i="2" s="1"/>
  <c r="I2352" i="2"/>
  <c r="K2352" i="2"/>
  <c r="M2352" i="2"/>
  <c r="E2353" i="2"/>
  <c r="G2353" i="2"/>
  <c r="N2353" i="2" s="1"/>
  <c r="I2353" i="2"/>
  <c r="K2353" i="2"/>
  <c r="M2353" i="2"/>
  <c r="E2354" i="2"/>
  <c r="G2354" i="2"/>
  <c r="N2354" i="2" s="1"/>
  <c r="I2354" i="2"/>
  <c r="K2354" i="2"/>
  <c r="M2354" i="2"/>
  <c r="E2356" i="2"/>
  <c r="G2356" i="2"/>
  <c r="N2356" i="2" s="1"/>
  <c r="I2356" i="2"/>
  <c r="K2356" i="2"/>
  <c r="M2356" i="2"/>
  <c r="E2357" i="2"/>
  <c r="G2357" i="2"/>
  <c r="N2357" i="2" s="1"/>
  <c r="I2357" i="2"/>
  <c r="K2357" i="2"/>
  <c r="M2357" i="2"/>
  <c r="E2358" i="2"/>
  <c r="G2358" i="2"/>
  <c r="N2358" i="2" s="1"/>
  <c r="I2358" i="2"/>
  <c r="K2358" i="2"/>
  <c r="M2358" i="2"/>
  <c r="E2359" i="2"/>
  <c r="G2359" i="2"/>
  <c r="N2359" i="2" s="1"/>
  <c r="I2359" i="2"/>
  <c r="K2359" i="2"/>
  <c r="M2359" i="2"/>
  <c r="E2360" i="2"/>
  <c r="G2360" i="2"/>
  <c r="N2360" i="2" s="1"/>
  <c r="I2360" i="2"/>
  <c r="K2360" i="2"/>
  <c r="M2360" i="2"/>
  <c r="E2361" i="2"/>
  <c r="G2361" i="2"/>
  <c r="N2361" i="2" s="1"/>
  <c r="I2361" i="2"/>
  <c r="K2361" i="2"/>
  <c r="M2361" i="2"/>
  <c r="E2362" i="2"/>
  <c r="G2362" i="2"/>
  <c r="N2362" i="2" s="1"/>
  <c r="I2362" i="2"/>
  <c r="K2362" i="2"/>
  <c r="M2362" i="2"/>
  <c r="E2363" i="2"/>
  <c r="G2363" i="2"/>
  <c r="N2363" i="2" s="1"/>
  <c r="I2363" i="2"/>
  <c r="K2363" i="2"/>
  <c r="M2363" i="2"/>
  <c r="E2364" i="2"/>
  <c r="G2364" i="2"/>
  <c r="N2364" i="2" s="1"/>
  <c r="I2364" i="2"/>
  <c r="K2364" i="2"/>
  <c r="M2364" i="2"/>
  <c r="E2365" i="2"/>
  <c r="G2365" i="2"/>
  <c r="N2365" i="2" s="1"/>
  <c r="I2365" i="2"/>
  <c r="K2365" i="2"/>
  <c r="M2365" i="2"/>
  <c r="E2367" i="2"/>
  <c r="G2367" i="2"/>
  <c r="N2367" i="2" s="1"/>
  <c r="I2367" i="2"/>
  <c r="K2367" i="2"/>
  <c r="M2367" i="2"/>
  <c r="E1377" i="2"/>
  <c r="G1377" i="2"/>
  <c r="N1377" i="2" s="1"/>
  <c r="I1377" i="2"/>
  <c r="K1377" i="2"/>
  <c r="M1377" i="2"/>
  <c r="E2252" i="2" l="1"/>
  <c r="G2040" i="2" l="1"/>
  <c r="I2040" i="2"/>
  <c r="K2040" i="2"/>
  <c r="M2040" i="2"/>
  <c r="N2040" i="2"/>
  <c r="G1969" i="2"/>
  <c r="I1969" i="2"/>
  <c r="K1969" i="2"/>
  <c r="M1969" i="2"/>
  <c r="N1969" i="2"/>
  <c r="G1996" i="2"/>
  <c r="I1996" i="2"/>
  <c r="K1996" i="2"/>
  <c r="M1996" i="2"/>
  <c r="N1996" i="2"/>
  <c r="G1823" i="2"/>
  <c r="N1823" i="2" s="1"/>
  <c r="I1823" i="2"/>
  <c r="K1823" i="2"/>
  <c r="M1823" i="2"/>
  <c r="G1717" i="2"/>
  <c r="N1717" i="2" s="1"/>
  <c r="I1717" i="2"/>
  <c r="K1717" i="2"/>
  <c r="M1717" i="2"/>
  <c r="G1716" i="2"/>
  <c r="N1716" i="2" s="1"/>
  <c r="I1716" i="2"/>
  <c r="K1716" i="2"/>
  <c r="M1716" i="2"/>
  <c r="G1661" i="2"/>
  <c r="N1661" i="2" s="1"/>
  <c r="I1661" i="2"/>
  <c r="K1661" i="2"/>
  <c r="M1661" i="2"/>
  <c r="G1664" i="2"/>
  <c r="N1664" i="2" s="1"/>
  <c r="I1664" i="2"/>
  <c r="K1664" i="2"/>
  <c r="M1664" i="2"/>
  <c r="G1312" i="2"/>
  <c r="N1312" i="2" s="1"/>
  <c r="I1312" i="2"/>
  <c r="K1312" i="2"/>
  <c r="M1312" i="2"/>
  <c r="G1311" i="2"/>
  <c r="N1311" i="2" s="1"/>
  <c r="I1311" i="2"/>
  <c r="K1311" i="2"/>
  <c r="M1311" i="2"/>
  <c r="G1313" i="2"/>
  <c r="N1313" i="2" s="1"/>
  <c r="I1313" i="2"/>
  <c r="K1313" i="2"/>
  <c r="M1313" i="2"/>
  <c r="G1081" i="2"/>
  <c r="N1081" i="2" s="1"/>
  <c r="I1081" i="2"/>
  <c r="K1081" i="2"/>
  <c r="M1081" i="2"/>
  <c r="G1080" i="2"/>
  <c r="N1080" i="2" s="1"/>
  <c r="I1080" i="2"/>
  <c r="K1080" i="2"/>
  <c r="M1080" i="2"/>
  <c r="G952" i="2"/>
  <c r="N952" i="2" s="1"/>
  <c r="I952" i="2"/>
  <c r="K952" i="2"/>
  <c r="M952" i="2"/>
  <c r="G954" i="2"/>
  <c r="N954" i="2" s="1"/>
  <c r="I954" i="2"/>
  <c r="K954" i="2"/>
  <c r="M954" i="2"/>
  <c r="G953" i="2"/>
  <c r="N953" i="2" s="1"/>
  <c r="I953" i="2"/>
  <c r="K953" i="2"/>
  <c r="M953" i="2"/>
  <c r="G784" i="2"/>
  <c r="N784" i="2" s="1"/>
  <c r="I784" i="2"/>
  <c r="K784" i="2"/>
  <c r="M784" i="2"/>
  <c r="G764" i="2"/>
  <c r="N764" i="2" s="1"/>
  <c r="I764" i="2"/>
  <c r="K764" i="2"/>
  <c r="M764" i="2"/>
  <c r="G689" i="2"/>
  <c r="N689" i="2" s="1"/>
  <c r="I689" i="2"/>
  <c r="K689" i="2"/>
  <c r="M689" i="2"/>
  <c r="G458" i="2"/>
  <c r="N458" i="2" s="1"/>
  <c r="I458" i="2"/>
  <c r="K458" i="2"/>
  <c r="M458" i="2"/>
  <c r="G475" i="2"/>
  <c r="N475" i="2" s="1"/>
  <c r="I475" i="2"/>
  <c r="K475" i="2"/>
  <c r="M475" i="2"/>
  <c r="G468" i="2"/>
  <c r="N468" i="2" s="1"/>
  <c r="I468" i="2"/>
  <c r="K468" i="2"/>
  <c r="M468" i="2"/>
  <c r="G469" i="2"/>
  <c r="N469" i="2" s="1"/>
  <c r="I469" i="2"/>
  <c r="K469" i="2"/>
  <c r="M469" i="2"/>
  <c r="G467" i="2"/>
  <c r="N467" i="2" s="1"/>
  <c r="I467" i="2"/>
  <c r="K467" i="2"/>
  <c r="M467" i="2"/>
  <c r="E3" i="2"/>
  <c r="A3" i="2" s="1"/>
  <c r="E4" i="2"/>
  <c r="E5" i="2"/>
  <c r="E7" i="2"/>
  <c r="E8" i="2"/>
  <c r="E10" i="2"/>
  <c r="E12" i="2"/>
  <c r="E14" i="2"/>
  <c r="E16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9" i="2"/>
  <c r="E70" i="2"/>
  <c r="E71" i="2"/>
  <c r="E72" i="2"/>
  <c r="E73" i="2"/>
  <c r="E74" i="2"/>
  <c r="E75" i="2"/>
  <c r="E76" i="2"/>
  <c r="E77" i="2"/>
  <c r="E78" i="2"/>
  <c r="E79" i="2"/>
  <c r="E80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101" i="2"/>
  <c r="E103" i="2"/>
  <c r="E104" i="2"/>
  <c r="E105" i="2"/>
  <c r="E106" i="2"/>
  <c r="E107" i="2"/>
  <c r="E108" i="2"/>
  <c r="E110" i="2"/>
  <c r="E111" i="2"/>
  <c r="E112" i="2"/>
  <c r="E113" i="2"/>
  <c r="E116" i="2"/>
  <c r="E117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A136" i="2" s="1"/>
  <c r="E137" i="2"/>
  <c r="E138" i="2"/>
  <c r="E140" i="2"/>
  <c r="E141" i="2"/>
  <c r="E142" i="2"/>
  <c r="E143" i="2"/>
  <c r="E144" i="2"/>
  <c r="E145" i="2"/>
  <c r="E146" i="2"/>
  <c r="E147" i="2"/>
  <c r="E148" i="2"/>
  <c r="E149" i="2"/>
  <c r="E150" i="2"/>
  <c r="E153" i="2"/>
  <c r="E158" i="2"/>
  <c r="A158" i="2" s="1"/>
  <c r="E159" i="2"/>
  <c r="E160" i="2"/>
  <c r="E161" i="2"/>
  <c r="E162" i="2"/>
  <c r="E163" i="2"/>
  <c r="E164" i="2"/>
  <c r="E167" i="2"/>
  <c r="A167" i="2" s="1"/>
  <c r="E173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A191" i="2" s="1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6" i="2"/>
  <c r="E207" i="2"/>
  <c r="E208" i="2"/>
  <c r="E209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1" i="2"/>
  <c r="E233" i="2"/>
  <c r="E234" i="2"/>
  <c r="E235" i="2"/>
  <c r="E236" i="2"/>
  <c r="E237" i="2"/>
  <c r="E238" i="2"/>
  <c r="E239" i="2"/>
  <c r="E240" i="2"/>
  <c r="E241" i="2"/>
  <c r="E242" i="2"/>
  <c r="A242" i="2" s="1"/>
  <c r="E243" i="2"/>
  <c r="E244" i="2"/>
  <c r="E245" i="2"/>
  <c r="E246" i="2"/>
  <c r="E250" i="2"/>
  <c r="A250" i="2" s="1"/>
  <c r="E251" i="2"/>
  <c r="E252" i="2"/>
  <c r="E253" i="2"/>
  <c r="E254" i="2"/>
  <c r="E255" i="2"/>
  <c r="E256" i="2"/>
  <c r="E257" i="2"/>
  <c r="E261" i="2"/>
  <c r="E270" i="2"/>
  <c r="E271" i="2"/>
  <c r="E273" i="2"/>
  <c r="E274" i="2"/>
  <c r="E275" i="2"/>
  <c r="E276" i="2"/>
  <c r="E278" i="2"/>
  <c r="E279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7" i="2"/>
  <c r="E298" i="2"/>
  <c r="E302" i="2"/>
  <c r="E303" i="2"/>
  <c r="E304" i="2"/>
  <c r="E308" i="2"/>
  <c r="E309" i="2"/>
  <c r="E310" i="2"/>
  <c r="E312" i="2"/>
  <c r="E313" i="2"/>
  <c r="E314" i="2"/>
  <c r="E316" i="2"/>
  <c r="E317" i="2"/>
  <c r="E318" i="2"/>
  <c r="E319" i="2"/>
  <c r="E320" i="2"/>
  <c r="E321" i="2"/>
  <c r="E323" i="2"/>
  <c r="E325" i="2"/>
  <c r="E326" i="2"/>
  <c r="A326" i="2" s="1"/>
  <c r="E328" i="2"/>
  <c r="E329" i="2"/>
  <c r="E337" i="2"/>
  <c r="E338" i="2"/>
  <c r="E341" i="2"/>
  <c r="E342" i="2"/>
  <c r="E344" i="2"/>
  <c r="A344" i="2" s="1"/>
  <c r="E349" i="2"/>
  <c r="A349" i="2" s="1"/>
  <c r="E350" i="2"/>
  <c r="A350" i="2" s="1"/>
  <c r="E353" i="2"/>
  <c r="E359" i="2"/>
  <c r="E360" i="2"/>
  <c r="E361" i="2"/>
  <c r="E362" i="2"/>
  <c r="E363" i="2"/>
  <c r="E364" i="2"/>
  <c r="E365" i="2"/>
  <c r="E368" i="2"/>
  <c r="A368" i="2" s="1"/>
  <c r="E369" i="2"/>
  <c r="E370" i="2"/>
  <c r="E371" i="2"/>
  <c r="E372" i="2"/>
  <c r="E373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3" i="2"/>
  <c r="E444" i="2"/>
  <c r="E445" i="2"/>
  <c r="E447" i="2"/>
  <c r="E449" i="2"/>
  <c r="E450" i="2"/>
  <c r="E451" i="2"/>
  <c r="E452" i="2"/>
  <c r="E453" i="2"/>
  <c r="E454" i="2"/>
  <c r="E455" i="2"/>
  <c r="E456" i="2"/>
  <c r="E457" i="2"/>
  <c r="E459" i="2"/>
  <c r="E477" i="2"/>
  <c r="E478" i="2"/>
  <c r="E479" i="2"/>
  <c r="E480" i="2"/>
  <c r="E481" i="2"/>
  <c r="E482" i="2"/>
  <c r="E483" i="2"/>
  <c r="E484" i="2"/>
  <c r="E492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30" i="2"/>
  <c r="E531" i="2"/>
  <c r="E532" i="2"/>
  <c r="E533" i="2"/>
  <c r="E534" i="2"/>
  <c r="E535" i="2"/>
  <c r="E536" i="2"/>
  <c r="E537" i="2"/>
  <c r="E539" i="2"/>
  <c r="E540" i="2"/>
  <c r="E541" i="2"/>
  <c r="E543" i="2"/>
  <c r="E544" i="2"/>
  <c r="E545" i="2"/>
  <c r="E546" i="2"/>
  <c r="E547" i="2"/>
  <c r="E548" i="2"/>
  <c r="E549" i="2"/>
  <c r="E550" i="2"/>
  <c r="E551" i="2"/>
  <c r="E552" i="2"/>
  <c r="E553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71" i="2"/>
  <c r="E572" i="2"/>
  <c r="E573" i="2"/>
  <c r="E574" i="2"/>
  <c r="E575" i="2"/>
  <c r="E576" i="2"/>
  <c r="E585" i="2"/>
  <c r="E586" i="2"/>
  <c r="E587" i="2"/>
  <c r="E588" i="2"/>
  <c r="E589" i="2"/>
  <c r="E590" i="2"/>
  <c r="E591" i="2"/>
  <c r="E592" i="2"/>
  <c r="E593" i="2"/>
  <c r="E598" i="2"/>
  <c r="E616" i="2"/>
  <c r="E617" i="2"/>
  <c r="E618" i="2"/>
  <c r="E619" i="2"/>
  <c r="E622" i="2"/>
  <c r="E623" i="2"/>
  <c r="E624" i="2"/>
  <c r="E628" i="2"/>
  <c r="E631" i="2"/>
  <c r="E632" i="2"/>
  <c r="E633" i="2"/>
  <c r="E634" i="2"/>
  <c r="E635" i="2"/>
  <c r="E636" i="2"/>
  <c r="E637" i="2"/>
  <c r="E638" i="2"/>
  <c r="E639" i="2"/>
  <c r="E640" i="2"/>
  <c r="E642" i="2"/>
  <c r="A642" i="2" s="1"/>
  <c r="E645" i="2"/>
  <c r="A645" i="2" s="1"/>
  <c r="E646" i="2"/>
  <c r="A646" i="2" s="1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9" i="2"/>
  <c r="E311" i="2"/>
  <c r="E671" i="2"/>
  <c r="E673" i="2"/>
  <c r="E674" i="2"/>
  <c r="E678" i="2"/>
  <c r="E681" i="2"/>
  <c r="E682" i="2"/>
  <c r="E683" i="2"/>
  <c r="E685" i="2"/>
  <c r="E686" i="2"/>
  <c r="E692" i="2"/>
  <c r="E693" i="2"/>
  <c r="E694" i="2"/>
  <c r="E695" i="2"/>
  <c r="E696" i="2"/>
  <c r="E700" i="2"/>
  <c r="E701" i="2"/>
  <c r="E702" i="2"/>
  <c r="E704" i="2"/>
  <c r="E705" i="2"/>
  <c r="E706" i="2"/>
  <c r="E707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30" i="2"/>
  <c r="E731" i="2"/>
  <c r="E732" i="2"/>
  <c r="E733" i="2"/>
  <c r="E734" i="2"/>
  <c r="E735" i="2"/>
  <c r="E736" i="2"/>
  <c r="E737" i="2"/>
  <c r="E738" i="2"/>
  <c r="E739" i="2"/>
  <c r="E740" i="2"/>
  <c r="E742" i="2"/>
  <c r="E744" i="2"/>
  <c r="A744" i="2" s="1"/>
  <c r="E746" i="2"/>
  <c r="A746" i="2" s="1"/>
  <c r="E747" i="2"/>
  <c r="E748" i="2"/>
  <c r="E749" i="2"/>
  <c r="E752" i="2"/>
  <c r="E753" i="2"/>
  <c r="E754" i="2"/>
  <c r="E755" i="2"/>
  <c r="E756" i="2"/>
  <c r="E757" i="2"/>
  <c r="E760" i="2"/>
  <c r="E761" i="2"/>
  <c r="E762" i="2"/>
  <c r="E763" i="2"/>
  <c r="E765" i="2"/>
  <c r="E766" i="2"/>
  <c r="E767" i="2"/>
  <c r="E768" i="2"/>
  <c r="E769" i="2"/>
  <c r="E770" i="2"/>
  <c r="E771" i="2"/>
  <c r="E772" i="2"/>
  <c r="E774" i="2"/>
  <c r="E775" i="2"/>
  <c r="E776" i="2"/>
  <c r="E780" i="2"/>
  <c r="E782" i="2"/>
  <c r="E783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A814" i="2" s="1"/>
  <c r="E815" i="2"/>
  <c r="E816" i="2"/>
  <c r="E817" i="2"/>
  <c r="E821" i="2"/>
  <c r="E823" i="2"/>
  <c r="E825" i="2"/>
  <c r="E826" i="2"/>
  <c r="E827" i="2"/>
  <c r="E828" i="2"/>
  <c r="E831" i="2"/>
  <c r="E832" i="2"/>
  <c r="E833" i="2"/>
  <c r="E834" i="2"/>
  <c r="E835" i="2"/>
  <c r="A835" i="2" s="1"/>
  <c r="E836" i="2"/>
  <c r="E837" i="2"/>
  <c r="A837" i="2" s="1"/>
  <c r="E838" i="2"/>
  <c r="E840" i="2"/>
  <c r="E842" i="2"/>
  <c r="E843" i="2"/>
  <c r="E844" i="2"/>
  <c r="E845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3" i="2"/>
  <c r="E904" i="2"/>
  <c r="E905" i="2"/>
  <c r="E906" i="2"/>
  <c r="E907" i="2"/>
  <c r="E911" i="2"/>
  <c r="E912" i="2"/>
  <c r="E913" i="2"/>
  <c r="E914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6" i="2"/>
  <c r="E937" i="2"/>
  <c r="E938" i="2"/>
  <c r="E939" i="2"/>
  <c r="E940" i="2"/>
  <c r="E941" i="2"/>
  <c r="E942" i="2"/>
  <c r="E943" i="2"/>
  <c r="E947" i="2"/>
  <c r="E948" i="2"/>
  <c r="E955" i="2"/>
  <c r="E956" i="2"/>
  <c r="E960" i="2"/>
  <c r="E966" i="2"/>
  <c r="E967" i="2"/>
  <c r="E968" i="2"/>
  <c r="E969" i="2"/>
  <c r="E970" i="2"/>
  <c r="E971" i="2"/>
  <c r="E972" i="2"/>
  <c r="E973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1" i="2"/>
  <c r="E1022" i="2"/>
  <c r="E1023" i="2"/>
  <c r="E1024" i="2"/>
  <c r="E1025" i="2"/>
  <c r="E1027" i="2"/>
  <c r="E1029" i="2"/>
  <c r="E1030" i="2"/>
  <c r="E1031" i="2"/>
  <c r="E1032" i="2"/>
  <c r="E1033" i="2"/>
  <c r="E1034" i="2"/>
  <c r="E1035" i="2"/>
  <c r="E1040" i="2"/>
  <c r="E1041" i="2"/>
  <c r="E1043" i="2"/>
  <c r="E1044" i="2"/>
  <c r="E1045" i="2"/>
  <c r="E1046" i="2"/>
  <c r="E1047" i="2"/>
  <c r="E1048" i="2"/>
  <c r="E1049" i="2"/>
  <c r="E1050" i="2"/>
  <c r="E1054" i="2"/>
  <c r="E1055" i="2"/>
  <c r="E1056" i="2"/>
  <c r="E1057" i="2"/>
  <c r="E1058" i="2"/>
  <c r="E1059" i="2"/>
  <c r="E1060" i="2"/>
  <c r="E1061" i="2"/>
  <c r="E1062" i="2"/>
  <c r="E1066" i="2"/>
  <c r="E1067" i="2"/>
  <c r="E1068" i="2"/>
  <c r="E1069" i="2"/>
  <c r="E1070" i="2"/>
  <c r="E1073" i="2"/>
  <c r="E1074" i="2"/>
  <c r="E1075" i="2"/>
  <c r="E1077" i="2"/>
  <c r="E1078" i="2"/>
  <c r="E1079" i="2"/>
  <c r="E1082" i="2"/>
  <c r="E1084" i="2"/>
  <c r="E1085" i="2"/>
  <c r="E1091" i="2"/>
  <c r="E1092" i="2"/>
  <c r="E1093" i="2"/>
  <c r="E1094" i="2"/>
  <c r="E1095" i="2"/>
  <c r="E1096" i="2"/>
  <c r="A1096" i="2" s="1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3" i="2"/>
  <c r="E1124" i="2"/>
  <c r="E1125" i="2"/>
  <c r="E1126" i="2"/>
  <c r="E1129" i="2"/>
  <c r="E1131" i="2"/>
  <c r="E1132" i="2"/>
  <c r="A1132" i="2" s="1"/>
  <c r="E1133" i="2"/>
  <c r="E1135" i="2"/>
  <c r="E1138" i="2"/>
  <c r="E1139" i="2"/>
  <c r="E1140" i="2"/>
  <c r="E1141" i="2"/>
  <c r="E1142" i="2"/>
  <c r="E1143" i="2"/>
  <c r="E1144" i="2"/>
  <c r="E1146" i="2"/>
  <c r="E1149" i="2"/>
  <c r="E1150" i="2"/>
  <c r="E1151" i="2"/>
  <c r="E1152" i="2"/>
  <c r="E1153" i="2"/>
  <c r="E1154" i="2"/>
  <c r="E1155" i="2"/>
  <c r="E1156" i="2"/>
  <c r="E1157" i="2"/>
  <c r="E1161" i="2"/>
  <c r="E1162" i="2"/>
  <c r="E1168" i="2"/>
  <c r="E1169" i="2"/>
  <c r="E1170" i="2"/>
  <c r="E1177" i="2"/>
  <c r="E1181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40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6" i="2"/>
  <c r="E1307" i="2"/>
  <c r="E1314" i="2"/>
  <c r="E1315" i="2"/>
  <c r="E1316" i="2"/>
  <c r="E1317" i="2"/>
  <c r="E1318" i="2"/>
  <c r="E1319" i="2"/>
  <c r="E1321" i="2"/>
  <c r="E1322" i="2"/>
  <c r="E1324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2" i="2"/>
  <c r="E1343" i="2"/>
  <c r="E1344" i="2"/>
  <c r="E1345" i="2"/>
  <c r="E1346" i="2"/>
  <c r="E1347" i="2"/>
  <c r="E1348" i="2"/>
  <c r="E1350" i="2"/>
  <c r="E1351" i="2"/>
  <c r="E1352" i="2"/>
  <c r="E1353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5" i="2"/>
  <c r="E1376" i="2"/>
  <c r="E1379" i="2"/>
  <c r="E1380" i="2"/>
  <c r="E1381" i="2"/>
  <c r="E1382" i="2"/>
  <c r="E1383" i="2"/>
  <c r="E1385" i="2"/>
  <c r="E1386" i="2"/>
  <c r="E1387" i="2"/>
  <c r="E1388" i="2"/>
  <c r="E1389" i="2"/>
  <c r="E1390" i="2"/>
  <c r="E1391" i="2"/>
  <c r="E1392" i="2"/>
  <c r="E1393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8" i="2"/>
  <c r="E1421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40" i="2"/>
  <c r="E1441" i="2"/>
  <c r="E1442" i="2"/>
  <c r="E1443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2" i="2"/>
  <c r="E1473" i="2"/>
  <c r="E1474" i="2"/>
  <c r="E1475" i="2"/>
  <c r="E1476" i="2"/>
  <c r="E1477" i="2"/>
  <c r="E1478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11" i="2"/>
  <c r="E1512" i="2"/>
  <c r="E1513" i="2"/>
  <c r="E1514" i="2"/>
  <c r="E1517" i="2"/>
  <c r="E1520" i="2"/>
  <c r="E1521" i="2"/>
  <c r="E1522" i="2"/>
  <c r="E1523" i="2"/>
  <c r="E1524" i="2"/>
  <c r="E1525" i="2"/>
  <c r="E1526" i="2"/>
  <c r="E1528" i="2"/>
  <c r="E1530" i="2"/>
  <c r="A1530" i="2" s="1"/>
  <c r="E1531" i="2"/>
  <c r="E1532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72" i="2"/>
  <c r="E1573" i="2"/>
  <c r="E1574" i="2"/>
  <c r="E1575" i="2"/>
  <c r="E1577" i="2"/>
  <c r="E1580" i="2"/>
  <c r="E1590" i="2"/>
  <c r="E1591" i="2"/>
  <c r="E1594" i="2"/>
  <c r="A1594" i="2" s="1"/>
  <c r="E1595" i="2"/>
  <c r="E1596" i="2"/>
  <c r="E1597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6" i="2"/>
  <c r="E1627" i="2"/>
  <c r="E1628" i="2"/>
  <c r="E1629" i="2"/>
  <c r="E1630" i="2"/>
  <c r="E1631" i="2"/>
  <c r="E1632" i="2"/>
  <c r="E1633" i="2"/>
  <c r="E1635" i="2"/>
  <c r="E1636" i="2"/>
  <c r="E1637" i="2"/>
  <c r="E1639" i="2"/>
  <c r="E1640" i="2"/>
  <c r="E1641" i="2"/>
  <c r="E1643" i="2"/>
  <c r="E1644" i="2"/>
  <c r="E1645" i="2"/>
  <c r="E1646" i="2"/>
  <c r="E1647" i="2"/>
  <c r="E1648" i="2"/>
  <c r="E1649" i="2"/>
  <c r="E1650" i="2"/>
  <c r="E1651" i="2"/>
  <c r="A1651" i="2" s="1"/>
  <c r="E1653" i="2"/>
  <c r="E1654" i="2"/>
  <c r="E1655" i="2"/>
  <c r="E1656" i="2"/>
  <c r="E1657" i="2"/>
  <c r="E1666" i="2"/>
  <c r="E1667" i="2"/>
  <c r="E1669" i="2"/>
  <c r="E1670" i="2"/>
  <c r="E1671" i="2"/>
  <c r="E1672" i="2"/>
  <c r="E1673" i="2"/>
  <c r="E1674" i="2"/>
  <c r="E1675" i="2"/>
  <c r="E1676" i="2"/>
  <c r="E1677" i="2"/>
  <c r="E1678" i="2"/>
  <c r="E1684" i="2"/>
  <c r="E1685" i="2"/>
  <c r="E1687" i="2"/>
  <c r="E1688" i="2"/>
  <c r="E1689" i="2"/>
  <c r="E1690" i="2"/>
  <c r="E1691" i="2"/>
  <c r="E1692" i="2"/>
  <c r="E1695" i="2"/>
  <c r="E1696" i="2"/>
  <c r="E1698" i="2"/>
  <c r="E1699" i="2"/>
  <c r="E1700" i="2"/>
  <c r="E1701" i="2"/>
  <c r="E1702" i="2"/>
  <c r="E1704" i="2"/>
  <c r="E1705" i="2"/>
  <c r="E1708" i="2"/>
  <c r="E1709" i="2"/>
  <c r="E1710" i="2"/>
  <c r="E1712" i="2"/>
  <c r="A1712" i="2" s="1"/>
  <c r="E1718" i="2"/>
  <c r="E1720" i="2"/>
  <c r="E1722" i="2"/>
  <c r="E1723" i="2"/>
  <c r="E1724" i="2"/>
  <c r="E1725" i="2"/>
  <c r="E1729" i="2"/>
  <c r="A1729" i="2" s="1"/>
  <c r="E1738" i="2"/>
  <c r="E1740" i="2"/>
  <c r="E1745" i="2"/>
  <c r="E1747" i="2"/>
  <c r="E1748" i="2"/>
  <c r="E1749" i="2"/>
  <c r="E1750" i="2"/>
  <c r="E1751" i="2"/>
  <c r="E1752" i="2"/>
  <c r="E1754" i="2"/>
  <c r="E1755" i="2"/>
  <c r="E1756" i="2"/>
  <c r="E1757" i="2"/>
  <c r="E1759" i="2"/>
  <c r="E1760" i="2"/>
  <c r="E1761" i="2"/>
  <c r="E1763" i="2"/>
  <c r="E1765" i="2"/>
  <c r="E1766" i="2"/>
  <c r="E1771" i="2"/>
  <c r="E1772" i="2"/>
  <c r="E1773" i="2"/>
  <c r="E1774" i="2"/>
  <c r="E1775" i="2"/>
  <c r="E1776" i="2"/>
  <c r="E1777" i="2"/>
  <c r="E1783" i="2"/>
  <c r="E1785" i="2"/>
  <c r="E1786" i="2"/>
  <c r="E1787" i="2"/>
  <c r="E1789" i="2"/>
  <c r="E1790" i="2"/>
  <c r="E1791" i="2"/>
  <c r="E1796" i="2"/>
  <c r="E1799" i="2"/>
  <c r="E1800" i="2"/>
  <c r="E1801" i="2"/>
  <c r="E1802" i="2"/>
  <c r="E1804" i="2"/>
  <c r="E1805" i="2"/>
  <c r="E1806" i="2"/>
  <c r="E1807" i="2"/>
  <c r="E1808" i="2"/>
  <c r="E1809" i="2"/>
  <c r="E1810" i="2"/>
  <c r="E1812" i="2"/>
  <c r="E1813" i="2"/>
  <c r="E1814" i="2"/>
  <c r="E1815" i="2"/>
  <c r="E1816" i="2"/>
  <c r="E1817" i="2"/>
  <c r="E1818" i="2"/>
  <c r="E1819" i="2"/>
  <c r="E1820" i="2"/>
  <c r="E1822" i="2"/>
  <c r="E1824" i="2"/>
  <c r="E1826" i="2"/>
  <c r="E1827" i="2"/>
  <c r="E1828" i="2"/>
  <c r="E1829" i="2"/>
  <c r="E1830" i="2"/>
  <c r="E1831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6" i="2"/>
  <c r="E1847" i="2"/>
  <c r="E1850" i="2"/>
  <c r="E1851" i="2"/>
  <c r="E1852" i="2"/>
  <c r="E1853" i="2"/>
  <c r="E1855" i="2"/>
  <c r="E1856" i="2"/>
  <c r="E1857" i="2"/>
  <c r="E1860" i="2"/>
  <c r="E1862" i="2"/>
  <c r="E1868" i="2"/>
  <c r="E1872" i="2"/>
  <c r="A1872" i="2" s="1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3" i="2"/>
  <c r="E1904" i="2"/>
  <c r="E1905" i="2"/>
  <c r="E1909" i="2"/>
  <c r="A1909" i="2" s="1"/>
  <c r="E1910" i="2"/>
  <c r="E1911" i="2"/>
  <c r="E1912" i="2"/>
  <c r="E1913" i="2"/>
  <c r="E1915" i="2"/>
  <c r="E1916" i="2"/>
  <c r="E1917" i="2"/>
  <c r="E1918" i="2"/>
  <c r="E1919" i="2"/>
  <c r="E1920" i="2"/>
  <c r="E1921" i="2"/>
  <c r="E1922" i="2"/>
  <c r="E1923" i="2"/>
  <c r="E1924" i="2"/>
  <c r="E1925" i="2"/>
  <c r="E1927" i="2"/>
  <c r="E1928" i="2"/>
  <c r="E1929" i="2"/>
  <c r="E1930" i="2"/>
  <c r="E1931" i="2"/>
  <c r="E1932" i="2"/>
  <c r="E1933" i="2"/>
  <c r="E1934" i="2"/>
  <c r="E1936" i="2"/>
  <c r="E1937" i="2"/>
  <c r="E1938" i="2"/>
  <c r="E1939" i="2"/>
  <c r="E1951" i="2"/>
  <c r="E1955" i="2"/>
  <c r="E1959" i="2"/>
  <c r="E1960" i="2"/>
  <c r="E1961" i="2"/>
  <c r="E1962" i="2"/>
  <c r="E1963" i="2"/>
  <c r="E1965" i="2"/>
  <c r="E1968" i="2"/>
  <c r="E1973" i="2"/>
  <c r="E1974" i="2"/>
  <c r="E1975" i="2"/>
  <c r="E1976" i="2"/>
  <c r="E1977" i="2"/>
  <c r="E1979" i="2"/>
  <c r="E1980" i="2"/>
  <c r="E1981" i="2"/>
  <c r="E1982" i="2"/>
  <c r="E1983" i="2"/>
  <c r="E1984" i="2"/>
  <c r="E1987" i="2"/>
  <c r="E1989" i="2"/>
  <c r="E1990" i="2"/>
  <c r="E1991" i="2"/>
  <c r="E1992" i="2"/>
  <c r="E1994" i="2"/>
  <c r="A1994" i="2" s="1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6" i="2"/>
  <c r="E2017" i="2"/>
  <c r="E2018" i="2"/>
  <c r="E2019" i="2"/>
  <c r="E2020" i="2"/>
  <c r="E2022" i="2"/>
  <c r="E2028" i="2"/>
  <c r="E2029" i="2"/>
  <c r="E2031" i="2"/>
  <c r="E2032" i="2"/>
  <c r="E2033" i="2"/>
  <c r="E2034" i="2"/>
  <c r="E2035" i="2"/>
  <c r="E2036" i="2"/>
  <c r="E2037" i="2"/>
  <c r="E2038" i="2"/>
  <c r="E2039" i="2"/>
  <c r="E2044" i="2"/>
  <c r="E2048" i="2"/>
  <c r="A2048" i="2" s="1"/>
  <c r="E2049" i="2"/>
  <c r="E2052" i="2"/>
  <c r="E2054" i="2"/>
  <c r="E2056" i="2"/>
  <c r="E2057" i="2"/>
  <c r="E2058" i="2"/>
  <c r="E2059" i="2"/>
  <c r="E2061" i="2"/>
  <c r="E2062" i="2"/>
  <c r="E2063" i="2"/>
  <c r="E2066" i="2"/>
  <c r="E2067" i="2"/>
  <c r="E2068" i="2"/>
  <c r="E2069" i="2"/>
  <c r="E2070" i="2"/>
  <c r="E2071" i="2"/>
  <c r="E2072" i="2"/>
  <c r="E2073" i="2"/>
  <c r="E2074" i="2"/>
  <c r="E2075" i="2"/>
  <c r="E2077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3" i="2"/>
  <c r="E2094" i="2"/>
  <c r="E2096" i="2"/>
  <c r="E2097" i="2"/>
  <c r="E2098" i="2"/>
  <c r="E2100" i="2"/>
  <c r="E2101" i="2"/>
  <c r="E2102" i="2"/>
  <c r="E2103" i="2"/>
  <c r="E2105" i="2"/>
  <c r="E2106" i="2"/>
  <c r="E2107" i="2"/>
  <c r="E2111" i="2"/>
  <c r="E2112" i="2"/>
  <c r="E2113" i="2"/>
  <c r="E2115" i="2"/>
  <c r="E2116" i="2"/>
  <c r="E2117" i="2"/>
  <c r="E2118" i="2"/>
  <c r="E2119" i="2"/>
  <c r="E2120" i="2"/>
  <c r="E2121" i="2"/>
  <c r="E2122" i="2"/>
  <c r="E2123" i="2"/>
  <c r="E2124" i="2"/>
  <c r="E2125" i="2"/>
  <c r="E2127" i="2"/>
  <c r="E2128" i="2"/>
  <c r="E2129" i="2"/>
  <c r="E2130" i="2"/>
  <c r="E2132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8" i="2"/>
  <c r="E2179" i="2"/>
  <c r="E2180" i="2"/>
  <c r="E2181" i="2"/>
  <c r="E2182" i="2"/>
  <c r="E2183" i="2"/>
  <c r="E2184" i="2"/>
  <c r="E2185" i="2"/>
  <c r="E2186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3" i="2"/>
  <c r="E2227" i="2"/>
  <c r="E2229" i="2"/>
  <c r="E2233" i="2"/>
  <c r="E2234" i="2"/>
  <c r="E2235" i="2"/>
  <c r="E2236" i="2"/>
  <c r="E2237" i="2"/>
  <c r="E2238" i="2"/>
  <c r="E2240" i="2"/>
  <c r="E2241" i="2"/>
  <c r="E2242" i="2"/>
  <c r="E2243" i="2"/>
  <c r="E2244" i="2"/>
  <c r="E2245" i="2"/>
  <c r="E2246" i="2"/>
  <c r="E2251" i="2"/>
  <c r="E2253" i="2"/>
  <c r="E2255" i="2"/>
  <c r="E2257" i="2"/>
  <c r="E2259" i="2"/>
  <c r="E2262" i="2"/>
  <c r="A2262" i="2" s="1"/>
  <c r="E2263" i="2"/>
  <c r="A2263" i="2" s="1"/>
  <c r="E2264" i="2"/>
  <c r="E2265" i="2"/>
  <c r="A2265" i="2" s="1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5" i="2"/>
  <c r="E2286" i="2"/>
  <c r="E2289" i="2"/>
  <c r="E2290" i="2"/>
  <c r="E2291" i="2"/>
  <c r="E2292" i="2"/>
  <c r="E2293" i="2"/>
  <c r="E2294" i="2"/>
  <c r="E2295" i="2"/>
  <c r="E2296" i="2"/>
  <c r="E2298" i="2"/>
  <c r="E2300" i="2"/>
  <c r="E2301" i="2"/>
  <c r="E2302" i="2"/>
  <c r="E2303" i="2"/>
  <c r="E2304" i="2"/>
  <c r="E2305" i="2"/>
  <c r="E2306" i="2"/>
  <c r="E2307" i="2"/>
  <c r="E2308" i="2"/>
  <c r="E2309" i="2"/>
  <c r="E2310" i="2"/>
  <c r="A2310" i="2" s="1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3" i="2"/>
  <c r="E2334" i="2"/>
  <c r="E2335" i="2"/>
  <c r="E2338" i="2"/>
  <c r="E2339" i="2"/>
  <c r="E2340" i="2"/>
  <c r="E2341" i="2"/>
  <c r="E2342" i="2"/>
  <c r="E2343" i="2"/>
  <c r="E2344" i="2"/>
  <c r="E2345" i="2"/>
  <c r="E2346" i="2"/>
  <c r="E2349" i="2"/>
  <c r="E2355" i="2"/>
  <c r="E2366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5" i="2"/>
  <c r="E2516" i="2"/>
  <c r="E2518" i="2"/>
  <c r="E2519" i="2"/>
  <c r="E2520" i="2"/>
  <c r="E2521" i="2"/>
  <c r="E2522" i="2"/>
  <c r="E2523" i="2"/>
  <c r="E2524" i="2"/>
  <c r="E2525" i="2"/>
  <c r="E2526" i="2"/>
  <c r="E2527" i="2"/>
  <c r="E2528" i="2"/>
  <c r="E2530" i="2"/>
  <c r="E2536" i="2"/>
  <c r="E2538" i="2"/>
  <c r="E2539" i="2"/>
  <c r="E2541" i="2"/>
  <c r="E2542" i="2"/>
  <c r="E2543" i="2"/>
  <c r="E2544" i="2"/>
  <c r="E2545" i="2"/>
  <c r="E2547" i="2"/>
  <c r="E2549" i="2"/>
  <c r="E2550" i="2"/>
  <c r="E2551" i="2"/>
  <c r="G466" i="2"/>
  <c r="N466" i="2" s="1"/>
  <c r="I466" i="2"/>
  <c r="K466" i="2"/>
  <c r="M466" i="2"/>
  <c r="G474" i="2"/>
  <c r="N474" i="2" s="1"/>
  <c r="I474" i="2"/>
  <c r="K474" i="2"/>
  <c r="M474" i="2"/>
  <c r="G473" i="2"/>
  <c r="N473" i="2" s="1"/>
  <c r="I473" i="2"/>
  <c r="K473" i="2"/>
  <c r="M473" i="2"/>
  <c r="G470" i="2"/>
  <c r="N470" i="2" s="1"/>
  <c r="I470" i="2"/>
  <c r="K470" i="2"/>
  <c r="M470" i="2"/>
  <c r="G471" i="2"/>
  <c r="N471" i="2" s="1"/>
  <c r="I471" i="2"/>
  <c r="K471" i="2"/>
  <c r="M471" i="2"/>
  <c r="G472" i="2"/>
  <c r="N472" i="2" s="1"/>
  <c r="I472" i="2"/>
  <c r="K472" i="2"/>
  <c r="M472" i="2"/>
  <c r="G327" i="2"/>
  <c r="N327" i="2" s="1"/>
  <c r="I327" i="2"/>
  <c r="K327" i="2"/>
  <c r="M327" i="2"/>
  <c r="G366" i="2"/>
  <c r="N366" i="2" s="1"/>
  <c r="I366" i="2"/>
  <c r="K366" i="2"/>
  <c r="M366" i="2"/>
  <c r="G352" i="2"/>
  <c r="N352" i="2" s="1"/>
  <c r="I352" i="2"/>
  <c r="K352" i="2"/>
  <c r="M352" i="2"/>
  <c r="I8" i="1"/>
  <c r="I9" i="1"/>
  <c r="G78" i="1"/>
  <c r="I78" i="1"/>
  <c r="P78" i="1" s="1"/>
  <c r="K78" i="1"/>
  <c r="M78" i="1"/>
  <c r="N78" i="1"/>
  <c r="O78" i="1"/>
  <c r="G77" i="1"/>
  <c r="O77" i="1" s="1"/>
  <c r="I77" i="1"/>
  <c r="P77" i="1" s="1"/>
  <c r="K77" i="1"/>
  <c r="M77" i="1"/>
  <c r="N77" i="1"/>
  <c r="G67" i="1"/>
  <c r="O67" i="1" s="1"/>
  <c r="I67" i="1"/>
  <c r="P67" i="1" s="1"/>
  <c r="K67" i="1"/>
  <c r="M67" i="1"/>
  <c r="N67" i="1"/>
  <c r="G118" i="1"/>
  <c r="O118" i="1" s="1"/>
  <c r="I118" i="1"/>
  <c r="P118" i="1" s="1"/>
  <c r="K118" i="1"/>
  <c r="M118" i="1"/>
  <c r="N118" i="1"/>
  <c r="G115" i="1"/>
  <c r="O115" i="1" s="1"/>
  <c r="I115" i="1"/>
  <c r="P115" i="1" s="1"/>
  <c r="K115" i="1"/>
  <c r="M115" i="1"/>
  <c r="N115" i="1"/>
  <c r="A4" i="2" l="1"/>
  <c r="A5" i="2" s="1"/>
  <c r="E1661" i="2"/>
  <c r="E1996" i="2"/>
  <c r="E1969" i="2"/>
  <c r="E1664" i="2"/>
  <c r="E2040" i="2"/>
  <c r="E1823" i="2"/>
  <c r="E1716" i="2"/>
  <c r="E1717" i="2"/>
  <c r="E952" i="2"/>
  <c r="E1081" i="2"/>
  <c r="E1311" i="2"/>
  <c r="E954" i="2"/>
  <c r="E1080" i="2"/>
  <c r="E1313" i="2"/>
  <c r="E1312" i="2"/>
  <c r="E689" i="2"/>
  <c r="E784" i="2"/>
  <c r="E366" i="2"/>
  <c r="E472" i="2"/>
  <c r="E470" i="2"/>
  <c r="E458" i="2"/>
  <c r="E764" i="2"/>
  <c r="E953" i="2"/>
  <c r="E352" i="2"/>
  <c r="E474" i="2"/>
  <c r="E475" i="2"/>
  <c r="E473" i="2"/>
  <c r="E469" i="2"/>
  <c r="E327" i="2"/>
  <c r="E471" i="2"/>
  <c r="E467" i="2"/>
  <c r="E468" i="2"/>
  <c r="E466" i="2"/>
  <c r="E78" i="1"/>
  <c r="E77" i="1"/>
  <c r="E67" i="1"/>
  <c r="E118" i="1"/>
  <c r="E115" i="1"/>
  <c r="I80" i="1"/>
  <c r="P80" i="1" s="1"/>
  <c r="I3" i="1"/>
  <c r="I4" i="1"/>
  <c r="I83" i="1"/>
  <c r="P83" i="1" s="1"/>
  <c r="I86" i="1"/>
  <c r="P86" i="1" s="1"/>
  <c r="I88" i="1"/>
  <c r="I90" i="1"/>
  <c r="I6" i="1"/>
  <c r="P6" i="1" s="1"/>
  <c r="I7" i="1"/>
  <c r="P7" i="1" s="1"/>
  <c r="I10" i="1"/>
  <c r="I11" i="1"/>
  <c r="I12" i="1"/>
  <c r="I13" i="1"/>
  <c r="I14" i="1"/>
  <c r="I15" i="1"/>
  <c r="I16" i="1"/>
  <c r="I17" i="1"/>
  <c r="I18" i="1"/>
  <c r="I19" i="1"/>
  <c r="I20" i="1"/>
  <c r="I21" i="1"/>
  <c r="I92" i="1"/>
  <c r="I93" i="1"/>
  <c r="I22" i="1"/>
  <c r="I23" i="1"/>
  <c r="I24" i="1"/>
  <c r="I25" i="1"/>
  <c r="I103" i="1"/>
  <c r="I26" i="1"/>
  <c r="I27" i="1"/>
  <c r="I28" i="1"/>
  <c r="I105" i="1"/>
  <c r="I106" i="1"/>
  <c r="I30" i="1"/>
  <c r="I31" i="1"/>
  <c r="I32" i="1"/>
  <c r="I33" i="1"/>
  <c r="I34" i="1"/>
  <c r="I36" i="1"/>
  <c r="I37" i="1"/>
  <c r="I38" i="1"/>
  <c r="I122" i="1"/>
  <c r="I39" i="1"/>
  <c r="I40" i="1"/>
  <c r="I126" i="1"/>
  <c r="I127" i="1"/>
  <c r="I41" i="1"/>
  <c r="I128" i="1"/>
  <c r="I42" i="1"/>
  <c r="I43" i="1"/>
  <c r="I44" i="1"/>
  <c r="I45" i="1"/>
  <c r="I135" i="1"/>
  <c r="I46" i="1"/>
  <c r="I48" i="1"/>
  <c r="I49" i="1"/>
  <c r="I145" i="1"/>
  <c r="I146" i="1"/>
  <c r="I147" i="1"/>
  <c r="I148" i="1"/>
  <c r="I149" i="1"/>
  <c r="I150" i="1"/>
  <c r="I51" i="1"/>
  <c r="I52" i="1"/>
  <c r="I53" i="1"/>
  <c r="I155" i="1"/>
  <c r="I54" i="1"/>
  <c r="I55" i="1"/>
  <c r="I56" i="1"/>
  <c r="I57" i="1"/>
  <c r="I59" i="1"/>
  <c r="I165" i="1"/>
  <c r="I60" i="1"/>
  <c r="I61" i="1"/>
  <c r="I62" i="1"/>
  <c r="I63" i="1"/>
  <c r="I64" i="1"/>
  <c r="I65" i="1"/>
  <c r="I66" i="1"/>
  <c r="I68" i="1"/>
  <c r="I69" i="1"/>
  <c r="I70" i="1"/>
  <c r="I180" i="1"/>
  <c r="I183" i="1"/>
  <c r="I185" i="1"/>
  <c r="I71" i="1"/>
  <c r="I186" i="1"/>
  <c r="I72" i="1"/>
  <c r="I73" i="1"/>
  <c r="I189" i="1"/>
  <c r="I190" i="1"/>
  <c r="I74" i="1"/>
  <c r="I75" i="1"/>
  <c r="I76" i="1"/>
  <c r="I194" i="1"/>
  <c r="I79" i="1"/>
  <c r="I81" i="1"/>
  <c r="I82" i="1"/>
  <c r="I5" i="1"/>
  <c r="I84" i="1"/>
  <c r="I85" i="1"/>
  <c r="I87" i="1"/>
  <c r="I89" i="1"/>
  <c r="I91" i="1"/>
  <c r="I94" i="1"/>
  <c r="I95" i="1"/>
  <c r="I96" i="1"/>
  <c r="I97" i="1"/>
  <c r="I98" i="1"/>
  <c r="I99" i="1"/>
  <c r="I100" i="1"/>
  <c r="I101" i="1"/>
  <c r="I102" i="1"/>
  <c r="I104" i="1"/>
  <c r="I29" i="1"/>
  <c r="I107" i="1"/>
  <c r="I108" i="1"/>
  <c r="I109" i="1"/>
  <c r="I110" i="1"/>
  <c r="I111" i="1"/>
  <c r="I112" i="1"/>
  <c r="I113" i="1"/>
  <c r="I114" i="1"/>
  <c r="I116" i="1"/>
  <c r="I117" i="1"/>
  <c r="I119" i="1"/>
  <c r="I120" i="1"/>
  <c r="I121" i="1"/>
  <c r="I123" i="1"/>
  <c r="I124" i="1"/>
  <c r="I125" i="1"/>
  <c r="I129" i="1"/>
  <c r="I130" i="1"/>
  <c r="I131" i="1"/>
  <c r="I132" i="1"/>
  <c r="I133" i="1"/>
  <c r="I134" i="1"/>
  <c r="I47" i="1"/>
  <c r="I136" i="1"/>
  <c r="I137" i="1"/>
  <c r="I138" i="1"/>
  <c r="I139" i="1"/>
  <c r="I140" i="1"/>
  <c r="I141" i="1"/>
  <c r="I142" i="1"/>
  <c r="I143" i="1"/>
  <c r="I50" i="1"/>
  <c r="I144" i="1"/>
  <c r="I151" i="1"/>
  <c r="I152" i="1"/>
  <c r="I153" i="1"/>
  <c r="I154" i="1"/>
  <c r="I156" i="1"/>
  <c r="I157" i="1"/>
  <c r="I158" i="1"/>
  <c r="I159" i="1"/>
  <c r="I160" i="1"/>
  <c r="I161" i="1"/>
  <c r="I162" i="1"/>
  <c r="I163" i="1"/>
  <c r="I58" i="1"/>
  <c r="I164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1" i="1"/>
  <c r="I182" i="1"/>
  <c r="I184" i="1"/>
  <c r="I187" i="1"/>
  <c r="I188" i="1"/>
  <c r="I191" i="1"/>
  <c r="I192" i="1"/>
  <c r="I193" i="1"/>
  <c r="I195" i="1"/>
  <c r="I196" i="1"/>
  <c r="I197" i="1"/>
  <c r="I198" i="1"/>
  <c r="I199" i="1"/>
  <c r="I200" i="1"/>
  <c r="I201" i="1"/>
  <c r="P3" i="1"/>
  <c r="P4" i="1"/>
  <c r="P88" i="1"/>
  <c r="P90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92" i="1"/>
  <c r="P93" i="1"/>
  <c r="P22" i="1"/>
  <c r="P23" i="1"/>
  <c r="P24" i="1"/>
  <c r="P25" i="1"/>
  <c r="P103" i="1"/>
  <c r="P26" i="1"/>
  <c r="P27" i="1"/>
  <c r="P28" i="1"/>
  <c r="P105" i="1"/>
  <c r="P106" i="1"/>
  <c r="P30" i="1"/>
  <c r="P31" i="1"/>
  <c r="P32" i="1"/>
  <c r="P33" i="1"/>
  <c r="P34" i="1"/>
  <c r="P36" i="1"/>
  <c r="P37" i="1"/>
  <c r="P38" i="1"/>
  <c r="P122" i="1"/>
  <c r="P39" i="1"/>
  <c r="P40" i="1"/>
  <c r="P126" i="1"/>
  <c r="P127" i="1"/>
  <c r="P41" i="1"/>
  <c r="P128" i="1"/>
  <c r="P42" i="1"/>
  <c r="P43" i="1"/>
  <c r="P44" i="1"/>
  <c r="P45" i="1"/>
  <c r="P135" i="1"/>
  <c r="P46" i="1"/>
  <c r="P48" i="1"/>
  <c r="P49" i="1"/>
  <c r="P145" i="1"/>
  <c r="P146" i="1"/>
  <c r="P147" i="1"/>
  <c r="P148" i="1"/>
  <c r="P149" i="1"/>
  <c r="P150" i="1"/>
  <c r="P51" i="1"/>
  <c r="P52" i="1"/>
  <c r="P53" i="1"/>
  <c r="P155" i="1"/>
  <c r="P54" i="1"/>
  <c r="P55" i="1"/>
  <c r="P56" i="1"/>
  <c r="P57" i="1"/>
  <c r="P59" i="1"/>
  <c r="P165" i="1"/>
  <c r="P60" i="1"/>
  <c r="P61" i="1"/>
  <c r="P62" i="1"/>
  <c r="P63" i="1"/>
  <c r="P64" i="1"/>
  <c r="P65" i="1"/>
  <c r="P66" i="1"/>
  <c r="P68" i="1"/>
  <c r="P69" i="1"/>
  <c r="P70" i="1"/>
  <c r="P180" i="1"/>
  <c r="P183" i="1"/>
  <c r="P185" i="1"/>
  <c r="P71" i="1"/>
  <c r="P186" i="1"/>
  <c r="P72" i="1"/>
  <c r="P73" i="1"/>
  <c r="P189" i="1"/>
  <c r="P190" i="1"/>
  <c r="P74" i="1"/>
  <c r="P75" i="1"/>
  <c r="P76" i="1"/>
  <c r="P194" i="1"/>
  <c r="P79" i="1"/>
  <c r="P81" i="1"/>
  <c r="P82" i="1"/>
  <c r="P5" i="1"/>
  <c r="P84" i="1"/>
  <c r="P85" i="1"/>
  <c r="P87" i="1"/>
  <c r="P89" i="1"/>
  <c r="P91" i="1"/>
  <c r="P94" i="1"/>
  <c r="P95" i="1"/>
  <c r="P96" i="1"/>
  <c r="P97" i="1"/>
  <c r="P98" i="1"/>
  <c r="P99" i="1"/>
  <c r="P100" i="1"/>
  <c r="P101" i="1"/>
  <c r="P102" i="1"/>
  <c r="P104" i="1"/>
  <c r="P29" i="1"/>
  <c r="P107" i="1"/>
  <c r="P108" i="1"/>
  <c r="P109" i="1"/>
  <c r="P110" i="1"/>
  <c r="P111" i="1"/>
  <c r="P112" i="1"/>
  <c r="P113" i="1"/>
  <c r="P114" i="1"/>
  <c r="P116" i="1"/>
  <c r="P117" i="1"/>
  <c r="P119" i="1"/>
  <c r="P120" i="1"/>
  <c r="P121" i="1"/>
  <c r="P123" i="1"/>
  <c r="P124" i="1"/>
  <c r="P125" i="1"/>
  <c r="P129" i="1"/>
  <c r="P130" i="1"/>
  <c r="P131" i="1"/>
  <c r="P132" i="1"/>
  <c r="P133" i="1"/>
  <c r="P134" i="1"/>
  <c r="P47" i="1"/>
  <c r="P136" i="1"/>
  <c r="P137" i="1"/>
  <c r="P138" i="1"/>
  <c r="P139" i="1"/>
  <c r="P140" i="1"/>
  <c r="P141" i="1"/>
  <c r="P142" i="1"/>
  <c r="P143" i="1"/>
  <c r="P50" i="1"/>
  <c r="P144" i="1"/>
  <c r="P151" i="1"/>
  <c r="P152" i="1"/>
  <c r="P153" i="1"/>
  <c r="P154" i="1"/>
  <c r="P156" i="1"/>
  <c r="P157" i="1"/>
  <c r="P158" i="1"/>
  <c r="P159" i="1"/>
  <c r="P160" i="1"/>
  <c r="P161" i="1"/>
  <c r="P162" i="1"/>
  <c r="P163" i="1"/>
  <c r="P58" i="1"/>
  <c r="P164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1" i="1"/>
  <c r="P182" i="1"/>
  <c r="P184" i="1"/>
  <c r="P187" i="1"/>
  <c r="P188" i="1"/>
  <c r="P191" i="1"/>
  <c r="P192" i="1"/>
  <c r="P193" i="1"/>
  <c r="P195" i="1"/>
  <c r="P196" i="1"/>
  <c r="P197" i="1"/>
  <c r="P198" i="1"/>
  <c r="P199" i="1"/>
  <c r="P200" i="1"/>
  <c r="P201" i="1"/>
  <c r="G80" i="1"/>
  <c r="D52" i="13" l="1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211" i="13"/>
  <c r="D212" i="13"/>
  <c r="D213" i="13"/>
  <c r="D214" i="13"/>
  <c r="D215" i="13"/>
  <c r="D216" i="13"/>
  <c r="D217" i="13"/>
  <c r="D218" i="13"/>
  <c r="D219" i="13"/>
  <c r="D220" i="13"/>
  <c r="D221" i="13"/>
  <c r="D222" i="13"/>
  <c r="D223" i="13"/>
  <c r="D224" i="13"/>
  <c r="D225" i="13"/>
  <c r="D226" i="13"/>
  <c r="D227" i="13"/>
  <c r="D228" i="13"/>
  <c r="D229" i="13"/>
  <c r="D230" i="13"/>
  <c r="D231" i="13"/>
  <c r="D232" i="13"/>
  <c r="D233" i="13"/>
  <c r="D234" i="13"/>
  <c r="D235" i="13"/>
  <c r="D236" i="13"/>
  <c r="D237" i="13"/>
  <c r="D238" i="13"/>
  <c r="D239" i="13"/>
  <c r="D240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01" i="13"/>
  <c r="F202" i="13"/>
  <c r="F203" i="13"/>
  <c r="F204" i="13"/>
  <c r="F205" i="13"/>
  <c r="F206" i="13"/>
  <c r="F207" i="13"/>
  <c r="F208" i="13"/>
  <c r="F209" i="13"/>
  <c r="F210" i="13"/>
  <c r="F211" i="13"/>
  <c r="F212" i="13"/>
  <c r="F213" i="13"/>
  <c r="F214" i="13"/>
  <c r="F215" i="13"/>
  <c r="F216" i="13"/>
  <c r="F217" i="13"/>
  <c r="F218" i="13"/>
  <c r="F219" i="13"/>
  <c r="F220" i="13"/>
  <c r="F221" i="13"/>
  <c r="F222" i="13"/>
  <c r="F223" i="13"/>
  <c r="F224" i="13"/>
  <c r="F225" i="13"/>
  <c r="F226" i="13"/>
  <c r="F227" i="13"/>
  <c r="F228" i="13"/>
  <c r="F229" i="13"/>
  <c r="F230" i="13"/>
  <c r="F231" i="13"/>
  <c r="F232" i="13"/>
  <c r="F233" i="13"/>
  <c r="F234" i="13"/>
  <c r="F235" i="13"/>
  <c r="F236" i="13"/>
  <c r="F237" i="13"/>
  <c r="F238" i="13"/>
  <c r="F239" i="13"/>
  <c r="F240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50" i="13"/>
  <c r="G51" i="13"/>
  <c r="F50" i="13"/>
  <c r="F51" i="13"/>
  <c r="E50" i="13"/>
  <c r="E51" i="13"/>
  <c r="D50" i="13"/>
  <c r="D51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G5" i="13" l="1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5" i="13"/>
  <c r="G2260" i="2" l="1"/>
  <c r="I2260" i="2"/>
  <c r="K2260" i="2"/>
  <c r="M2260" i="2"/>
  <c r="G2114" i="2"/>
  <c r="I2114" i="2"/>
  <c r="K2114" i="2"/>
  <c r="M2114" i="2"/>
  <c r="G2046" i="2"/>
  <c r="I2046" i="2"/>
  <c r="K2046" i="2"/>
  <c r="M2046" i="2"/>
  <c r="G2041" i="2"/>
  <c r="I2041" i="2"/>
  <c r="K2041" i="2"/>
  <c r="M2041" i="2"/>
  <c r="G2030" i="2"/>
  <c r="I2030" i="2"/>
  <c r="K2030" i="2"/>
  <c r="M2030" i="2"/>
  <c r="G1571" i="2"/>
  <c r="I1571" i="2"/>
  <c r="K1571" i="2"/>
  <c r="M1571" i="2"/>
  <c r="G1529" i="2"/>
  <c r="I1529" i="2"/>
  <c r="K1529" i="2"/>
  <c r="M1529" i="2"/>
  <c r="G1417" i="2"/>
  <c r="I1417" i="2"/>
  <c r="K1417" i="2"/>
  <c r="M1417" i="2"/>
  <c r="G1416" i="2"/>
  <c r="I1416" i="2"/>
  <c r="K1416" i="2"/>
  <c r="M1416" i="2"/>
  <c r="G1471" i="2"/>
  <c r="I1471" i="2"/>
  <c r="K1471" i="2"/>
  <c r="M1471" i="2"/>
  <c r="G1122" i="2"/>
  <c r="I1122" i="2"/>
  <c r="K1122" i="2"/>
  <c r="M1122" i="2"/>
  <c r="G1121" i="2"/>
  <c r="I1121" i="2"/>
  <c r="K1121" i="2"/>
  <c r="M1121" i="2"/>
  <c r="G945" i="2"/>
  <c r="I945" i="2"/>
  <c r="K945" i="2"/>
  <c r="M945" i="2"/>
  <c r="G944" i="2"/>
  <c r="I944" i="2"/>
  <c r="K944" i="2"/>
  <c r="M944" i="2"/>
  <c r="G745" i="2"/>
  <c r="I745" i="2"/>
  <c r="K745" i="2"/>
  <c r="M745" i="2"/>
  <c r="G606" i="2"/>
  <c r="I606" i="2"/>
  <c r="K606" i="2"/>
  <c r="M606" i="2"/>
  <c r="G607" i="2"/>
  <c r="I607" i="2"/>
  <c r="K607" i="2"/>
  <c r="M607" i="2"/>
  <c r="G609" i="2"/>
  <c r="I609" i="2"/>
  <c r="K609" i="2"/>
  <c r="M609" i="2"/>
  <c r="G595" i="2"/>
  <c r="I595" i="2"/>
  <c r="K595" i="2"/>
  <c r="M595" i="2"/>
  <c r="G614" i="2"/>
  <c r="G610" i="2"/>
  <c r="I614" i="2"/>
  <c r="I610" i="2"/>
  <c r="K614" i="2"/>
  <c r="K610" i="2"/>
  <c r="M614" i="2"/>
  <c r="M610" i="2"/>
  <c r="G613" i="2"/>
  <c r="I613" i="2"/>
  <c r="K613" i="2"/>
  <c r="M613" i="2"/>
  <c r="G612" i="2"/>
  <c r="I612" i="2"/>
  <c r="K612" i="2"/>
  <c r="M612" i="2"/>
  <c r="G611" i="2"/>
  <c r="I611" i="2"/>
  <c r="K611" i="2"/>
  <c r="M611" i="2"/>
  <c r="G615" i="2"/>
  <c r="I615" i="2"/>
  <c r="K615" i="2"/>
  <c r="M615" i="2"/>
  <c r="G194" i="1"/>
  <c r="K194" i="1"/>
  <c r="M194" i="1"/>
  <c r="N194" i="1"/>
  <c r="G76" i="1"/>
  <c r="O76" i="1" s="1"/>
  <c r="K76" i="1"/>
  <c r="M76" i="1"/>
  <c r="N76" i="1"/>
  <c r="G186" i="1"/>
  <c r="K186" i="1"/>
  <c r="M186" i="1"/>
  <c r="N186" i="1"/>
  <c r="O186" i="1"/>
  <c r="G71" i="1"/>
  <c r="O71" i="1" s="1"/>
  <c r="K71" i="1"/>
  <c r="M71" i="1"/>
  <c r="N71" i="1"/>
  <c r="G185" i="1"/>
  <c r="K185" i="1"/>
  <c r="M185" i="1"/>
  <c r="N185" i="1"/>
  <c r="O185" i="1"/>
  <c r="G183" i="1"/>
  <c r="K183" i="1"/>
  <c r="M183" i="1"/>
  <c r="N183" i="1"/>
  <c r="G155" i="1"/>
  <c r="O155" i="1" s="1"/>
  <c r="K155" i="1"/>
  <c r="M155" i="1"/>
  <c r="N155" i="1"/>
  <c r="G54" i="1"/>
  <c r="K54" i="1"/>
  <c r="M54" i="1"/>
  <c r="N54" i="1"/>
  <c r="O54" i="1"/>
  <c r="G165" i="1"/>
  <c r="O165" i="1" s="1"/>
  <c r="K165" i="1"/>
  <c r="M165" i="1"/>
  <c r="N165" i="1"/>
  <c r="G57" i="1"/>
  <c r="O57" i="1" s="1"/>
  <c r="K57" i="1"/>
  <c r="M57" i="1"/>
  <c r="N57" i="1"/>
  <c r="G56" i="1"/>
  <c r="K56" i="1"/>
  <c r="M56" i="1"/>
  <c r="N56" i="1"/>
  <c r="G146" i="1"/>
  <c r="O146" i="1" s="1"/>
  <c r="K146" i="1"/>
  <c r="M146" i="1"/>
  <c r="N146" i="1"/>
  <c r="G149" i="1"/>
  <c r="O149" i="1" s="1"/>
  <c r="K149" i="1"/>
  <c r="M149" i="1"/>
  <c r="N149" i="1"/>
  <c r="G148" i="1"/>
  <c r="O148" i="1" s="1"/>
  <c r="K148" i="1"/>
  <c r="M148" i="1"/>
  <c r="N148" i="1"/>
  <c r="G147" i="1"/>
  <c r="O147" i="1" s="1"/>
  <c r="K147" i="1"/>
  <c r="M147" i="1"/>
  <c r="N147" i="1"/>
  <c r="G150" i="1"/>
  <c r="O150" i="1" s="1"/>
  <c r="K150" i="1"/>
  <c r="M150" i="1"/>
  <c r="N150" i="1"/>
  <c r="G145" i="1"/>
  <c r="K145" i="1"/>
  <c r="M145" i="1"/>
  <c r="N145" i="1"/>
  <c r="G127" i="1"/>
  <c r="O127" i="1" s="1"/>
  <c r="K127" i="1"/>
  <c r="M127" i="1"/>
  <c r="N127" i="1"/>
  <c r="N615" i="2" l="1"/>
  <c r="E615" i="2"/>
  <c r="N611" i="2"/>
  <c r="E611" i="2"/>
  <c r="N612" i="2"/>
  <c r="E612" i="2"/>
  <c r="N613" i="2"/>
  <c r="E613" i="2"/>
  <c r="N614" i="2"/>
  <c r="E614" i="2"/>
  <c r="N595" i="2"/>
  <c r="E595" i="2"/>
  <c r="N609" i="2"/>
  <c r="E609" i="2"/>
  <c r="A609" i="2" s="1"/>
  <c r="N607" i="2"/>
  <c r="E607" i="2"/>
  <c r="A607" i="2" s="1"/>
  <c r="N606" i="2"/>
  <c r="E606" i="2"/>
  <c r="A606" i="2" s="1"/>
  <c r="N745" i="2"/>
  <c r="E745" i="2"/>
  <c r="N944" i="2"/>
  <c r="E944" i="2"/>
  <c r="N945" i="2"/>
  <c r="E945" i="2"/>
  <c r="N1121" i="2"/>
  <c r="E1121" i="2"/>
  <c r="N1122" i="2"/>
  <c r="E1122" i="2"/>
  <c r="N1471" i="2"/>
  <c r="E1471" i="2"/>
  <c r="N1416" i="2"/>
  <c r="E1416" i="2"/>
  <c r="N1417" i="2"/>
  <c r="E1417" i="2"/>
  <c r="N1529" i="2"/>
  <c r="E1529" i="2"/>
  <c r="N1571" i="2"/>
  <c r="E1571" i="2"/>
  <c r="N2030" i="2"/>
  <c r="E2030" i="2"/>
  <c r="N2041" i="2"/>
  <c r="E2041" i="2"/>
  <c r="N2046" i="2"/>
  <c r="E2046" i="2"/>
  <c r="A2046" i="2" s="1"/>
  <c r="N2114" i="2"/>
  <c r="E2114" i="2"/>
  <c r="N2260" i="2"/>
  <c r="E2260" i="2"/>
  <c r="N610" i="2"/>
  <c r="E610" i="2"/>
  <c r="E194" i="1"/>
  <c r="E76" i="1"/>
  <c r="O194" i="1"/>
  <c r="E71" i="1"/>
  <c r="E186" i="1"/>
  <c r="E183" i="1"/>
  <c r="E185" i="1"/>
  <c r="O183" i="1"/>
  <c r="E155" i="1"/>
  <c r="E54" i="1"/>
  <c r="E165" i="1"/>
  <c r="E57" i="1"/>
  <c r="E148" i="1"/>
  <c r="E56" i="1"/>
  <c r="O56" i="1"/>
  <c r="E147" i="1"/>
  <c r="E146" i="1"/>
  <c r="E149" i="1"/>
  <c r="E145" i="1"/>
  <c r="O145" i="1"/>
  <c r="E127" i="1"/>
  <c r="E150" i="1"/>
  <c r="G135" i="1"/>
  <c r="O135" i="1" s="1"/>
  <c r="K135" i="1"/>
  <c r="M135" i="1"/>
  <c r="N135" i="1"/>
  <c r="G126" i="1"/>
  <c r="O126" i="1" s="1"/>
  <c r="K126" i="1"/>
  <c r="M126" i="1"/>
  <c r="N126" i="1"/>
  <c r="G106" i="1"/>
  <c r="O106" i="1" s="1"/>
  <c r="K106" i="1"/>
  <c r="M106" i="1"/>
  <c r="N106" i="1"/>
  <c r="G11" i="1"/>
  <c r="O11" i="1" s="1"/>
  <c r="K11" i="1"/>
  <c r="M11" i="1"/>
  <c r="N11" i="1"/>
  <c r="G10" i="1"/>
  <c r="O10" i="1" s="1"/>
  <c r="K10" i="1"/>
  <c r="M10" i="1"/>
  <c r="N10" i="1"/>
  <c r="G9" i="1"/>
  <c r="K9" i="1"/>
  <c r="M9" i="1"/>
  <c r="N9" i="1"/>
  <c r="G90" i="1"/>
  <c r="O90" i="1" s="1"/>
  <c r="K90" i="1"/>
  <c r="M90" i="1"/>
  <c r="N90" i="1"/>
  <c r="O80" i="1"/>
  <c r="K80" i="1"/>
  <c r="M80" i="1"/>
  <c r="N80" i="1"/>
  <c r="E126" i="1" l="1"/>
  <c r="E135" i="1"/>
  <c r="E11" i="1"/>
  <c r="E106" i="1"/>
  <c r="E10" i="1"/>
  <c r="E9" i="1"/>
  <c r="O9" i="1"/>
  <c r="E80" i="1"/>
  <c r="E90" i="1"/>
  <c r="E3" i="1"/>
  <c r="G3" i="1"/>
  <c r="O3" i="1" s="1"/>
  <c r="G201" i="1"/>
  <c r="O201" i="1" s="1"/>
  <c r="G200" i="1"/>
  <c r="O200" i="1" s="1"/>
  <c r="G197" i="1"/>
  <c r="O197" i="1" s="1"/>
  <c r="G196" i="1"/>
  <c r="O196" i="1" s="1"/>
  <c r="G193" i="1"/>
  <c r="O193" i="1" s="1"/>
  <c r="G192" i="1"/>
  <c r="O192" i="1" s="1"/>
  <c r="G191" i="1"/>
  <c r="O191" i="1" s="1"/>
  <c r="G184" i="1"/>
  <c r="O184" i="1" s="1"/>
  <c r="G182" i="1"/>
  <c r="O182" i="1" s="1"/>
  <c r="G179" i="1"/>
  <c r="O179" i="1" s="1"/>
  <c r="G178" i="1"/>
  <c r="O178" i="1" s="1"/>
  <c r="G177" i="1"/>
  <c r="O177" i="1" s="1"/>
  <c r="G176" i="1"/>
  <c r="O176" i="1" s="1"/>
  <c r="G175" i="1"/>
  <c r="O175" i="1" s="1"/>
  <c r="G174" i="1"/>
  <c r="O174" i="1" s="1"/>
  <c r="G167" i="1"/>
  <c r="O167" i="1" s="1"/>
  <c r="G166" i="1"/>
  <c r="O166" i="1" s="1"/>
  <c r="G58" i="1"/>
  <c r="O58" i="1" s="1"/>
  <c r="G163" i="1"/>
  <c r="O163" i="1" s="1"/>
  <c r="G160" i="1"/>
  <c r="O160" i="1" s="1"/>
  <c r="G159" i="1"/>
  <c r="O159" i="1" s="1"/>
  <c r="G157" i="1"/>
  <c r="O157" i="1" s="1"/>
  <c r="G153" i="1"/>
  <c r="O153" i="1" s="1"/>
  <c r="G152" i="1"/>
  <c r="O152" i="1" s="1"/>
  <c r="G151" i="1"/>
  <c r="O151" i="1" s="1"/>
  <c r="G144" i="1"/>
  <c r="O144" i="1" s="1"/>
  <c r="G50" i="1"/>
  <c r="O50" i="1" s="1"/>
  <c r="G143" i="1"/>
  <c r="O143" i="1" s="1"/>
  <c r="G140" i="1"/>
  <c r="O140" i="1" s="1"/>
  <c r="G136" i="1"/>
  <c r="O136" i="1" s="1"/>
  <c r="G47" i="1"/>
  <c r="O47" i="1" s="1"/>
  <c r="G123" i="1"/>
  <c r="O123" i="1" s="1"/>
  <c r="G131" i="1"/>
  <c r="O131" i="1" s="1"/>
  <c r="G124" i="1"/>
  <c r="O124" i="1" s="1"/>
  <c r="G122" i="1"/>
  <c r="O122" i="1" s="1"/>
  <c r="G37" i="1"/>
  <c r="O37" i="1" s="1"/>
  <c r="G114" i="1"/>
  <c r="O114" i="1" s="1"/>
  <c r="G113" i="1"/>
  <c r="O113" i="1" s="1"/>
  <c r="G112" i="1"/>
  <c r="O112" i="1" s="1"/>
  <c r="G111" i="1"/>
  <c r="O111" i="1" s="1"/>
  <c r="G110" i="1"/>
  <c r="O110" i="1" s="1"/>
  <c r="G109" i="1"/>
  <c r="O109" i="1" s="1"/>
  <c r="G108" i="1"/>
  <c r="O108" i="1" s="1"/>
  <c r="G29" i="1"/>
  <c r="O29" i="1" s="1"/>
  <c r="G104" i="1"/>
  <c r="O104" i="1" s="1"/>
  <c r="G102" i="1"/>
  <c r="O102" i="1" s="1"/>
  <c r="G101" i="1"/>
  <c r="O101" i="1" s="1"/>
  <c r="G100" i="1"/>
  <c r="O100" i="1" s="1"/>
  <c r="G99" i="1"/>
  <c r="O99" i="1" s="1"/>
  <c r="G98" i="1"/>
  <c r="O98" i="1" s="1"/>
  <c r="G97" i="1"/>
  <c r="O97" i="1" s="1"/>
  <c r="G96" i="1"/>
  <c r="O96" i="1" s="1"/>
  <c r="G95" i="1"/>
  <c r="O95" i="1" s="1"/>
  <c r="G91" i="1"/>
  <c r="O91" i="1" s="1"/>
  <c r="G89" i="1"/>
  <c r="O89" i="1" s="1"/>
  <c r="G88" i="1"/>
  <c r="O88" i="1" s="1"/>
  <c r="G87" i="1"/>
  <c r="O87" i="1" s="1"/>
  <c r="G86" i="1"/>
  <c r="O86" i="1" s="1"/>
  <c r="G85" i="1"/>
  <c r="O85" i="1" s="1"/>
  <c r="G5" i="1"/>
  <c r="O5" i="1" s="1"/>
  <c r="G199" i="1"/>
  <c r="O199" i="1" s="1"/>
  <c r="G198" i="1"/>
  <c r="O198" i="1" s="1"/>
  <c r="G79" i="1"/>
  <c r="O79" i="1" s="1"/>
  <c r="G195" i="1"/>
  <c r="O195" i="1" s="1"/>
  <c r="G75" i="1"/>
  <c r="O75" i="1" s="1"/>
  <c r="G74" i="1"/>
  <c r="O74" i="1" s="1"/>
  <c r="G190" i="1"/>
  <c r="O190" i="1" s="1"/>
  <c r="G189" i="1"/>
  <c r="O189" i="1" s="1"/>
  <c r="G73" i="1"/>
  <c r="O73" i="1" s="1"/>
  <c r="G72" i="1"/>
  <c r="O72" i="1" s="1"/>
  <c r="G188" i="1"/>
  <c r="O188" i="1" s="1"/>
  <c r="G187" i="1"/>
  <c r="O187" i="1" s="1"/>
  <c r="G181" i="1"/>
  <c r="O181" i="1" s="1"/>
  <c r="G180" i="1"/>
  <c r="O180" i="1" s="1"/>
  <c r="G70" i="1"/>
  <c r="O70" i="1" s="1"/>
  <c r="G69" i="1"/>
  <c r="O69" i="1" s="1"/>
  <c r="G68" i="1"/>
  <c r="O68" i="1" s="1"/>
  <c r="G66" i="1"/>
  <c r="O66" i="1" s="1"/>
  <c r="G65" i="1"/>
  <c r="O65" i="1" s="1"/>
  <c r="G64" i="1"/>
  <c r="O64" i="1" s="1"/>
  <c r="G63" i="1"/>
  <c r="O63" i="1" s="1"/>
  <c r="G62" i="1"/>
  <c r="O62" i="1" s="1"/>
  <c r="G61" i="1"/>
  <c r="O61" i="1" s="1"/>
  <c r="G60" i="1"/>
  <c r="O60" i="1" s="1"/>
  <c r="G173" i="1"/>
  <c r="O173" i="1" s="1"/>
  <c r="G172" i="1"/>
  <c r="O172" i="1" s="1"/>
  <c r="G171" i="1"/>
  <c r="O171" i="1" s="1"/>
  <c r="G170" i="1"/>
  <c r="O170" i="1" s="1"/>
  <c r="G169" i="1"/>
  <c r="O169" i="1" s="1"/>
  <c r="G168" i="1"/>
  <c r="O168" i="1" s="1"/>
  <c r="G164" i="1"/>
  <c r="O164" i="1" s="1"/>
  <c r="G59" i="1"/>
  <c r="O59" i="1" s="1"/>
  <c r="G162" i="1"/>
  <c r="O162" i="1" s="1"/>
  <c r="G55" i="1"/>
  <c r="O55" i="1" s="1"/>
  <c r="G161" i="1"/>
  <c r="O161" i="1" s="1"/>
  <c r="G158" i="1"/>
  <c r="O158" i="1" s="1"/>
  <c r="G156" i="1"/>
  <c r="O156" i="1" s="1"/>
  <c r="G53" i="1"/>
  <c r="O53" i="1" s="1"/>
  <c r="G52" i="1"/>
  <c r="O52" i="1" s="1"/>
  <c r="G51" i="1"/>
  <c r="O51" i="1" s="1"/>
  <c r="G154" i="1"/>
  <c r="O154" i="1" s="1"/>
  <c r="G142" i="1"/>
  <c r="O142" i="1" s="1"/>
  <c r="G141" i="1"/>
  <c r="O141" i="1" s="1"/>
  <c r="G139" i="1"/>
  <c r="O139" i="1" s="1"/>
  <c r="G138" i="1"/>
  <c r="O138" i="1" s="1"/>
  <c r="G49" i="1"/>
  <c r="O49" i="1" s="1"/>
  <c r="G137" i="1"/>
  <c r="O137" i="1" s="1"/>
  <c r="G48" i="1"/>
  <c r="O48" i="1" s="1"/>
  <c r="G46" i="1"/>
  <c r="O46" i="1" s="1"/>
  <c r="G134" i="1"/>
  <c r="O134" i="1" s="1"/>
  <c r="G133" i="1"/>
  <c r="O133" i="1" s="1"/>
  <c r="G45" i="1"/>
  <c r="O45" i="1" s="1"/>
  <c r="G132" i="1"/>
  <c r="O132" i="1" s="1"/>
  <c r="G130" i="1"/>
  <c r="O130" i="1" s="1"/>
  <c r="G129" i="1"/>
  <c r="O129" i="1" s="1"/>
  <c r="G44" i="1"/>
  <c r="O44" i="1" s="1"/>
  <c r="G43" i="1"/>
  <c r="O43" i="1" s="1"/>
  <c r="G42" i="1"/>
  <c r="O42" i="1" s="1"/>
  <c r="G128" i="1"/>
  <c r="O128" i="1" s="1"/>
  <c r="G41" i="1"/>
  <c r="O41" i="1" s="1"/>
  <c r="G125" i="1"/>
  <c r="O125" i="1" s="1"/>
  <c r="G40" i="1"/>
  <c r="O40" i="1" s="1"/>
  <c r="G39" i="1"/>
  <c r="O39" i="1" s="1"/>
  <c r="G38" i="1"/>
  <c r="O38" i="1" s="1"/>
  <c r="G121" i="1"/>
  <c r="O121" i="1" s="1"/>
  <c r="G36" i="1"/>
  <c r="O36" i="1" s="1"/>
  <c r="G120" i="1"/>
  <c r="O120" i="1" s="1"/>
  <c r="G119" i="1"/>
  <c r="O119" i="1" s="1"/>
  <c r="G117" i="1"/>
  <c r="O117" i="1" s="1"/>
  <c r="G116" i="1"/>
  <c r="O116" i="1" s="1"/>
  <c r="G34" i="1"/>
  <c r="O34" i="1" s="1"/>
  <c r="G33" i="1"/>
  <c r="O33" i="1" s="1"/>
  <c r="G32" i="1"/>
  <c r="O32" i="1" s="1"/>
  <c r="G31" i="1"/>
  <c r="O31" i="1" s="1"/>
  <c r="G107" i="1"/>
  <c r="O107" i="1" s="1"/>
  <c r="G30" i="1"/>
  <c r="O30" i="1" s="1"/>
  <c r="G105" i="1"/>
  <c r="O105" i="1" s="1"/>
  <c r="G28" i="1"/>
  <c r="O28" i="1" s="1"/>
  <c r="G27" i="1"/>
  <c r="O27" i="1" s="1"/>
  <c r="G26" i="1"/>
  <c r="O26" i="1" s="1"/>
  <c r="G103" i="1"/>
  <c r="O103" i="1" s="1"/>
  <c r="G25" i="1"/>
  <c r="O25" i="1" s="1"/>
  <c r="G24" i="1"/>
  <c r="O24" i="1" s="1"/>
  <c r="G23" i="1"/>
  <c r="O23" i="1" s="1"/>
  <c r="G22" i="1"/>
  <c r="O22" i="1" s="1"/>
  <c r="G94" i="1"/>
  <c r="O94" i="1" s="1"/>
  <c r="G93" i="1"/>
  <c r="O93" i="1" s="1"/>
  <c r="G92" i="1"/>
  <c r="O92" i="1" s="1"/>
  <c r="G21" i="1"/>
  <c r="O21" i="1" s="1"/>
  <c r="G20" i="1"/>
  <c r="O20" i="1" s="1"/>
  <c r="G19" i="1"/>
  <c r="O19" i="1" s="1"/>
  <c r="G18" i="1"/>
  <c r="O18" i="1" s="1"/>
  <c r="G17" i="1"/>
  <c r="O17" i="1" s="1"/>
  <c r="G16" i="1"/>
  <c r="O16" i="1" s="1"/>
  <c r="G15" i="1"/>
  <c r="O15" i="1" s="1"/>
  <c r="G14" i="1"/>
  <c r="O14" i="1" s="1"/>
  <c r="G13" i="1"/>
  <c r="O13" i="1" s="1"/>
  <c r="G12" i="1"/>
  <c r="O12" i="1" s="1"/>
  <c r="G8" i="1"/>
  <c r="O8" i="1" s="1"/>
  <c r="G7" i="1"/>
  <c r="O7" i="1" s="1"/>
  <c r="G6" i="1"/>
  <c r="O6" i="1" s="1"/>
  <c r="G84" i="1"/>
  <c r="O84" i="1" s="1"/>
  <c r="G83" i="1"/>
  <c r="O83" i="1" s="1"/>
  <c r="G82" i="1"/>
  <c r="O82" i="1" s="1"/>
  <c r="G4" i="1"/>
  <c r="O4" i="1" s="1"/>
  <c r="G81" i="1"/>
  <c r="O81" i="1" s="1"/>
  <c r="A3" i="11" l="1"/>
  <c r="K200" i="1"/>
  <c r="M200" i="1"/>
  <c r="N200" i="1"/>
  <c r="K191" i="1"/>
  <c r="K192" i="1"/>
  <c r="K193" i="1"/>
  <c r="K196" i="1"/>
  <c r="M191" i="1"/>
  <c r="M192" i="1"/>
  <c r="M193" i="1"/>
  <c r="M196" i="1"/>
  <c r="N191" i="1"/>
  <c r="N192" i="1"/>
  <c r="N193" i="1"/>
  <c r="N196" i="1"/>
  <c r="K182" i="1"/>
  <c r="K184" i="1"/>
  <c r="M182" i="1"/>
  <c r="M184" i="1"/>
  <c r="N182" i="1"/>
  <c r="N184" i="1"/>
  <c r="K176" i="1"/>
  <c r="K177" i="1"/>
  <c r="K178" i="1"/>
  <c r="K179" i="1"/>
  <c r="M176" i="1"/>
  <c r="M177" i="1"/>
  <c r="M178" i="1"/>
  <c r="M179" i="1"/>
  <c r="N176" i="1"/>
  <c r="N177" i="1"/>
  <c r="N178" i="1"/>
  <c r="N179" i="1"/>
  <c r="K166" i="1"/>
  <c r="K167" i="1"/>
  <c r="M166" i="1"/>
  <c r="M167" i="1"/>
  <c r="N166" i="1"/>
  <c r="N167" i="1"/>
  <c r="K159" i="1"/>
  <c r="K160" i="1"/>
  <c r="K163" i="1"/>
  <c r="M159" i="1"/>
  <c r="M160" i="1"/>
  <c r="M163" i="1"/>
  <c r="N159" i="1"/>
  <c r="N160" i="1"/>
  <c r="N163" i="1"/>
  <c r="K143" i="1"/>
  <c r="K50" i="1"/>
  <c r="K144" i="1"/>
  <c r="K151" i="1"/>
  <c r="K152" i="1"/>
  <c r="K153" i="1"/>
  <c r="M143" i="1"/>
  <c r="M50" i="1"/>
  <c r="M144" i="1"/>
  <c r="M151" i="1"/>
  <c r="M152" i="1"/>
  <c r="M153" i="1"/>
  <c r="N143" i="1"/>
  <c r="N50" i="1"/>
  <c r="N144" i="1"/>
  <c r="N151" i="1"/>
  <c r="N152" i="1"/>
  <c r="N153" i="1"/>
  <c r="K140" i="1"/>
  <c r="M140" i="1"/>
  <c r="N140" i="1"/>
  <c r="K47" i="1"/>
  <c r="K136" i="1"/>
  <c r="M47" i="1"/>
  <c r="M136" i="1"/>
  <c r="N47" i="1"/>
  <c r="N136" i="1"/>
  <c r="K131" i="1"/>
  <c r="K123" i="1"/>
  <c r="M131" i="1"/>
  <c r="M123" i="1"/>
  <c r="N131" i="1"/>
  <c r="N123" i="1"/>
  <c r="K122" i="1"/>
  <c r="K124" i="1"/>
  <c r="M122" i="1"/>
  <c r="M124" i="1"/>
  <c r="N122" i="1"/>
  <c r="N124" i="1"/>
  <c r="K37" i="1"/>
  <c r="M37" i="1"/>
  <c r="N37" i="1"/>
  <c r="K110" i="1"/>
  <c r="K111" i="1"/>
  <c r="M110" i="1"/>
  <c r="M111" i="1"/>
  <c r="N110" i="1"/>
  <c r="N111" i="1"/>
  <c r="K108" i="1"/>
  <c r="M108" i="1"/>
  <c r="N108" i="1"/>
  <c r="K29" i="1"/>
  <c r="M29" i="1"/>
  <c r="N29" i="1"/>
  <c r="K99" i="1"/>
  <c r="M99" i="1"/>
  <c r="N99" i="1"/>
  <c r="K100" i="1"/>
  <c r="K101" i="1"/>
  <c r="K102" i="1"/>
  <c r="M100" i="1"/>
  <c r="M101" i="1"/>
  <c r="M102" i="1"/>
  <c r="N100" i="1"/>
  <c r="N101" i="1"/>
  <c r="N102" i="1"/>
  <c r="K96" i="1"/>
  <c r="K97" i="1"/>
  <c r="M96" i="1"/>
  <c r="M97" i="1"/>
  <c r="N96" i="1"/>
  <c r="N97" i="1"/>
  <c r="K88" i="1"/>
  <c r="K89" i="1"/>
  <c r="K91" i="1"/>
  <c r="M88" i="1"/>
  <c r="M89" i="1"/>
  <c r="M91" i="1"/>
  <c r="N88" i="1"/>
  <c r="N89" i="1"/>
  <c r="N91" i="1"/>
  <c r="K5" i="1"/>
  <c r="M5" i="1"/>
  <c r="N5" i="1"/>
  <c r="K95" i="1"/>
  <c r="K98" i="1"/>
  <c r="M95" i="1"/>
  <c r="M98" i="1"/>
  <c r="N95" i="1"/>
  <c r="N98" i="1"/>
  <c r="D21" i="12"/>
  <c r="D22" i="12"/>
  <c r="K174" i="1"/>
  <c r="K175" i="1"/>
  <c r="K197" i="1"/>
  <c r="K201" i="1"/>
  <c r="M174" i="1"/>
  <c r="M175" i="1"/>
  <c r="M197" i="1"/>
  <c r="M201" i="1"/>
  <c r="N174" i="1"/>
  <c r="N175" i="1"/>
  <c r="N197" i="1"/>
  <c r="N201" i="1"/>
  <c r="K157" i="1"/>
  <c r="K58" i="1"/>
  <c r="M157" i="1"/>
  <c r="M58" i="1"/>
  <c r="N157" i="1"/>
  <c r="N58" i="1"/>
  <c r="K125" i="1"/>
  <c r="M125" i="1"/>
  <c r="N125" i="1"/>
  <c r="K104" i="1"/>
  <c r="K109" i="1"/>
  <c r="K112" i="1"/>
  <c r="K113" i="1"/>
  <c r="K114" i="1"/>
  <c r="M104" i="1"/>
  <c r="M109" i="1"/>
  <c r="M112" i="1"/>
  <c r="M113" i="1"/>
  <c r="M114" i="1"/>
  <c r="N104" i="1"/>
  <c r="N109" i="1"/>
  <c r="N112" i="1"/>
  <c r="N113" i="1"/>
  <c r="N114" i="1"/>
  <c r="K85" i="1"/>
  <c r="K86" i="1"/>
  <c r="K87" i="1"/>
  <c r="M85" i="1"/>
  <c r="M86" i="1"/>
  <c r="M87" i="1"/>
  <c r="N85" i="1"/>
  <c r="N86" i="1"/>
  <c r="N87" i="1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A4" i="11"/>
  <c r="C4" i="11" l="1"/>
  <c r="B4" i="11"/>
  <c r="B3" i="11"/>
  <c r="C3" i="11"/>
  <c r="N3" i="1"/>
  <c r="N81" i="1"/>
  <c r="N4" i="1"/>
  <c r="N82" i="1"/>
  <c r="N83" i="1"/>
  <c r="N84" i="1"/>
  <c r="N6" i="1"/>
  <c r="N7" i="1"/>
  <c r="N8" i="1"/>
  <c r="N12" i="1"/>
  <c r="N13" i="1"/>
  <c r="N14" i="1"/>
  <c r="N15" i="1"/>
  <c r="N16" i="1"/>
  <c r="N17" i="1"/>
  <c r="N18" i="1"/>
  <c r="N19" i="1"/>
  <c r="N20" i="1"/>
  <c r="N21" i="1"/>
  <c r="N92" i="1"/>
  <c r="N93" i="1"/>
  <c r="N94" i="1"/>
  <c r="N22" i="1"/>
  <c r="N23" i="1"/>
  <c r="N24" i="1"/>
  <c r="N25" i="1"/>
  <c r="N103" i="1"/>
  <c r="N26" i="1"/>
  <c r="N27" i="1"/>
  <c r="N28" i="1"/>
  <c r="N105" i="1"/>
  <c r="N30" i="1"/>
  <c r="N107" i="1"/>
  <c r="N31" i="1"/>
  <c r="N32" i="1"/>
  <c r="N33" i="1"/>
  <c r="N34" i="1"/>
  <c r="N116" i="1"/>
  <c r="N117" i="1"/>
  <c r="N119" i="1"/>
  <c r="N120" i="1"/>
  <c r="N36" i="1"/>
  <c r="N121" i="1"/>
  <c r="N38" i="1"/>
  <c r="N132" i="1"/>
  <c r="N39" i="1"/>
  <c r="N40" i="1"/>
  <c r="N41" i="1"/>
  <c r="N128" i="1"/>
  <c r="N42" i="1"/>
  <c r="N43" i="1"/>
  <c r="N44" i="1"/>
  <c r="N129" i="1"/>
  <c r="N130" i="1"/>
  <c r="N45" i="1"/>
  <c r="N133" i="1"/>
  <c r="N134" i="1"/>
  <c r="N46" i="1"/>
  <c r="N48" i="1"/>
  <c r="N137" i="1"/>
  <c r="N49" i="1"/>
  <c r="N138" i="1"/>
  <c r="N139" i="1"/>
  <c r="N141" i="1"/>
  <c r="N142" i="1"/>
  <c r="N154" i="1"/>
  <c r="N51" i="1"/>
  <c r="N52" i="1"/>
  <c r="N53" i="1"/>
  <c r="N156" i="1"/>
  <c r="N158" i="1"/>
  <c r="N161" i="1"/>
  <c r="N55" i="1"/>
  <c r="N162" i="1"/>
  <c r="N59" i="1"/>
  <c r="N164" i="1"/>
  <c r="N168" i="1"/>
  <c r="N169" i="1"/>
  <c r="N170" i="1"/>
  <c r="N171" i="1"/>
  <c r="N172" i="1"/>
  <c r="N173" i="1"/>
  <c r="N60" i="1"/>
  <c r="N61" i="1"/>
  <c r="N62" i="1"/>
  <c r="N63" i="1"/>
  <c r="N64" i="1"/>
  <c r="N65" i="1"/>
  <c r="N66" i="1"/>
  <c r="N68" i="1"/>
  <c r="N69" i="1"/>
  <c r="N70" i="1"/>
  <c r="N180" i="1"/>
  <c r="N181" i="1"/>
  <c r="N187" i="1"/>
  <c r="N188" i="1"/>
  <c r="N72" i="1"/>
  <c r="N73" i="1"/>
  <c r="N189" i="1"/>
  <c r="N190" i="1"/>
  <c r="N74" i="1"/>
  <c r="N75" i="1"/>
  <c r="N195" i="1"/>
  <c r="N79" i="1"/>
  <c r="N198" i="1"/>
  <c r="N199" i="1"/>
  <c r="H2" i="11"/>
  <c r="A5" i="11"/>
  <c r="B5" i="11" l="1"/>
  <c r="C5" i="11"/>
  <c r="E166" i="1"/>
  <c r="E163" i="1"/>
  <c r="E122" i="1"/>
  <c r="E111" i="1"/>
  <c r="E98" i="1"/>
  <c r="E201" i="1"/>
  <c r="E104" i="1"/>
  <c r="E192" i="1"/>
  <c r="E143" i="1"/>
  <c r="E136" i="1"/>
  <c r="E124" i="1"/>
  <c r="E96" i="1"/>
  <c r="E91" i="1"/>
  <c r="E174" i="1"/>
  <c r="E87" i="1"/>
  <c r="E109" i="1"/>
  <c r="E191" i="1"/>
  <c r="E182" i="1"/>
  <c r="E153" i="1"/>
  <c r="E131" i="1"/>
  <c r="E37" i="1"/>
  <c r="E5" i="1"/>
  <c r="E175" i="1"/>
  <c r="E196" i="1"/>
  <c r="E167" i="1"/>
  <c r="E140" i="1"/>
  <c r="E123" i="1"/>
  <c r="E99" i="1"/>
  <c r="E95" i="1"/>
  <c r="E125" i="1"/>
  <c r="E178" i="1"/>
  <c r="E200" i="1"/>
  <c r="E184" i="1"/>
  <c r="E193" i="1"/>
  <c r="E159" i="1"/>
  <c r="E176" i="1"/>
  <c r="E144" i="1"/>
  <c r="E152" i="1"/>
  <c r="E50" i="1"/>
  <c r="E151" i="1"/>
  <c r="E47" i="1"/>
  <c r="E97" i="1"/>
  <c r="E110" i="1"/>
  <c r="E108" i="1"/>
  <c r="E21" i="12"/>
  <c r="E22" i="12"/>
  <c r="E100" i="1"/>
  <c r="E29" i="1"/>
  <c r="E102" i="1"/>
  <c r="E88" i="1"/>
  <c r="E113" i="1"/>
  <c r="E197" i="1"/>
  <c r="E157" i="1"/>
  <c r="E58" i="1"/>
  <c r="E13" i="12"/>
  <c r="E112" i="1"/>
  <c r="E114" i="1"/>
  <c r="E85" i="1"/>
  <c r="E86" i="1"/>
  <c r="E6" i="12"/>
  <c r="E10" i="12"/>
  <c r="E14" i="12"/>
  <c r="E18" i="12"/>
  <c r="E5" i="12"/>
  <c r="E3" i="12"/>
  <c r="E7" i="12"/>
  <c r="E11" i="12"/>
  <c r="E15" i="12"/>
  <c r="E19" i="12"/>
  <c r="E4" i="12"/>
  <c r="E8" i="12"/>
  <c r="E12" i="12"/>
  <c r="E16" i="12"/>
  <c r="E20" i="12"/>
  <c r="E9" i="12"/>
  <c r="E17" i="12"/>
  <c r="A6" i="11"/>
  <c r="B6" i="11" l="1"/>
  <c r="C6" i="11"/>
  <c r="E177" i="1"/>
  <c r="E89" i="1"/>
  <c r="E101" i="1"/>
  <c r="E160" i="1"/>
  <c r="E179" i="1"/>
  <c r="E25" i="1"/>
  <c r="E28" i="1"/>
  <c r="E31" i="1"/>
  <c r="E46" i="1"/>
  <c r="E62" i="1"/>
  <c r="E41" i="1"/>
  <c r="E6" i="1"/>
  <c r="E13" i="1"/>
  <c r="E32" i="1"/>
  <c r="E40" i="1"/>
  <c r="E48" i="1"/>
  <c r="E51" i="1"/>
  <c r="E63" i="1"/>
  <c r="E68" i="1"/>
  <c r="E75" i="1"/>
  <c r="E30" i="1"/>
  <c r="E18" i="1"/>
  <c r="E7" i="1"/>
  <c r="E52" i="1"/>
  <c r="E66" i="1"/>
  <c r="E64" i="1"/>
  <c r="E15" i="1"/>
  <c r="E19" i="1"/>
  <c r="E24" i="1"/>
  <c r="E27" i="1"/>
  <c r="E34" i="1"/>
  <c r="E132" i="1"/>
  <c r="E49" i="1"/>
  <c r="E61" i="1"/>
  <c r="E65" i="1"/>
  <c r="E33" i="1"/>
  <c r="E26" i="1"/>
  <c r="E14" i="1"/>
  <c r="E44" i="1"/>
  <c r="E60" i="1"/>
  <c r="E74" i="1"/>
  <c r="E72" i="1"/>
  <c r="A7" i="11"/>
  <c r="C7" i="11" l="1"/>
  <c r="B7" i="11"/>
  <c r="M2535" i="2"/>
  <c r="K2535" i="2"/>
  <c r="I2535" i="2"/>
  <c r="G2535" i="2"/>
  <c r="N2535" i="2" s="1"/>
  <c r="M2534" i="2"/>
  <c r="E2534" i="2" s="1"/>
  <c r="K2534" i="2"/>
  <c r="I2534" i="2"/>
  <c r="G2534" i="2"/>
  <c r="N2534" i="2" s="1"/>
  <c r="M2536" i="2"/>
  <c r="K2536" i="2"/>
  <c r="I2536" i="2"/>
  <c r="G2536" i="2"/>
  <c r="N2536" i="2" s="1"/>
  <c r="M2095" i="2"/>
  <c r="K2095" i="2"/>
  <c r="I2095" i="2"/>
  <c r="G2095" i="2"/>
  <c r="M2076" i="2"/>
  <c r="K2076" i="2"/>
  <c r="I2076" i="2"/>
  <c r="G2076" i="2"/>
  <c r="M1946" i="2"/>
  <c r="K1946" i="2"/>
  <c r="I1946" i="2"/>
  <c r="G1946" i="2"/>
  <c r="N1946" i="2" s="1"/>
  <c r="M1943" i="2"/>
  <c r="K1943" i="2"/>
  <c r="I1943" i="2"/>
  <c r="G1943" i="2"/>
  <c r="N1943" i="2" s="1"/>
  <c r="M1940" i="2"/>
  <c r="K1940" i="2"/>
  <c r="I1940" i="2"/>
  <c r="G1940" i="2"/>
  <c r="N1940" i="2" s="1"/>
  <c r="M1948" i="2"/>
  <c r="K1948" i="2"/>
  <c r="I1948" i="2"/>
  <c r="G1948" i="2"/>
  <c r="N1948" i="2" s="1"/>
  <c r="M1942" i="2"/>
  <c r="K1942" i="2"/>
  <c r="I1942" i="2"/>
  <c r="G1942" i="2"/>
  <c r="N1942" i="2" s="1"/>
  <c r="M1941" i="2"/>
  <c r="K1941" i="2"/>
  <c r="I1941" i="2"/>
  <c r="G1941" i="2"/>
  <c r="N1941" i="2" s="1"/>
  <c r="M1945" i="2"/>
  <c r="K1945" i="2"/>
  <c r="I1945" i="2"/>
  <c r="G1945" i="2"/>
  <c r="N1945" i="2" s="1"/>
  <c r="M1944" i="2"/>
  <c r="K1944" i="2"/>
  <c r="I1944" i="2"/>
  <c r="G1944" i="2"/>
  <c r="N1944" i="2" s="1"/>
  <c r="M1947" i="2"/>
  <c r="K1947" i="2"/>
  <c r="I1947" i="2"/>
  <c r="G1947" i="2"/>
  <c r="N1947" i="2" s="1"/>
  <c r="M1952" i="2"/>
  <c r="K1952" i="2"/>
  <c r="I1952" i="2"/>
  <c r="G1952" i="2"/>
  <c r="N1952" i="2" s="1"/>
  <c r="M1954" i="2"/>
  <c r="K1954" i="2"/>
  <c r="I1954" i="2"/>
  <c r="G1954" i="2"/>
  <c r="N1954" i="2" s="1"/>
  <c r="M1953" i="2"/>
  <c r="K1953" i="2"/>
  <c r="I1953" i="2"/>
  <c r="G1953" i="2"/>
  <c r="N1953" i="2" s="1"/>
  <c r="M1968" i="2"/>
  <c r="K1968" i="2"/>
  <c r="I1968" i="2"/>
  <c r="G1968" i="2"/>
  <c r="N1968" i="2" s="1"/>
  <c r="M1967" i="2"/>
  <c r="K1967" i="2"/>
  <c r="I1967" i="2"/>
  <c r="G1967" i="2"/>
  <c r="M1715" i="2"/>
  <c r="K1715" i="2"/>
  <c r="I1715" i="2"/>
  <c r="G1715" i="2"/>
  <c r="N1715" i="2" s="1"/>
  <c r="M1652" i="2"/>
  <c r="K1652" i="2"/>
  <c r="I1652" i="2"/>
  <c r="G1652" i="2"/>
  <c r="M1483" i="2"/>
  <c r="K1483" i="2"/>
  <c r="I1483" i="2"/>
  <c r="G1483" i="2"/>
  <c r="M1482" i="2"/>
  <c r="K1482" i="2"/>
  <c r="I1482" i="2"/>
  <c r="G1482" i="2"/>
  <c r="M1481" i="2"/>
  <c r="K1481" i="2"/>
  <c r="I1481" i="2"/>
  <c r="G1481" i="2"/>
  <c r="M1480" i="2"/>
  <c r="K1480" i="2"/>
  <c r="I1480" i="2"/>
  <c r="G1480" i="2"/>
  <c r="M1479" i="2"/>
  <c r="K1479" i="2"/>
  <c r="I1479" i="2"/>
  <c r="G1479" i="2"/>
  <c r="M1089" i="2"/>
  <c r="K1089" i="2"/>
  <c r="I1089" i="2"/>
  <c r="E1089" i="2" s="1"/>
  <c r="G1089" i="2"/>
  <c r="N1089" i="2" s="1"/>
  <c r="M1090" i="2"/>
  <c r="K1090" i="2"/>
  <c r="I1090" i="2"/>
  <c r="G1090" i="2"/>
  <c r="N1090" i="2" s="1"/>
  <c r="M1087" i="2"/>
  <c r="K1087" i="2"/>
  <c r="I1087" i="2"/>
  <c r="G1087" i="2"/>
  <c r="N1087" i="2" s="1"/>
  <c r="M963" i="2"/>
  <c r="K963" i="2"/>
  <c r="I963" i="2"/>
  <c r="G963" i="2"/>
  <c r="M962" i="2"/>
  <c r="K962" i="2"/>
  <c r="I962" i="2"/>
  <c r="G962" i="2"/>
  <c r="M964" i="2"/>
  <c r="K964" i="2"/>
  <c r="I964" i="2"/>
  <c r="G964" i="2"/>
  <c r="M961" i="2"/>
  <c r="K961" i="2"/>
  <c r="I961" i="2"/>
  <c r="G961" i="2"/>
  <c r="M997" i="2"/>
  <c r="K997" i="2"/>
  <c r="I997" i="2"/>
  <c r="G997" i="2"/>
  <c r="M652" i="2"/>
  <c r="K652" i="2"/>
  <c r="I652" i="2"/>
  <c r="G652" i="2"/>
  <c r="M554" i="2"/>
  <c r="K554" i="2"/>
  <c r="I554" i="2"/>
  <c r="G554" i="2"/>
  <c r="N554" i="2" s="1"/>
  <c r="M465" i="2"/>
  <c r="K465" i="2"/>
  <c r="I465" i="2"/>
  <c r="G465" i="2"/>
  <c r="N465" i="2" s="1"/>
  <c r="M464" i="2"/>
  <c r="K464" i="2"/>
  <c r="I464" i="2"/>
  <c r="G464" i="2"/>
  <c r="N464" i="2" s="1"/>
  <c r="M463" i="2"/>
  <c r="K463" i="2"/>
  <c r="I463" i="2"/>
  <c r="G463" i="2"/>
  <c r="N463" i="2" s="1"/>
  <c r="M462" i="2"/>
  <c r="K462" i="2"/>
  <c r="I462" i="2"/>
  <c r="G462" i="2"/>
  <c r="N462" i="2" s="1"/>
  <c r="M461" i="2"/>
  <c r="K461" i="2"/>
  <c r="I461" i="2"/>
  <c r="G461" i="2"/>
  <c r="N461" i="2" s="1"/>
  <c r="M81" i="2"/>
  <c r="K81" i="2"/>
  <c r="I81" i="2"/>
  <c r="G81" i="2"/>
  <c r="N81" i="2" s="1"/>
  <c r="M2551" i="2"/>
  <c r="K2551" i="2"/>
  <c r="I2551" i="2"/>
  <c r="G2551" i="2"/>
  <c r="N2551" i="2" s="1"/>
  <c r="M2550" i="2"/>
  <c r="K2550" i="2"/>
  <c r="I2550" i="2"/>
  <c r="G2550" i="2"/>
  <c r="N2550" i="2" s="1"/>
  <c r="M2549" i="2"/>
  <c r="K2549" i="2"/>
  <c r="I2549" i="2"/>
  <c r="G2549" i="2"/>
  <c r="N2549" i="2" s="1"/>
  <c r="M2548" i="2"/>
  <c r="K2548" i="2"/>
  <c r="I2548" i="2"/>
  <c r="G2548" i="2"/>
  <c r="M2547" i="2"/>
  <c r="K2547" i="2"/>
  <c r="I2547" i="2"/>
  <c r="G2547" i="2"/>
  <c r="N2547" i="2" s="1"/>
  <c r="M2546" i="2"/>
  <c r="E2546" i="2" s="1"/>
  <c r="K2546" i="2"/>
  <c r="I2546" i="2"/>
  <c r="G2546" i="2"/>
  <c r="N2546" i="2" s="1"/>
  <c r="M2545" i="2"/>
  <c r="K2545" i="2"/>
  <c r="I2545" i="2"/>
  <c r="G2545" i="2"/>
  <c r="N2545" i="2" s="1"/>
  <c r="M2544" i="2"/>
  <c r="K2544" i="2"/>
  <c r="I2544" i="2"/>
  <c r="G2544" i="2"/>
  <c r="N2544" i="2" s="1"/>
  <c r="M2543" i="2"/>
  <c r="K2543" i="2"/>
  <c r="I2543" i="2"/>
  <c r="G2543" i="2"/>
  <c r="N2543" i="2" s="1"/>
  <c r="M2542" i="2"/>
  <c r="K2542" i="2"/>
  <c r="I2542" i="2"/>
  <c r="G2542" i="2"/>
  <c r="M2541" i="2"/>
  <c r="K2541" i="2"/>
  <c r="I2541" i="2"/>
  <c r="G2541" i="2"/>
  <c r="N2541" i="2" s="1"/>
  <c r="M2540" i="2"/>
  <c r="K2540" i="2"/>
  <c r="I2540" i="2"/>
  <c r="G2540" i="2"/>
  <c r="M2539" i="2"/>
  <c r="K2539" i="2"/>
  <c r="I2539" i="2"/>
  <c r="G2539" i="2"/>
  <c r="N2539" i="2" s="1"/>
  <c r="M2538" i="2"/>
  <c r="K2538" i="2"/>
  <c r="I2538" i="2"/>
  <c r="G2538" i="2"/>
  <c r="M2537" i="2"/>
  <c r="K2537" i="2"/>
  <c r="I2537" i="2"/>
  <c r="G2537" i="2"/>
  <c r="N2537" i="2" s="1"/>
  <c r="M2533" i="2"/>
  <c r="K2533" i="2"/>
  <c r="I2533" i="2"/>
  <c r="G2533" i="2"/>
  <c r="M2532" i="2"/>
  <c r="K2532" i="2"/>
  <c r="I2532" i="2"/>
  <c r="G2532" i="2"/>
  <c r="M2531" i="2"/>
  <c r="K2531" i="2"/>
  <c r="I2531" i="2"/>
  <c r="G2531" i="2"/>
  <c r="M2530" i="2"/>
  <c r="K2530" i="2"/>
  <c r="I2530" i="2"/>
  <c r="G2530" i="2"/>
  <c r="N2530" i="2" s="1"/>
  <c r="M2529" i="2"/>
  <c r="K2529" i="2"/>
  <c r="I2529" i="2"/>
  <c r="G2529" i="2"/>
  <c r="M2528" i="2"/>
  <c r="K2528" i="2"/>
  <c r="I2528" i="2"/>
  <c r="G2528" i="2"/>
  <c r="N2528" i="2" s="1"/>
  <c r="M2527" i="2"/>
  <c r="K2527" i="2"/>
  <c r="I2527" i="2"/>
  <c r="G2527" i="2"/>
  <c r="N2527" i="2" s="1"/>
  <c r="M2526" i="2"/>
  <c r="K2526" i="2"/>
  <c r="I2526" i="2"/>
  <c r="G2526" i="2"/>
  <c r="N2526" i="2" s="1"/>
  <c r="M2525" i="2"/>
  <c r="K2525" i="2"/>
  <c r="I2525" i="2"/>
  <c r="G2525" i="2"/>
  <c r="N2525" i="2" s="1"/>
  <c r="M2524" i="2"/>
  <c r="K2524" i="2"/>
  <c r="I2524" i="2"/>
  <c r="G2524" i="2"/>
  <c r="N2524" i="2" s="1"/>
  <c r="M2523" i="2"/>
  <c r="K2523" i="2"/>
  <c r="I2523" i="2"/>
  <c r="G2523" i="2"/>
  <c r="N2523" i="2" s="1"/>
  <c r="M2522" i="2"/>
  <c r="K2522" i="2"/>
  <c r="I2522" i="2"/>
  <c r="G2522" i="2"/>
  <c r="N2522" i="2" s="1"/>
  <c r="M2521" i="2"/>
  <c r="K2521" i="2"/>
  <c r="I2521" i="2"/>
  <c r="G2521" i="2"/>
  <c r="N2521" i="2" s="1"/>
  <c r="M2520" i="2"/>
  <c r="K2520" i="2"/>
  <c r="I2520" i="2"/>
  <c r="G2520" i="2"/>
  <c r="N2520" i="2" s="1"/>
  <c r="M2519" i="2"/>
  <c r="K2519" i="2"/>
  <c r="I2519" i="2"/>
  <c r="G2519" i="2"/>
  <c r="N2519" i="2" s="1"/>
  <c r="M2518" i="2"/>
  <c r="K2518" i="2"/>
  <c r="I2518" i="2"/>
  <c r="G2518" i="2"/>
  <c r="N2518" i="2" s="1"/>
  <c r="M2517" i="2"/>
  <c r="K2517" i="2"/>
  <c r="I2517" i="2"/>
  <c r="G2517" i="2"/>
  <c r="M2516" i="2"/>
  <c r="K2516" i="2"/>
  <c r="I2516" i="2"/>
  <c r="G2516" i="2"/>
  <c r="N2516" i="2" s="1"/>
  <c r="M2515" i="2"/>
  <c r="K2515" i="2"/>
  <c r="I2515" i="2"/>
  <c r="G2515" i="2"/>
  <c r="N2515" i="2" s="1"/>
  <c r="M2514" i="2"/>
  <c r="E2514" i="2" s="1"/>
  <c r="K2514" i="2"/>
  <c r="I2514" i="2"/>
  <c r="G2514" i="2"/>
  <c r="N2514" i="2" s="1"/>
  <c r="M2513" i="2"/>
  <c r="K2513" i="2"/>
  <c r="I2513" i="2"/>
  <c r="G2513" i="2"/>
  <c r="N2513" i="2" s="1"/>
  <c r="M2512" i="2"/>
  <c r="K2512" i="2"/>
  <c r="I2512" i="2"/>
  <c r="G2512" i="2"/>
  <c r="N2512" i="2" s="1"/>
  <c r="M2511" i="2"/>
  <c r="K2511" i="2"/>
  <c r="I2511" i="2"/>
  <c r="G2511" i="2"/>
  <c r="N2511" i="2" s="1"/>
  <c r="M2510" i="2"/>
  <c r="K2510" i="2"/>
  <c r="I2510" i="2"/>
  <c r="G2510" i="2"/>
  <c r="N2510" i="2" s="1"/>
  <c r="M2509" i="2"/>
  <c r="K2509" i="2"/>
  <c r="I2509" i="2"/>
  <c r="G2509" i="2"/>
  <c r="N2509" i="2" s="1"/>
  <c r="M2508" i="2"/>
  <c r="K2508" i="2"/>
  <c r="I2508" i="2"/>
  <c r="G2508" i="2"/>
  <c r="N2508" i="2" s="1"/>
  <c r="M2507" i="2"/>
  <c r="K2507" i="2"/>
  <c r="I2507" i="2"/>
  <c r="G2507" i="2"/>
  <c r="N2507" i="2" s="1"/>
  <c r="M2506" i="2"/>
  <c r="K2506" i="2"/>
  <c r="I2506" i="2"/>
  <c r="G2506" i="2"/>
  <c r="N2506" i="2" s="1"/>
  <c r="M2505" i="2"/>
  <c r="K2505" i="2"/>
  <c r="I2505" i="2"/>
  <c r="G2505" i="2"/>
  <c r="N2505" i="2" s="1"/>
  <c r="M2504" i="2"/>
  <c r="K2504" i="2"/>
  <c r="I2504" i="2"/>
  <c r="G2504" i="2"/>
  <c r="N2504" i="2" s="1"/>
  <c r="M2503" i="2"/>
  <c r="K2503" i="2"/>
  <c r="I2503" i="2"/>
  <c r="G2503" i="2"/>
  <c r="N2503" i="2" s="1"/>
  <c r="M2502" i="2"/>
  <c r="K2502" i="2"/>
  <c r="I2502" i="2"/>
  <c r="G2502" i="2"/>
  <c r="N2502" i="2" s="1"/>
  <c r="M2501" i="2"/>
  <c r="K2501" i="2"/>
  <c r="I2501" i="2"/>
  <c r="G2501" i="2"/>
  <c r="N2501" i="2" s="1"/>
  <c r="M2500" i="2"/>
  <c r="K2500" i="2"/>
  <c r="I2500" i="2"/>
  <c r="G2500" i="2"/>
  <c r="N2500" i="2" s="1"/>
  <c r="M2499" i="2"/>
  <c r="K2499" i="2"/>
  <c r="I2499" i="2"/>
  <c r="G2499" i="2"/>
  <c r="N2499" i="2" s="1"/>
  <c r="M2498" i="2"/>
  <c r="K2498" i="2"/>
  <c r="I2498" i="2"/>
  <c r="G2498" i="2"/>
  <c r="N2498" i="2" s="1"/>
  <c r="M2497" i="2"/>
  <c r="K2497" i="2"/>
  <c r="I2497" i="2"/>
  <c r="G2497" i="2"/>
  <c r="N2497" i="2" s="1"/>
  <c r="M2496" i="2"/>
  <c r="K2496" i="2"/>
  <c r="I2496" i="2"/>
  <c r="G2496" i="2"/>
  <c r="N2496" i="2" s="1"/>
  <c r="M2495" i="2"/>
  <c r="E2495" i="2" s="1"/>
  <c r="K2495" i="2"/>
  <c r="I2495" i="2"/>
  <c r="G2495" i="2"/>
  <c r="N2495" i="2" s="1"/>
  <c r="M2494" i="2"/>
  <c r="E2494" i="2" s="1"/>
  <c r="K2494" i="2"/>
  <c r="I2494" i="2"/>
  <c r="G2494" i="2"/>
  <c r="N2494" i="2" s="1"/>
  <c r="M2493" i="2"/>
  <c r="K2493" i="2"/>
  <c r="I2493" i="2"/>
  <c r="G2493" i="2"/>
  <c r="N2493" i="2" s="1"/>
  <c r="M2492" i="2"/>
  <c r="K2492" i="2"/>
  <c r="I2492" i="2"/>
  <c r="G2492" i="2"/>
  <c r="N2492" i="2" s="1"/>
  <c r="M2491" i="2"/>
  <c r="K2491" i="2"/>
  <c r="I2491" i="2"/>
  <c r="G2491" i="2"/>
  <c r="N2491" i="2" s="1"/>
  <c r="M2490" i="2"/>
  <c r="K2490" i="2"/>
  <c r="I2490" i="2"/>
  <c r="G2490" i="2"/>
  <c r="N2490" i="2" s="1"/>
  <c r="M2489" i="2"/>
  <c r="K2489" i="2"/>
  <c r="I2489" i="2"/>
  <c r="G2489" i="2"/>
  <c r="M2488" i="2"/>
  <c r="K2488" i="2"/>
  <c r="I2488" i="2"/>
  <c r="G2488" i="2"/>
  <c r="N2488" i="2" s="1"/>
  <c r="M2487" i="2"/>
  <c r="K2487" i="2"/>
  <c r="I2487" i="2"/>
  <c r="G2487" i="2"/>
  <c r="N2487" i="2" s="1"/>
  <c r="M2486" i="2"/>
  <c r="K2486" i="2"/>
  <c r="I2486" i="2"/>
  <c r="G2486" i="2"/>
  <c r="N2486" i="2" s="1"/>
  <c r="M2485" i="2"/>
  <c r="K2485" i="2"/>
  <c r="I2485" i="2"/>
  <c r="G2485" i="2"/>
  <c r="N2485" i="2" s="1"/>
  <c r="M2484" i="2"/>
  <c r="K2484" i="2"/>
  <c r="I2484" i="2"/>
  <c r="G2484" i="2"/>
  <c r="N2484" i="2" s="1"/>
  <c r="M2483" i="2"/>
  <c r="K2483" i="2"/>
  <c r="I2483" i="2"/>
  <c r="G2483" i="2"/>
  <c r="N2483" i="2" s="1"/>
  <c r="M2482" i="2"/>
  <c r="K2482" i="2"/>
  <c r="I2482" i="2"/>
  <c r="G2482" i="2"/>
  <c r="N2482" i="2" s="1"/>
  <c r="M2481" i="2"/>
  <c r="K2481" i="2"/>
  <c r="I2481" i="2"/>
  <c r="G2481" i="2"/>
  <c r="N2481" i="2" s="1"/>
  <c r="M2480" i="2"/>
  <c r="K2480" i="2"/>
  <c r="I2480" i="2"/>
  <c r="G2480" i="2"/>
  <c r="N2480" i="2" s="1"/>
  <c r="M2479" i="2"/>
  <c r="K2479" i="2"/>
  <c r="I2479" i="2"/>
  <c r="G2479" i="2"/>
  <c r="N2479" i="2" s="1"/>
  <c r="M2478" i="2"/>
  <c r="K2478" i="2"/>
  <c r="I2478" i="2"/>
  <c r="G2478" i="2"/>
  <c r="N2478" i="2" s="1"/>
  <c r="M2477" i="2"/>
  <c r="K2477" i="2"/>
  <c r="I2477" i="2"/>
  <c r="G2477" i="2"/>
  <c r="N2477" i="2" s="1"/>
  <c r="M2476" i="2"/>
  <c r="K2476" i="2"/>
  <c r="I2476" i="2"/>
  <c r="G2476" i="2"/>
  <c r="N2476" i="2" s="1"/>
  <c r="M2475" i="2"/>
  <c r="K2475" i="2"/>
  <c r="I2475" i="2"/>
  <c r="G2475" i="2"/>
  <c r="N2475" i="2" s="1"/>
  <c r="M2474" i="2"/>
  <c r="K2474" i="2"/>
  <c r="I2474" i="2"/>
  <c r="G2474" i="2"/>
  <c r="N2474" i="2" s="1"/>
  <c r="M2473" i="2"/>
  <c r="K2473" i="2"/>
  <c r="I2473" i="2"/>
  <c r="G2473" i="2"/>
  <c r="N2473" i="2" s="1"/>
  <c r="M2472" i="2"/>
  <c r="K2472" i="2"/>
  <c r="I2472" i="2"/>
  <c r="G2472" i="2"/>
  <c r="N2472" i="2" s="1"/>
  <c r="M2471" i="2"/>
  <c r="K2471" i="2"/>
  <c r="I2471" i="2"/>
  <c r="G2471" i="2"/>
  <c r="N2471" i="2" s="1"/>
  <c r="M2470" i="2"/>
  <c r="K2470" i="2"/>
  <c r="I2470" i="2"/>
  <c r="G2470" i="2"/>
  <c r="N2470" i="2" s="1"/>
  <c r="M2469" i="2"/>
  <c r="K2469" i="2"/>
  <c r="I2469" i="2"/>
  <c r="G2469" i="2"/>
  <c r="N2469" i="2" s="1"/>
  <c r="M2468" i="2"/>
  <c r="K2468" i="2"/>
  <c r="I2468" i="2"/>
  <c r="G2468" i="2"/>
  <c r="N2468" i="2" s="1"/>
  <c r="M2467" i="2"/>
  <c r="K2467" i="2"/>
  <c r="I2467" i="2"/>
  <c r="G2467" i="2"/>
  <c r="M2466" i="2"/>
  <c r="K2466" i="2"/>
  <c r="I2466" i="2"/>
  <c r="G2466" i="2"/>
  <c r="N2466" i="2" s="1"/>
  <c r="M2465" i="2"/>
  <c r="K2465" i="2"/>
  <c r="I2465" i="2"/>
  <c r="G2465" i="2"/>
  <c r="N2465" i="2" s="1"/>
  <c r="M2464" i="2"/>
  <c r="K2464" i="2"/>
  <c r="I2464" i="2"/>
  <c r="G2464" i="2"/>
  <c r="N2464" i="2" s="1"/>
  <c r="M2463" i="2"/>
  <c r="K2463" i="2"/>
  <c r="I2463" i="2"/>
  <c r="G2463" i="2"/>
  <c r="N2463" i="2" s="1"/>
  <c r="M2462" i="2"/>
  <c r="K2462" i="2"/>
  <c r="I2462" i="2"/>
  <c r="G2462" i="2"/>
  <c r="N2462" i="2" s="1"/>
  <c r="M2461" i="2"/>
  <c r="K2461" i="2"/>
  <c r="I2461" i="2"/>
  <c r="G2461" i="2"/>
  <c r="N2461" i="2" s="1"/>
  <c r="M2460" i="2"/>
  <c r="K2460" i="2"/>
  <c r="I2460" i="2"/>
  <c r="G2460" i="2"/>
  <c r="N2460" i="2" s="1"/>
  <c r="M2459" i="2"/>
  <c r="K2459" i="2"/>
  <c r="I2459" i="2"/>
  <c r="G2459" i="2"/>
  <c r="N2459" i="2" s="1"/>
  <c r="M2458" i="2"/>
  <c r="K2458" i="2"/>
  <c r="I2458" i="2"/>
  <c r="G2458" i="2"/>
  <c r="N2458" i="2" s="1"/>
  <c r="M2457" i="2"/>
  <c r="K2457" i="2"/>
  <c r="I2457" i="2"/>
  <c r="G2457" i="2"/>
  <c r="N2457" i="2" s="1"/>
  <c r="M2456" i="2"/>
  <c r="K2456" i="2"/>
  <c r="I2456" i="2"/>
  <c r="G2456" i="2"/>
  <c r="N2456" i="2" s="1"/>
  <c r="M2455" i="2"/>
  <c r="K2455" i="2"/>
  <c r="I2455" i="2"/>
  <c r="G2455" i="2"/>
  <c r="N2455" i="2" s="1"/>
  <c r="M2454" i="2"/>
  <c r="K2454" i="2"/>
  <c r="I2454" i="2"/>
  <c r="G2454" i="2"/>
  <c r="N2454" i="2" s="1"/>
  <c r="M2453" i="2"/>
  <c r="K2453" i="2"/>
  <c r="I2453" i="2"/>
  <c r="G2453" i="2"/>
  <c r="N2453" i="2" s="1"/>
  <c r="M2452" i="2"/>
  <c r="K2452" i="2"/>
  <c r="I2452" i="2"/>
  <c r="G2452" i="2"/>
  <c r="N2452" i="2" s="1"/>
  <c r="M2451" i="2"/>
  <c r="K2451" i="2"/>
  <c r="I2451" i="2"/>
  <c r="G2451" i="2"/>
  <c r="N2451" i="2" s="1"/>
  <c r="M2450" i="2"/>
  <c r="K2450" i="2"/>
  <c r="I2450" i="2"/>
  <c r="G2450" i="2"/>
  <c r="N2450" i="2" s="1"/>
  <c r="M2449" i="2"/>
  <c r="K2449" i="2"/>
  <c r="I2449" i="2"/>
  <c r="G2449" i="2"/>
  <c r="N2449" i="2" s="1"/>
  <c r="M2448" i="2"/>
  <c r="K2448" i="2"/>
  <c r="I2448" i="2"/>
  <c r="G2448" i="2"/>
  <c r="N2448" i="2" s="1"/>
  <c r="M2447" i="2"/>
  <c r="K2447" i="2"/>
  <c r="I2447" i="2"/>
  <c r="G2447" i="2"/>
  <c r="N2447" i="2" s="1"/>
  <c r="M2446" i="2"/>
  <c r="K2446" i="2"/>
  <c r="I2446" i="2"/>
  <c r="G2446" i="2"/>
  <c r="N2446" i="2" s="1"/>
  <c r="M2445" i="2"/>
  <c r="K2445" i="2"/>
  <c r="I2445" i="2"/>
  <c r="G2445" i="2"/>
  <c r="N2445" i="2" s="1"/>
  <c r="M2444" i="2"/>
  <c r="K2444" i="2"/>
  <c r="I2444" i="2"/>
  <c r="G2444" i="2"/>
  <c r="N2444" i="2" s="1"/>
  <c r="M2443" i="2"/>
  <c r="K2443" i="2"/>
  <c r="I2443" i="2"/>
  <c r="G2443" i="2"/>
  <c r="N2443" i="2" s="1"/>
  <c r="M2442" i="2"/>
  <c r="K2442" i="2"/>
  <c r="I2442" i="2"/>
  <c r="G2442" i="2"/>
  <c r="N2442" i="2" s="1"/>
  <c r="M2441" i="2"/>
  <c r="K2441" i="2"/>
  <c r="I2441" i="2"/>
  <c r="G2441" i="2"/>
  <c r="N2441" i="2" s="1"/>
  <c r="M2440" i="2"/>
  <c r="K2440" i="2"/>
  <c r="I2440" i="2"/>
  <c r="G2440" i="2"/>
  <c r="N2440" i="2" s="1"/>
  <c r="M2439" i="2"/>
  <c r="K2439" i="2"/>
  <c r="I2439" i="2"/>
  <c r="G2439" i="2"/>
  <c r="N2439" i="2" s="1"/>
  <c r="M2438" i="2"/>
  <c r="K2438" i="2"/>
  <c r="I2438" i="2"/>
  <c r="G2438" i="2"/>
  <c r="N2438" i="2" s="1"/>
  <c r="M2437" i="2"/>
  <c r="K2437" i="2"/>
  <c r="I2437" i="2"/>
  <c r="G2437" i="2"/>
  <c r="N2437" i="2" s="1"/>
  <c r="M2436" i="2"/>
  <c r="K2436" i="2"/>
  <c r="I2436" i="2"/>
  <c r="G2436" i="2"/>
  <c r="N2436" i="2" s="1"/>
  <c r="M2435" i="2"/>
  <c r="K2435" i="2"/>
  <c r="I2435" i="2"/>
  <c r="G2435" i="2"/>
  <c r="N2435" i="2" s="1"/>
  <c r="M2434" i="2"/>
  <c r="K2434" i="2"/>
  <c r="I2434" i="2"/>
  <c r="G2434" i="2"/>
  <c r="N2434" i="2" s="1"/>
  <c r="M2433" i="2"/>
  <c r="K2433" i="2"/>
  <c r="I2433" i="2"/>
  <c r="G2433" i="2"/>
  <c r="N2433" i="2" s="1"/>
  <c r="M2432" i="2"/>
  <c r="K2432" i="2"/>
  <c r="I2432" i="2"/>
  <c r="G2432" i="2"/>
  <c r="N2432" i="2" s="1"/>
  <c r="M2431" i="2"/>
  <c r="K2431" i="2"/>
  <c r="I2431" i="2"/>
  <c r="G2431" i="2"/>
  <c r="N2431" i="2" s="1"/>
  <c r="M2430" i="2"/>
  <c r="K2430" i="2"/>
  <c r="I2430" i="2"/>
  <c r="G2430" i="2"/>
  <c r="N2430" i="2" s="1"/>
  <c r="M2429" i="2"/>
  <c r="K2429" i="2"/>
  <c r="I2429" i="2"/>
  <c r="G2429" i="2"/>
  <c r="N2429" i="2" s="1"/>
  <c r="M2428" i="2"/>
  <c r="K2428" i="2"/>
  <c r="I2428" i="2"/>
  <c r="G2428" i="2"/>
  <c r="N2428" i="2" s="1"/>
  <c r="M2427" i="2"/>
  <c r="K2427" i="2"/>
  <c r="I2427" i="2"/>
  <c r="G2427" i="2"/>
  <c r="N2427" i="2" s="1"/>
  <c r="M2426" i="2"/>
  <c r="K2426" i="2"/>
  <c r="I2426" i="2"/>
  <c r="G2426" i="2"/>
  <c r="N2426" i="2" s="1"/>
  <c r="M2425" i="2"/>
  <c r="K2425" i="2"/>
  <c r="I2425" i="2"/>
  <c r="G2425" i="2"/>
  <c r="N2425" i="2" s="1"/>
  <c r="M2424" i="2"/>
  <c r="K2424" i="2"/>
  <c r="I2424" i="2"/>
  <c r="G2424" i="2"/>
  <c r="N2424" i="2" s="1"/>
  <c r="M2423" i="2"/>
  <c r="K2423" i="2"/>
  <c r="I2423" i="2"/>
  <c r="G2423" i="2"/>
  <c r="N2423" i="2" s="1"/>
  <c r="M2422" i="2"/>
  <c r="K2422" i="2"/>
  <c r="I2422" i="2"/>
  <c r="G2422" i="2"/>
  <c r="N2422" i="2" s="1"/>
  <c r="M2421" i="2"/>
  <c r="K2421" i="2"/>
  <c r="I2421" i="2"/>
  <c r="G2421" i="2"/>
  <c r="N2421" i="2" s="1"/>
  <c r="M2420" i="2"/>
  <c r="K2420" i="2"/>
  <c r="I2420" i="2"/>
  <c r="G2420" i="2"/>
  <c r="N2420" i="2" s="1"/>
  <c r="M2419" i="2"/>
  <c r="K2419" i="2"/>
  <c r="I2419" i="2"/>
  <c r="G2419" i="2"/>
  <c r="N2419" i="2" s="1"/>
  <c r="M2418" i="2"/>
  <c r="K2418" i="2"/>
  <c r="I2418" i="2"/>
  <c r="G2418" i="2"/>
  <c r="N2418" i="2" s="1"/>
  <c r="M2417" i="2"/>
  <c r="K2417" i="2"/>
  <c r="I2417" i="2"/>
  <c r="G2417" i="2"/>
  <c r="N2417" i="2" s="1"/>
  <c r="M2416" i="2"/>
  <c r="K2416" i="2"/>
  <c r="I2416" i="2"/>
  <c r="G2416" i="2"/>
  <c r="N2416" i="2" s="1"/>
  <c r="M2415" i="2"/>
  <c r="K2415" i="2"/>
  <c r="I2415" i="2"/>
  <c r="G2415" i="2"/>
  <c r="N2415" i="2" s="1"/>
  <c r="M2414" i="2"/>
  <c r="K2414" i="2"/>
  <c r="I2414" i="2"/>
  <c r="G2414" i="2"/>
  <c r="N2414" i="2" s="1"/>
  <c r="M2413" i="2"/>
  <c r="K2413" i="2"/>
  <c r="I2413" i="2"/>
  <c r="G2413" i="2"/>
  <c r="N2413" i="2" s="1"/>
  <c r="M2412" i="2"/>
  <c r="K2412" i="2"/>
  <c r="I2412" i="2"/>
  <c r="G2412" i="2"/>
  <c r="N2412" i="2" s="1"/>
  <c r="M2411" i="2"/>
  <c r="K2411" i="2"/>
  <c r="I2411" i="2"/>
  <c r="G2411" i="2"/>
  <c r="N2411" i="2" s="1"/>
  <c r="M2410" i="2"/>
  <c r="K2410" i="2"/>
  <c r="I2410" i="2"/>
  <c r="G2410" i="2"/>
  <c r="N2410" i="2" s="1"/>
  <c r="M2409" i="2"/>
  <c r="K2409" i="2"/>
  <c r="I2409" i="2"/>
  <c r="G2409" i="2"/>
  <c r="N2409" i="2" s="1"/>
  <c r="M2408" i="2"/>
  <c r="K2408" i="2"/>
  <c r="I2408" i="2"/>
  <c r="G2408" i="2"/>
  <c r="N2408" i="2" s="1"/>
  <c r="M2407" i="2"/>
  <c r="K2407" i="2"/>
  <c r="I2407" i="2"/>
  <c r="G2407" i="2"/>
  <c r="N2407" i="2" s="1"/>
  <c r="M2406" i="2"/>
  <c r="K2406" i="2"/>
  <c r="I2406" i="2"/>
  <c r="G2406" i="2"/>
  <c r="N2406" i="2" s="1"/>
  <c r="M2405" i="2"/>
  <c r="K2405" i="2"/>
  <c r="I2405" i="2"/>
  <c r="G2405" i="2"/>
  <c r="N2405" i="2" s="1"/>
  <c r="M2404" i="2"/>
  <c r="K2404" i="2"/>
  <c r="I2404" i="2"/>
  <c r="G2404" i="2"/>
  <c r="N2404" i="2" s="1"/>
  <c r="M2403" i="2"/>
  <c r="K2403" i="2"/>
  <c r="I2403" i="2"/>
  <c r="G2403" i="2"/>
  <c r="N2403" i="2" s="1"/>
  <c r="M2402" i="2"/>
  <c r="K2402" i="2"/>
  <c r="I2402" i="2"/>
  <c r="G2402" i="2"/>
  <c r="N2402" i="2" s="1"/>
  <c r="M2401" i="2"/>
  <c r="K2401" i="2"/>
  <c r="I2401" i="2"/>
  <c r="G2401" i="2"/>
  <c r="N2401" i="2" s="1"/>
  <c r="M2400" i="2"/>
  <c r="K2400" i="2"/>
  <c r="I2400" i="2"/>
  <c r="G2400" i="2"/>
  <c r="N2400" i="2" s="1"/>
  <c r="M2399" i="2"/>
  <c r="K2399" i="2"/>
  <c r="I2399" i="2"/>
  <c r="G2399" i="2"/>
  <c r="N2399" i="2" s="1"/>
  <c r="M2398" i="2"/>
  <c r="K2398" i="2"/>
  <c r="I2398" i="2"/>
  <c r="G2398" i="2"/>
  <c r="N2398" i="2" s="1"/>
  <c r="M2397" i="2"/>
  <c r="K2397" i="2"/>
  <c r="I2397" i="2"/>
  <c r="G2397" i="2"/>
  <c r="N2397" i="2" s="1"/>
  <c r="M2396" i="2"/>
  <c r="K2396" i="2"/>
  <c r="I2396" i="2"/>
  <c r="G2396" i="2"/>
  <c r="N2396" i="2" s="1"/>
  <c r="M2395" i="2"/>
  <c r="K2395" i="2"/>
  <c r="I2395" i="2"/>
  <c r="G2395" i="2"/>
  <c r="N2395" i="2" s="1"/>
  <c r="M2394" i="2"/>
  <c r="K2394" i="2"/>
  <c r="I2394" i="2"/>
  <c r="G2394" i="2"/>
  <c r="N2394" i="2" s="1"/>
  <c r="M2393" i="2"/>
  <c r="K2393" i="2"/>
  <c r="I2393" i="2"/>
  <c r="G2393" i="2"/>
  <c r="M2392" i="2"/>
  <c r="K2392" i="2"/>
  <c r="I2392" i="2"/>
  <c r="G2392" i="2"/>
  <c r="N2392" i="2" s="1"/>
  <c r="M2391" i="2"/>
  <c r="K2391" i="2"/>
  <c r="I2391" i="2"/>
  <c r="G2391" i="2"/>
  <c r="M2390" i="2"/>
  <c r="K2390" i="2"/>
  <c r="I2390" i="2"/>
  <c r="G2390" i="2"/>
  <c r="N2390" i="2" s="1"/>
  <c r="M2389" i="2"/>
  <c r="K2389" i="2"/>
  <c r="I2389" i="2"/>
  <c r="G2389" i="2"/>
  <c r="M2388" i="2"/>
  <c r="K2388" i="2"/>
  <c r="I2388" i="2"/>
  <c r="G2388" i="2"/>
  <c r="N2388" i="2" s="1"/>
  <c r="M2387" i="2"/>
  <c r="K2387" i="2"/>
  <c r="I2387" i="2"/>
  <c r="G2387" i="2"/>
  <c r="M2386" i="2"/>
  <c r="K2386" i="2"/>
  <c r="I2386" i="2"/>
  <c r="G2386" i="2"/>
  <c r="N2386" i="2" s="1"/>
  <c r="M2385" i="2"/>
  <c r="K2385" i="2"/>
  <c r="I2385" i="2"/>
  <c r="G2385" i="2"/>
  <c r="M2384" i="2"/>
  <c r="K2384" i="2"/>
  <c r="I2384" i="2"/>
  <c r="G2384" i="2"/>
  <c r="N2384" i="2" s="1"/>
  <c r="M2383" i="2"/>
  <c r="K2383" i="2"/>
  <c r="I2383" i="2"/>
  <c r="G2383" i="2"/>
  <c r="N2383" i="2" s="1"/>
  <c r="M2382" i="2"/>
  <c r="K2382" i="2"/>
  <c r="I2382" i="2"/>
  <c r="G2382" i="2"/>
  <c r="N2382" i="2" s="1"/>
  <c r="M2381" i="2"/>
  <c r="K2381" i="2"/>
  <c r="I2381" i="2"/>
  <c r="G2381" i="2"/>
  <c r="N2381" i="2" s="1"/>
  <c r="M2380" i="2"/>
  <c r="K2380" i="2"/>
  <c r="I2380" i="2"/>
  <c r="G2380" i="2"/>
  <c r="N2380" i="2" s="1"/>
  <c r="M2379" i="2"/>
  <c r="K2379" i="2"/>
  <c r="I2379" i="2"/>
  <c r="G2379" i="2"/>
  <c r="N2379" i="2" s="1"/>
  <c r="M2378" i="2"/>
  <c r="K2378" i="2"/>
  <c r="I2378" i="2"/>
  <c r="G2378" i="2"/>
  <c r="N2378" i="2" s="1"/>
  <c r="M2377" i="2"/>
  <c r="K2377" i="2"/>
  <c r="I2377" i="2"/>
  <c r="G2377" i="2"/>
  <c r="N2377" i="2" s="1"/>
  <c r="M2376" i="2"/>
  <c r="K2376" i="2"/>
  <c r="I2376" i="2"/>
  <c r="G2376" i="2"/>
  <c r="N2376" i="2" s="1"/>
  <c r="M2375" i="2"/>
  <c r="K2375" i="2"/>
  <c r="I2375" i="2"/>
  <c r="G2375" i="2"/>
  <c r="N2375" i="2" s="1"/>
  <c r="M2374" i="2"/>
  <c r="K2374" i="2"/>
  <c r="I2374" i="2"/>
  <c r="G2374" i="2"/>
  <c r="N2374" i="2" s="1"/>
  <c r="M2373" i="2"/>
  <c r="K2373" i="2"/>
  <c r="I2373" i="2"/>
  <c r="G2373" i="2"/>
  <c r="N2373" i="2" s="1"/>
  <c r="M2372" i="2"/>
  <c r="K2372" i="2"/>
  <c r="I2372" i="2"/>
  <c r="G2372" i="2"/>
  <c r="N2372" i="2" s="1"/>
  <c r="M2371" i="2"/>
  <c r="K2371" i="2"/>
  <c r="I2371" i="2"/>
  <c r="G2371" i="2"/>
  <c r="N2371" i="2" s="1"/>
  <c r="M2370" i="2"/>
  <c r="K2370" i="2"/>
  <c r="I2370" i="2"/>
  <c r="G2370" i="2"/>
  <c r="N2370" i="2" s="1"/>
  <c r="M2369" i="2"/>
  <c r="K2369" i="2"/>
  <c r="I2369" i="2"/>
  <c r="G2369" i="2"/>
  <c r="N2369" i="2" s="1"/>
  <c r="M2368" i="2"/>
  <c r="K2368" i="2"/>
  <c r="I2368" i="2"/>
  <c r="G2368" i="2"/>
  <c r="N2368" i="2" s="1"/>
  <c r="M2366" i="2"/>
  <c r="K2366" i="2"/>
  <c r="I2366" i="2"/>
  <c r="G2366" i="2"/>
  <c r="N2366" i="2" s="1"/>
  <c r="M2355" i="2"/>
  <c r="K2355" i="2"/>
  <c r="I2355" i="2"/>
  <c r="G2355" i="2"/>
  <c r="M2349" i="2"/>
  <c r="K2349" i="2"/>
  <c r="I2349" i="2"/>
  <c r="G2349" i="2"/>
  <c r="N2349" i="2" s="1"/>
  <c r="M2347" i="2"/>
  <c r="K2347" i="2"/>
  <c r="I2347" i="2"/>
  <c r="G2347" i="2"/>
  <c r="M2346" i="2"/>
  <c r="K2346" i="2"/>
  <c r="I2346" i="2"/>
  <c r="G2346" i="2"/>
  <c r="N2346" i="2" s="1"/>
  <c r="M2345" i="2"/>
  <c r="K2345" i="2"/>
  <c r="I2345" i="2"/>
  <c r="G2345" i="2"/>
  <c r="N2345" i="2" s="1"/>
  <c r="M2344" i="2"/>
  <c r="K2344" i="2"/>
  <c r="I2344" i="2"/>
  <c r="G2344" i="2"/>
  <c r="N2344" i="2" s="1"/>
  <c r="M2343" i="2"/>
  <c r="K2343" i="2"/>
  <c r="I2343" i="2"/>
  <c r="G2343" i="2"/>
  <c r="N2343" i="2" s="1"/>
  <c r="M2342" i="2"/>
  <c r="K2342" i="2"/>
  <c r="I2342" i="2"/>
  <c r="G2342" i="2"/>
  <c r="N2342" i="2" s="1"/>
  <c r="M2341" i="2"/>
  <c r="K2341" i="2"/>
  <c r="I2341" i="2"/>
  <c r="G2341" i="2"/>
  <c r="M2340" i="2"/>
  <c r="K2340" i="2"/>
  <c r="I2340" i="2"/>
  <c r="G2340" i="2"/>
  <c r="N2340" i="2" s="1"/>
  <c r="M2339" i="2"/>
  <c r="K2339" i="2"/>
  <c r="I2339" i="2"/>
  <c r="G2339" i="2"/>
  <c r="N2339" i="2" s="1"/>
  <c r="M2338" i="2"/>
  <c r="K2338" i="2"/>
  <c r="I2338" i="2"/>
  <c r="G2338" i="2"/>
  <c r="N2338" i="2" s="1"/>
  <c r="M2337" i="2"/>
  <c r="K2337" i="2"/>
  <c r="I2337" i="2"/>
  <c r="G2337" i="2"/>
  <c r="N2337" i="2" s="1"/>
  <c r="M2336" i="2"/>
  <c r="K2336" i="2"/>
  <c r="I2336" i="2"/>
  <c r="G2336" i="2"/>
  <c r="N2336" i="2" s="1"/>
  <c r="M2335" i="2"/>
  <c r="K2335" i="2"/>
  <c r="I2335" i="2"/>
  <c r="G2335" i="2"/>
  <c r="M2334" i="2"/>
  <c r="K2334" i="2"/>
  <c r="I2334" i="2"/>
  <c r="G2334" i="2"/>
  <c r="N2334" i="2" s="1"/>
  <c r="M2333" i="2"/>
  <c r="K2333" i="2"/>
  <c r="I2333" i="2"/>
  <c r="G2333" i="2"/>
  <c r="M2332" i="2"/>
  <c r="K2332" i="2"/>
  <c r="I2332" i="2"/>
  <c r="G2332" i="2"/>
  <c r="N2332" i="2" s="1"/>
  <c r="M2331" i="2"/>
  <c r="K2331" i="2"/>
  <c r="I2331" i="2"/>
  <c r="G2331" i="2"/>
  <c r="M2330" i="2"/>
  <c r="K2330" i="2"/>
  <c r="I2330" i="2"/>
  <c r="G2330" i="2"/>
  <c r="N2330" i="2" s="1"/>
  <c r="M2329" i="2"/>
  <c r="K2329" i="2"/>
  <c r="I2329" i="2"/>
  <c r="G2329" i="2"/>
  <c r="M2328" i="2"/>
  <c r="K2328" i="2"/>
  <c r="I2328" i="2"/>
  <c r="G2328" i="2"/>
  <c r="N2328" i="2" s="1"/>
  <c r="M2327" i="2"/>
  <c r="K2327" i="2"/>
  <c r="I2327" i="2"/>
  <c r="G2327" i="2"/>
  <c r="M2326" i="2"/>
  <c r="K2326" i="2"/>
  <c r="I2326" i="2"/>
  <c r="G2326" i="2"/>
  <c r="N2326" i="2" s="1"/>
  <c r="M2325" i="2"/>
  <c r="K2325" i="2"/>
  <c r="I2325" i="2"/>
  <c r="G2325" i="2"/>
  <c r="N2325" i="2" s="1"/>
  <c r="M2324" i="2"/>
  <c r="K2324" i="2"/>
  <c r="I2324" i="2"/>
  <c r="G2324" i="2"/>
  <c r="N2324" i="2" s="1"/>
  <c r="M2323" i="2"/>
  <c r="K2323" i="2"/>
  <c r="I2323" i="2"/>
  <c r="G2323" i="2"/>
  <c r="N2323" i="2" s="1"/>
  <c r="M2322" i="2"/>
  <c r="K2322" i="2"/>
  <c r="I2322" i="2"/>
  <c r="G2322" i="2"/>
  <c r="N2322" i="2" s="1"/>
  <c r="M2321" i="2"/>
  <c r="K2321" i="2"/>
  <c r="I2321" i="2"/>
  <c r="G2321" i="2"/>
  <c r="N2321" i="2" s="1"/>
  <c r="M2320" i="2"/>
  <c r="K2320" i="2"/>
  <c r="I2320" i="2"/>
  <c r="G2320" i="2"/>
  <c r="N2320" i="2" s="1"/>
  <c r="M2319" i="2"/>
  <c r="K2319" i="2"/>
  <c r="I2319" i="2"/>
  <c r="G2319" i="2"/>
  <c r="N2319" i="2" s="1"/>
  <c r="M2318" i="2"/>
  <c r="K2318" i="2"/>
  <c r="I2318" i="2"/>
  <c r="G2318" i="2"/>
  <c r="N2318" i="2" s="1"/>
  <c r="M2317" i="2"/>
  <c r="K2317" i="2"/>
  <c r="I2317" i="2"/>
  <c r="G2317" i="2"/>
  <c r="M2316" i="2"/>
  <c r="K2316" i="2"/>
  <c r="I2316" i="2"/>
  <c r="G2316" i="2"/>
  <c r="N2316" i="2" s="1"/>
  <c r="M2315" i="2"/>
  <c r="K2315" i="2"/>
  <c r="I2315" i="2"/>
  <c r="G2315" i="2"/>
  <c r="M2314" i="2"/>
  <c r="K2314" i="2"/>
  <c r="I2314" i="2"/>
  <c r="G2314" i="2"/>
  <c r="N2314" i="2" s="1"/>
  <c r="M2313" i="2"/>
  <c r="K2313" i="2"/>
  <c r="I2313" i="2"/>
  <c r="G2313" i="2"/>
  <c r="M2312" i="2"/>
  <c r="K2312" i="2"/>
  <c r="I2312" i="2"/>
  <c r="G2312" i="2"/>
  <c r="N2312" i="2" s="1"/>
  <c r="M2311" i="2"/>
  <c r="K2311" i="2"/>
  <c r="I2311" i="2"/>
  <c r="G2311" i="2"/>
  <c r="N2311" i="2" s="1"/>
  <c r="M2310" i="2"/>
  <c r="K2310" i="2"/>
  <c r="I2310" i="2"/>
  <c r="G2310" i="2"/>
  <c r="N2310" i="2" s="1"/>
  <c r="M2309" i="2"/>
  <c r="K2309" i="2"/>
  <c r="I2309" i="2"/>
  <c r="G2309" i="2"/>
  <c r="N2309" i="2" s="1"/>
  <c r="M2308" i="2"/>
  <c r="K2308" i="2"/>
  <c r="I2308" i="2"/>
  <c r="G2308" i="2"/>
  <c r="N2308" i="2" s="1"/>
  <c r="M2307" i="2"/>
  <c r="K2307" i="2"/>
  <c r="I2307" i="2"/>
  <c r="G2307" i="2"/>
  <c r="M2306" i="2"/>
  <c r="K2306" i="2"/>
  <c r="I2306" i="2"/>
  <c r="G2306" i="2"/>
  <c r="N2306" i="2" s="1"/>
  <c r="M2305" i="2"/>
  <c r="K2305" i="2"/>
  <c r="I2305" i="2"/>
  <c r="G2305" i="2"/>
  <c r="M2304" i="2"/>
  <c r="K2304" i="2"/>
  <c r="I2304" i="2"/>
  <c r="G2304" i="2"/>
  <c r="N2304" i="2" s="1"/>
  <c r="M2303" i="2"/>
  <c r="K2303" i="2"/>
  <c r="I2303" i="2"/>
  <c r="G2303" i="2"/>
  <c r="M2302" i="2"/>
  <c r="K2302" i="2"/>
  <c r="I2302" i="2"/>
  <c r="G2302" i="2"/>
  <c r="N2302" i="2" s="1"/>
  <c r="M2301" i="2"/>
  <c r="K2301" i="2"/>
  <c r="I2301" i="2"/>
  <c r="G2301" i="2"/>
  <c r="M2300" i="2"/>
  <c r="K2300" i="2"/>
  <c r="I2300" i="2"/>
  <c r="G2300" i="2"/>
  <c r="N2300" i="2" s="1"/>
  <c r="M2299" i="2"/>
  <c r="K2299" i="2"/>
  <c r="I2299" i="2"/>
  <c r="G2299" i="2"/>
  <c r="M2298" i="2"/>
  <c r="K2298" i="2"/>
  <c r="I2298" i="2"/>
  <c r="G2298" i="2"/>
  <c r="N2298" i="2" s="1"/>
  <c r="M2297" i="2"/>
  <c r="K2297" i="2"/>
  <c r="I2297" i="2"/>
  <c r="G2297" i="2"/>
  <c r="M2296" i="2"/>
  <c r="K2296" i="2"/>
  <c r="I2296" i="2"/>
  <c r="G2296" i="2"/>
  <c r="N2296" i="2" s="1"/>
  <c r="M2295" i="2"/>
  <c r="K2295" i="2"/>
  <c r="I2295" i="2"/>
  <c r="G2295" i="2"/>
  <c r="M2294" i="2"/>
  <c r="K2294" i="2"/>
  <c r="I2294" i="2"/>
  <c r="G2294" i="2"/>
  <c r="N2294" i="2" s="1"/>
  <c r="M2293" i="2"/>
  <c r="K2293" i="2"/>
  <c r="I2293" i="2"/>
  <c r="G2293" i="2"/>
  <c r="M2292" i="2"/>
  <c r="K2292" i="2"/>
  <c r="I2292" i="2"/>
  <c r="G2292" i="2"/>
  <c r="N2292" i="2" s="1"/>
  <c r="M2291" i="2"/>
  <c r="K2291" i="2"/>
  <c r="I2291" i="2"/>
  <c r="G2291" i="2"/>
  <c r="M2290" i="2"/>
  <c r="K2290" i="2"/>
  <c r="I2290" i="2"/>
  <c r="G2290" i="2"/>
  <c r="N2290" i="2" s="1"/>
  <c r="M2289" i="2"/>
  <c r="K2289" i="2"/>
  <c r="I2289" i="2"/>
  <c r="G2289" i="2"/>
  <c r="M2288" i="2"/>
  <c r="K2288" i="2"/>
  <c r="I2288" i="2"/>
  <c r="G2288" i="2"/>
  <c r="N2288" i="2" s="1"/>
  <c r="M2287" i="2"/>
  <c r="K2287" i="2"/>
  <c r="I2287" i="2"/>
  <c r="G2287" i="2"/>
  <c r="M2286" i="2"/>
  <c r="K2286" i="2"/>
  <c r="I2286" i="2"/>
  <c r="G2286" i="2"/>
  <c r="N2286" i="2" s="1"/>
  <c r="M2285" i="2"/>
  <c r="K2285" i="2"/>
  <c r="I2285" i="2"/>
  <c r="G2285" i="2"/>
  <c r="M2284" i="2"/>
  <c r="K2284" i="2"/>
  <c r="I2284" i="2"/>
  <c r="G2284" i="2"/>
  <c r="M2283" i="2"/>
  <c r="K2283" i="2"/>
  <c r="I2283" i="2"/>
  <c r="G2283" i="2"/>
  <c r="M2282" i="2"/>
  <c r="K2282" i="2"/>
  <c r="I2282" i="2"/>
  <c r="G2282" i="2"/>
  <c r="N2282" i="2" s="1"/>
  <c r="M2281" i="2"/>
  <c r="K2281" i="2"/>
  <c r="I2281" i="2"/>
  <c r="G2281" i="2"/>
  <c r="M2280" i="2"/>
  <c r="K2280" i="2"/>
  <c r="I2280" i="2"/>
  <c r="G2280" i="2"/>
  <c r="N2280" i="2" s="1"/>
  <c r="M2279" i="2"/>
  <c r="K2279" i="2"/>
  <c r="I2279" i="2"/>
  <c r="G2279" i="2"/>
  <c r="M2278" i="2"/>
  <c r="K2278" i="2"/>
  <c r="I2278" i="2"/>
  <c r="G2278" i="2"/>
  <c r="N2278" i="2" s="1"/>
  <c r="M2277" i="2"/>
  <c r="K2277" i="2"/>
  <c r="I2277" i="2"/>
  <c r="G2277" i="2"/>
  <c r="M2276" i="2"/>
  <c r="K2276" i="2"/>
  <c r="I2276" i="2"/>
  <c r="G2276" i="2"/>
  <c r="N2276" i="2" s="1"/>
  <c r="M2275" i="2"/>
  <c r="K2275" i="2"/>
  <c r="I2275" i="2"/>
  <c r="G2275" i="2"/>
  <c r="M2274" i="2"/>
  <c r="K2274" i="2"/>
  <c r="I2274" i="2"/>
  <c r="G2274" i="2"/>
  <c r="N2274" i="2" s="1"/>
  <c r="M2273" i="2"/>
  <c r="K2273" i="2"/>
  <c r="I2273" i="2"/>
  <c r="G2273" i="2"/>
  <c r="M2272" i="2"/>
  <c r="K2272" i="2"/>
  <c r="I2272" i="2"/>
  <c r="G2272" i="2"/>
  <c r="N2272" i="2" s="1"/>
  <c r="M2271" i="2"/>
  <c r="K2271" i="2"/>
  <c r="I2271" i="2"/>
  <c r="G2271" i="2"/>
  <c r="M2270" i="2"/>
  <c r="K2270" i="2"/>
  <c r="I2270" i="2"/>
  <c r="G2270" i="2"/>
  <c r="N2270" i="2" s="1"/>
  <c r="M2269" i="2"/>
  <c r="K2269" i="2"/>
  <c r="I2269" i="2"/>
  <c r="G2269" i="2"/>
  <c r="M2268" i="2"/>
  <c r="K2268" i="2"/>
  <c r="I2268" i="2"/>
  <c r="G2268" i="2"/>
  <c r="N2268" i="2" s="1"/>
  <c r="M2267" i="2"/>
  <c r="K2267" i="2"/>
  <c r="I2267" i="2"/>
  <c r="G2267" i="2"/>
  <c r="M2266" i="2"/>
  <c r="K2266" i="2"/>
  <c r="I2266" i="2"/>
  <c r="G2266" i="2"/>
  <c r="N2266" i="2" s="1"/>
  <c r="M2265" i="2"/>
  <c r="K2265" i="2"/>
  <c r="I2265" i="2"/>
  <c r="G2265" i="2"/>
  <c r="N2265" i="2" s="1"/>
  <c r="M2264" i="2"/>
  <c r="K2264" i="2"/>
  <c r="I2264" i="2"/>
  <c r="G2264" i="2"/>
  <c r="N2264" i="2" s="1"/>
  <c r="M2263" i="2"/>
  <c r="K2263" i="2"/>
  <c r="I2263" i="2"/>
  <c r="G2263" i="2"/>
  <c r="N2263" i="2" s="1"/>
  <c r="M2262" i="2"/>
  <c r="K2262" i="2"/>
  <c r="I2262" i="2"/>
  <c r="G2262" i="2"/>
  <c r="N2262" i="2" s="1"/>
  <c r="M2261" i="2"/>
  <c r="K2261" i="2"/>
  <c r="I2261" i="2"/>
  <c r="G2261" i="2"/>
  <c r="M2259" i="2"/>
  <c r="K2259" i="2"/>
  <c r="I2259" i="2"/>
  <c r="G2259" i="2"/>
  <c r="N2259" i="2" s="1"/>
  <c r="M2257" i="2"/>
  <c r="K2257" i="2"/>
  <c r="I2257" i="2"/>
  <c r="G2257" i="2"/>
  <c r="M2256" i="2"/>
  <c r="K2256" i="2"/>
  <c r="I2256" i="2"/>
  <c r="G2256" i="2"/>
  <c r="N2256" i="2" s="1"/>
  <c r="M2255" i="2"/>
  <c r="K2255" i="2"/>
  <c r="I2255" i="2"/>
  <c r="G2255" i="2"/>
  <c r="M2254" i="2"/>
  <c r="K2254" i="2"/>
  <c r="I2254" i="2"/>
  <c r="G2254" i="2"/>
  <c r="N2254" i="2" s="1"/>
  <c r="M2253" i="2"/>
  <c r="K2253" i="2"/>
  <c r="I2253" i="2"/>
  <c r="G2253" i="2"/>
  <c r="M2251" i="2"/>
  <c r="K2251" i="2"/>
  <c r="I2251" i="2"/>
  <c r="G2251" i="2"/>
  <c r="M2249" i="2"/>
  <c r="K2249" i="2"/>
  <c r="I2249" i="2"/>
  <c r="G2249" i="2"/>
  <c r="N2249" i="2" s="1"/>
  <c r="M2248" i="2"/>
  <c r="K2248" i="2"/>
  <c r="I2248" i="2"/>
  <c r="G2248" i="2"/>
  <c r="M2246" i="2"/>
  <c r="K2246" i="2"/>
  <c r="I2246" i="2"/>
  <c r="G2246" i="2"/>
  <c r="M2245" i="2"/>
  <c r="K2245" i="2"/>
  <c r="I2245" i="2"/>
  <c r="G2245" i="2"/>
  <c r="N2245" i="2" s="1"/>
  <c r="M2244" i="2"/>
  <c r="K2244" i="2"/>
  <c r="I2244" i="2"/>
  <c r="G2244" i="2"/>
  <c r="M2243" i="2"/>
  <c r="K2243" i="2"/>
  <c r="I2243" i="2"/>
  <c r="G2243" i="2"/>
  <c r="N2243" i="2" s="1"/>
  <c r="M2242" i="2"/>
  <c r="K2242" i="2"/>
  <c r="I2242" i="2"/>
  <c r="G2242" i="2"/>
  <c r="M2241" i="2"/>
  <c r="K2241" i="2"/>
  <c r="I2241" i="2"/>
  <c r="G2241" i="2"/>
  <c r="N2241" i="2" s="1"/>
  <c r="M2240" i="2"/>
  <c r="K2240" i="2"/>
  <c r="I2240" i="2"/>
  <c r="G2240" i="2"/>
  <c r="M2239" i="2"/>
  <c r="K2239" i="2"/>
  <c r="I2239" i="2"/>
  <c r="G2239" i="2"/>
  <c r="N2239" i="2" s="1"/>
  <c r="M2238" i="2"/>
  <c r="K2238" i="2"/>
  <c r="I2238" i="2"/>
  <c r="G2238" i="2"/>
  <c r="M2237" i="2"/>
  <c r="K2237" i="2"/>
  <c r="I2237" i="2"/>
  <c r="G2237" i="2"/>
  <c r="N2237" i="2" s="1"/>
  <c r="M2236" i="2"/>
  <c r="K2236" i="2"/>
  <c r="I2236" i="2"/>
  <c r="G2236" i="2"/>
  <c r="M2235" i="2"/>
  <c r="K2235" i="2"/>
  <c r="I2235" i="2"/>
  <c r="G2235" i="2"/>
  <c r="N2235" i="2" s="1"/>
  <c r="M2234" i="2"/>
  <c r="K2234" i="2"/>
  <c r="I2234" i="2"/>
  <c r="G2234" i="2"/>
  <c r="M2233" i="2"/>
  <c r="K2233" i="2"/>
  <c r="I2233" i="2"/>
  <c r="G2233" i="2"/>
  <c r="N2233" i="2" s="1"/>
  <c r="M2232" i="2"/>
  <c r="E2232" i="2" s="1"/>
  <c r="K2232" i="2"/>
  <c r="I2232" i="2"/>
  <c r="G2232" i="2"/>
  <c r="M2231" i="2"/>
  <c r="E2231" i="2" s="1"/>
  <c r="K2231" i="2"/>
  <c r="I2231" i="2"/>
  <c r="G2231" i="2"/>
  <c r="N2231" i="2" s="1"/>
  <c r="M2230" i="2"/>
  <c r="K2230" i="2"/>
  <c r="I2230" i="2"/>
  <c r="G2230" i="2"/>
  <c r="M2229" i="2"/>
  <c r="K2229" i="2"/>
  <c r="I2229" i="2"/>
  <c r="G2229" i="2"/>
  <c r="N2229" i="2" s="1"/>
  <c r="M2228" i="2"/>
  <c r="E2228" i="2" s="1"/>
  <c r="K2228" i="2"/>
  <c r="I2228" i="2"/>
  <c r="G2228" i="2"/>
  <c r="M2227" i="2"/>
  <c r="K2227" i="2"/>
  <c r="I2227" i="2"/>
  <c r="G2227" i="2"/>
  <c r="N2227" i="2" s="1"/>
  <c r="M2226" i="2"/>
  <c r="K2226" i="2"/>
  <c r="I2226" i="2"/>
  <c r="G2226" i="2"/>
  <c r="M2225" i="2"/>
  <c r="K2225" i="2"/>
  <c r="I2225" i="2"/>
  <c r="G2225" i="2"/>
  <c r="N2225" i="2" s="1"/>
  <c r="M2224" i="2"/>
  <c r="E2224" i="2" s="1"/>
  <c r="K2224" i="2"/>
  <c r="I2224" i="2"/>
  <c r="G2224" i="2"/>
  <c r="M2223" i="2"/>
  <c r="K2223" i="2"/>
  <c r="I2223" i="2"/>
  <c r="G2223" i="2"/>
  <c r="N2223" i="2" s="1"/>
  <c r="M2222" i="2"/>
  <c r="K2222" i="2"/>
  <c r="I2222" i="2"/>
  <c r="G2222" i="2"/>
  <c r="M2221" i="2"/>
  <c r="K2221" i="2"/>
  <c r="I2221" i="2"/>
  <c r="G2221" i="2"/>
  <c r="N2221" i="2" s="1"/>
  <c r="M2220" i="2"/>
  <c r="K2220" i="2"/>
  <c r="I2220" i="2"/>
  <c r="G2220" i="2"/>
  <c r="M2219" i="2"/>
  <c r="K2219" i="2"/>
  <c r="I2219" i="2"/>
  <c r="G2219" i="2"/>
  <c r="N2219" i="2" s="1"/>
  <c r="M2218" i="2"/>
  <c r="K2218" i="2"/>
  <c r="I2218" i="2"/>
  <c r="G2218" i="2"/>
  <c r="M2217" i="2"/>
  <c r="K2217" i="2"/>
  <c r="I2217" i="2"/>
  <c r="G2217" i="2"/>
  <c r="N2217" i="2" s="1"/>
  <c r="M2216" i="2"/>
  <c r="K2216" i="2"/>
  <c r="I2216" i="2"/>
  <c r="G2216" i="2"/>
  <c r="M2215" i="2"/>
  <c r="K2215" i="2"/>
  <c r="I2215" i="2"/>
  <c r="G2215" i="2"/>
  <c r="N2215" i="2" s="1"/>
  <c r="M2214" i="2"/>
  <c r="K2214" i="2"/>
  <c r="I2214" i="2"/>
  <c r="G2214" i="2"/>
  <c r="M2213" i="2"/>
  <c r="K2213" i="2"/>
  <c r="I2213" i="2"/>
  <c r="G2213" i="2"/>
  <c r="N2213" i="2" s="1"/>
  <c r="M2212" i="2"/>
  <c r="K2212" i="2"/>
  <c r="I2212" i="2"/>
  <c r="G2212" i="2"/>
  <c r="M2211" i="2"/>
  <c r="K2211" i="2"/>
  <c r="I2211" i="2"/>
  <c r="G2211" i="2"/>
  <c r="N2211" i="2" s="1"/>
  <c r="M2210" i="2"/>
  <c r="K2210" i="2"/>
  <c r="I2210" i="2"/>
  <c r="G2210" i="2"/>
  <c r="N2210" i="2" s="1"/>
  <c r="M2209" i="2"/>
  <c r="K2209" i="2"/>
  <c r="I2209" i="2"/>
  <c r="G2209" i="2"/>
  <c r="N2209" i="2" s="1"/>
  <c r="M2208" i="2"/>
  <c r="K2208" i="2"/>
  <c r="I2208" i="2"/>
  <c r="G2208" i="2"/>
  <c r="N2208" i="2" s="1"/>
  <c r="M2207" i="2"/>
  <c r="K2207" i="2"/>
  <c r="I2207" i="2"/>
  <c r="G2207" i="2"/>
  <c r="N2207" i="2" s="1"/>
  <c r="M2206" i="2"/>
  <c r="K2206" i="2"/>
  <c r="I2206" i="2"/>
  <c r="G2206" i="2"/>
  <c r="N2206" i="2" s="1"/>
  <c r="M2205" i="2"/>
  <c r="K2205" i="2"/>
  <c r="I2205" i="2"/>
  <c r="G2205" i="2"/>
  <c r="N2205" i="2" s="1"/>
  <c r="M2204" i="2"/>
  <c r="K2204" i="2"/>
  <c r="I2204" i="2"/>
  <c r="G2204" i="2"/>
  <c r="N2204" i="2" s="1"/>
  <c r="M2203" i="2"/>
  <c r="K2203" i="2"/>
  <c r="I2203" i="2"/>
  <c r="G2203" i="2"/>
  <c r="N2203" i="2" s="1"/>
  <c r="M2202" i="2"/>
  <c r="K2202" i="2"/>
  <c r="I2202" i="2"/>
  <c r="G2202" i="2"/>
  <c r="N2202" i="2" s="1"/>
  <c r="M2201" i="2"/>
  <c r="K2201" i="2"/>
  <c r="I2201" i="2"/>
  <c r="G2201" i="2"/>
  <c r="N2201" i="2" s="1"/>
  <c r="M2200" i="2"/>
  <c r="K2200" i="2"/>
  <c r="I2200" i="2"/>
  <c r="G2200" i="2"/>
  <c r="N2200" i="2" s="1"/>
  <c r="M2199" i="2"/>
  <c r="K2199" i="2"/>
  <c r="I2199" i="2"/>
  <c r="G2199" i="2"/>
  <c r="N2199" i="2" s="1"/>
  <c r="M2198" i="2"/>
  <c r="K2198" i="2"/>
  <c r="I2198" i="2"/>
  <c r="G2198" i="2"/>
  <c r="N2198" i="2" s="1"/>
  <c r="M2197" i="2"/>
  <c r="K2197" i="2"/>
  <c r="I2197" i="2"/>
  <c r="G2197" i="2"/>
  <c r="N2197" i="2" s="1"/>
  <c r="M2196" i="2"/>
  <c r="K2196" i="2"/>
  <c r="I2196" i="2"/>
  <c r="G2196" i="2"/>
  <c r="N2196" i="2" s="1"/>
  <c r="M2195" i="2"/>
  <c r="K2195" i="2"/>
  <c r="I2195" i="2"/>
  <c r="G2195" i="2"/>
  <c r="N2195" i="2" s="1"/>
  <c r="M2194" i="2"/>
  <c r="K2194" i="2"/>
  <c r="I2194" i="2"/>
  <c r="G2194" i="2"/>
  <c r="N2194" i="2" s="1"/>
  <c r="M2193" i="2"/>
  <c r="K2193" i="2"/>
  <c r="I2193" i="2"/>
  <c r="G2193" i="2"/>
  <c r="N2193" i="2" s="1"/>
  <c r="M2192" i="2"/>
  <c r="K2192" i="2"/>
  <c r="I2192" i="2"/>
  <c r="G2192" i="2"/>
  <c r="N2192" i="2" s="1"/>
  <c r="M2191" i="2"/>
  <c r="K2191" i="2"/>
  <c r="I2191" i="2"/>
  <c r="G2191" i="2"/>
  <c r="N2191" i="2" s="1"/>
  <c r="M2190" i="2"/>
  <c r="K2190" i="2"/>
  <c r="I2190" i="2"/>
  <c r="G2190" i="2"/>
  <c r="N2190" i="2" s="1"/>
  <c r="M2189" i="2"/>
  <c r="K2189" i="2"/>
  <c r="I2189" i="2"/>
  <c r="G2189" i="2"/>
  <c r="N2189" i="2" s="1"/>
  <c r="M2188" i="2"/>
  <c r="K2188" i="2"/>
  <c r="I2188" i="2"/>
  <c r="G2188" i="2"/>
  <c r="N2188" i="2" s="1"/>
  <c r="M2187" i="2"/>
  <c r="K2187" i="2"/>
  <c r="I2187" i="2"/>
  <c r="G2187" i="2"/>
  <c r="N2187" i="2" s="1"/>
  <c r="M2186" i="2"/>
  <c r="K2186" i="2"/>
  <c r="I2186" i="2"/>
  <c r="G2186" i="2"/>
  <c r="N2186" i="2" s="1"/>
  <c r="M2185" i="2"/>
  <c r="K2185" i="2"/>
  <c r="I2185" i="2"/>
  <c r="G2185" i="2"/>
  <c r="N2185" i="2" s="1"/>
  <c r="M2184" i="2"/>
  <c r="K2184" i="2"/>
  <c r="I2184" i="2"/>
  <c r="G2184" i="2"/>
  <c r="N2184" i="2" s="1"/>
  <c r="M2183" i="2"/>
  <c r="K2183" i="2"/>
  <c r="I2183" i="2"/>
  <c r="G2183" i="2"/>
  <c r="N2183" i="2" s="1"/>
  <c r="M2182" i="2"/>
  <c r="K2182" i="2"/>
  <c r="I2182" i="2"/>
  <c r="G2182" i="2"/>
  <c r="N2182" i="2" s="1"/>
  <c r="M2181" i="2"/>
  <c r="K2181" i="2"/>
  <c r="I2181" i="2"/>
  <c r="G2181" i="2"/>
  <c r="N2181" i="2" s="1"/>
  <c r="M2180" i="2"/>
  <c r="K2180" i="2"/>
  <c r="I2180" i="2"/>
  <c r="G2180" i="2"/>
  <c r="N2180" i="2" s="1"/>
  <c r="M2179" i="2"/>
  <c r="K2179" i="2"/>
  <c r="I2179" i="2"/>
  <c r="G2179" i="2"/>
  <c r="N2179" i="2" s="1"/>
  <c r="M2178" i="2"/>
  <c r="K2178" i="2"/>
  <c r="I2178" i="2"/>
  <c r="G2178" i="2"/>
  <c r="N2178" i="2" s="1"/>
  <c r="M2177" i="2"/>
  <c r="K2177" i="2"/>
  <c r="I2177" i="2"/>
  <c r="G2177" i="2"/>
  <c r="N2177" i="2" s="1"/>
  <c r="M2176" i="2"/>
  <c r="K2176" i="2"/>
  <c r="I2176" i="2"/>
  <c r="G2176" i="2"/>
  <c r="N2176" i="2" s="1"/>
  <c r="M2175" i="2"/>
  <c r="K2175" i="2"/>
  <c r="I2175" i="2"/>
  <c r="G2175" i="2"/>
  <c r="N2175" i="2" s="1"/>
  <c r="M2174" i="2"/>
  <c r="K2174" i="2"/>
  <c r="I2174" i="2"/>
  <c r="G2174" i="2"/>
  <c r="N2174" i="2" s="1"/>
  <c r="M2173" i="2"/>
  <c r="K2173" i="2"/>
  <c r="I2173" i="2"/>
  <c r="G2173" i="2"/>
  <c r="N2173" i="2" s="1"/>
  <c r="M2172" i="2"/>
  <c r="K2172" i="2"/>
  <c r="I2172" i="2"/>
  <c r="G2172" i="2"/>
  <c r="N2172" i="2" s="1"/>
  <c r="M2171" i="2"/>
  <c r="K2171" i="2"/>
  <c r="I2171" i="2"/>
  <c r="G2171" i="2"/>
  <c r="N2171" i="2" s="1"/>
  <c r="M2170" i="2"/>
  <c r="K2170" i="2"/>
  <c r="I2170" i="2"/>
  <c r="G2170" i="2"/>
  <c r="N2170" i="2" s="1"/>
  <c r="M2169" i="2"/>
  <c r="K2169" i="2"/>
  <c r="I2169" i="2"/>
  <c r="G2169" i="2"/>
  <c r="N2169" i="2" s="1"/>
  <c r="M2168" i="2"/>
  <c r="K2168" i="2"/>
  <c r="I2168" i="2"/>
  <c r="G2168" i="2"/>
  <c r="N2168" i="2" s="1"/>
  <c r="M2167" i="2"/>
  <c r="K2167" i="2"/>
  <c r="I2167" i="2"/>
  <c r="G2167" i="2"/>
  <c r="N2167" i="2" s="1"/>
  <c r="M2166" i="2"/>
  <c r="K2166" i="2"/>
  <c r="I2166" i="2"/>
  <c r="G2166" i="2"/>
  <c r="N2166" i="2" s="1"/>
  <c r="M2165" i="2"/>
  <c r="K2165" i="2"/>
  <c r="I2165" i="2"/>
  <c r="G2165" i="2"/>
  <c r="N2165" i="2" s="1"/>
  <c r="M2164" i="2"/>
  <c r="K2164" i="2"/>
  <c r="I2164" i="2"/>
  <c r="G2164" i="2"/>
  <c r="N2164" i="2" s="1"/>
  <c r="M2163" i="2"/>
  <c r="K2163" i="2"/>
  <c r="I2163" i="2"/>
  <c r="G2163" i="2"/>
  <c r="N2163" i="2" s="1"/>
  <c r="M2162" i="2"/>
  <c r="K2162" i="2"/>
  <c r="I2162" i="2"/>
  <c r="G2162" i="2"/>
  <c r="N2162" i="2" s="1"/>
  <c r="M2161" i="2"/>
  <c r="K2161" i="2"/>
  <c r="I2161" i="2"/>
  <c r="G2161" i="2"/>
  <c r="N2161" i="2" s="1"/>
  <c r="M2160" i="2"/>
  <c r="K2160" i="2"/>
  <c r="I2160" i="2"/>
  <c r="G2160" i="2"/>
  <c r="N2160" i="2" s="1"/>
  <c r="M2159" i="2"/>
  <c r="K2159" i="2"/>
  <c r="I2159" i="2"/>
  <c r="G2159" i="2"/>
  <c r="N2159" i="2" s="1"/>
  <c r="M2158" i="2"/>
  <c r="K2158" i="2"/>
  <c r="I2158" i="2"/>
  <c r="G2158" i="2"/>
  <c r="N2158" i="2" s="1"/>
  <c r="M2157" i="2"/>
  <c r="K2157" i="2"/>
  <c r="I2157" i="2"/>
  <c r="G2157" i="2"/>
  <c r="N2157" i="2" s="1"/>
  <c r="M2156" i="2"/>
  <c r="K2156" i="2"/>
  <c r="I2156" i="2"/>
  <c r="G2156" i="2"/>
  <c r="N2156" i="2" s="1"/>
  <c r="M2155" i="2"/>
  <c r="K2155" i="2"/>
  <c r="I2155" i="2"/>
  <c r="G2155" i="2"/>
  <c r="N2155" i="2" s="1"/>
  <c r="M2154" i="2"/>
  <c r="K2154" i="2"/>
  <c r="I2154" i="2"/>
  <c r="G2154" i="2"/>
  <c r="N2154" i="2" s="1"/>
  <c r="M2153" i="2"/>
  <c r="K2153" i="2"/>
  <c r="I2153" i="2"/>
  <c r="G2153" i="2"/>
  <c r="N2153" i="2" s="1"/>
  <c r="M2152" i="2"/>
  <c r="K2152" i="2"/>
  <c r="I2152" i="2"/>
  <c r="G2152" i="2"/>
  <c r="N2152" i="2" s="1"/>
  <c r="M2151" i="2"/>
  <c r="K2151" i="2"/>
  <c r="I2151" i="2"/>
  <c r="G2151" i="2"/>
  <c r="N2151" i="2" s="1"/>
  <c r="M2150" i="2"/>
  <c r="K2150" i="2"/>
  <c r="I2150" i="2"/>
  <c r="G2150" i="2"/>
  <c r="N2150" i="2" s="1"/>
  <c r="M2149" i="2"/>
  <c r="K2149" i="2"/>
  <c r="I2149" i="2"/>
  <c r="G2149" i="2"/>
  <c r="N2149" i="2" s="1"/>
  <c r="M2148" i="2"/>
  <c r="K2148" i="2"/>
  <c r="I2148" i="2"/>
  <c r="G2148" i="2"/>
  <c r="N2148" i="2" s="1"/>
  <c r="M2147" i="2"/>
  <c r="K2147" i="2"/>
  <c r="I2147" i="2"/>
  <c r="G2147" i="2"/>
  <c r="N2147" i="2" s="1"/>
  <c r="M2146" i="2"/>
  <c r="K2146" i="2"/>
  <c r="I2146" i="2"/>
  <c r="G2146" i="2"/>
  <c r="N2146" i="2" s="1"/>
  <c r="M2145" i="2"/>
  <c r="K2145" i="2"/>
  <c r="I2145" i="2"/>
  <c r="G2145" i="2"/>
  <c r="N2145" i="2" s="1"/>
  <c r="M2144" i="2"/>
  <c r="K2144" i="2"/>
  <c r="I2144" i="2"/>
  <c r="G2144" i="2"/>
  <c r="N2144" i="2" s="1"/>
  <c r="M2143" i="2"/>
  <c r="K2143" i="2"/>
  <c r="I2143" i="2"/>
  <c r="G2143" i="2"/>
  <c r="N2143" i="2" s="1"/>
  <c r="M2142" i="2"/>
  <c r="K2142" i="2"/>
  <c r="I2142" i="2"/>
  <c r="G2142" i="2"/>
  <c r="N2142" i="2" s="1"/>
  <c r="M2141" i="2"/>
  <c r="K2141" i="2"/>
  <c r="I2141" i="2"/>
  <c r="G2141" i="2"/>
  <c r="N2141" i="2" s="1"/>
  <c r="M2140" i="2"/>
  <c r="K2140" i="2"/>
  <c r="I2140" i="2"/>
  <c r="G2140" i="2"/>
  <c r="N2140" i="2" s="1"/>
  <c r="M2139" i="2"/>
  <c r="K2139" i="2"/>
  <c r="I2139" i="2"/>
  <c r="G2139" i="2"/>
  <c r="N2139" i="2" s="1"/>
  <c r="M2138" i="2"/>
  <c r="K2138" i="2"/>
  <c r="I2138" i="2"/>
  <c r="G2138" i="2"/>
  <c r="N2138" i="2" s="1"/>
  <c r="M2137" i="2"/>
  <c r="K2137" i="2"/>
  <c r="I2137" i="2"/>
  <c r="G2137" i="2"/>
  <c r="N2137" i="2" s="1"/>
  <c r="M2136" i="2"/>
  <c r="K2136" i="2"/>
  <c r="I2136" i="2"/>
  <c r="G2136" i="2"/>
  <c r="N2136" i="2" s="1"/>
  <c r="M2135" i="2"/>
  <c r="K2135" i="2"/>
  <c r="I2135" i="2"/>
  <c r="G2135" i="2"/>
  <c r="N2135" i="2" s="1"/>
  <c r="M2134" i="2"/>
  <c r="K2134" i="2"/>
  <c r="I2134" i="2"/>
  <c r="G2134" i="2"/>
  <c r="N2134" i="2" s="1"/>
  <c r="M2132" i="2"/>
  <c r="K2132" i="2"/>
  <c r="I2132" i="2"/>
  <c r="G2132" i="2"/>
  <c r="N2132" i="2" s="1"/>
  <c r="M2131" i="2"/>
  <c r="K2131" i="2"/>
  <c r="I2131" i="2"/>
  <c r="G2131" i="2"/>
  <c r="M2130" i="2"/>
  <c r="K2130" i="2"/>
  <c r="I2130" i="2"/>
  <c r="G2130" i="2"/>
  <c r="N2130" i="2" s="1"/>
  <c r="M2129" i="2"/>
  <c r="K2129" i="2"/>
  <c r="I2129" i="2"/>
  <c r="G2129" i="2"/>
  <c r="N2129" i="2" s="1"/>
  <c r="M2128" i="2"/>
  <c r="K2128" i="2"/>
  <c r="I2128" i="2"/>
  <c r="G2128" i="2"/>
  <c r="N2128" i="2" s="1"/>
  <c r="M2127" i="2"/>
  <c r="K2127" i="2"/>
  <c r="I2127" i="2"/>
  <c r="G2127" i="2"/>
  <c r="N2127" i="2" s="1"/>
  <c r="M2126" i="2"/>
  <c r="K2126" i="2"/>
  <c r="I2126" i="2"/>
  <c r="G2126" i="2"/>
  <c r="N2126" i="2" s="1"/>
  <c r="M2125" i="2"/>
  <c r="K2125" i="2"/>
  <c r="I2125" i="2"/>
  <c r="G2125" i="2"/>
  <c r="N2125" i="2" s="1"/>
  <c r="M2124" i="2"/>
  <c r="K2124" i="2"/>
  <c r="I2124" i="2"/>
  <c r="G2124" i="2"/>
  <c r="N2124" i="2" s="1"/>
  <c r="M2123" i="2"/>
  <c r="K2123" i="2"/>
  <c r="I2123" i="2"/>
  <c r="G2123" i="2"/>
  <c r="N2123" i="2" s="1"/>
  <c r="M2122" i="2"/>
  <c r="K2122" i="2"/>
  <c r="I2122" i="2"/>
  <c r="G2122" i="2"/>
  <c r="N2122" i="2" s="1"/>
  <c r="M2121" i="2"/>
  <c r="K2121" i="2"/>
  <c r="I2121" i="2"/>
  <c r="G2121" i="2"/>
  <c r="N2121" i="2" s="1"/>
  <c r="M2120" i="2"/>
  <c r="K2120" i="2"/>
  <c r="I2120" i="2"/>
  <c r="G2120" i="2"/>
  <c r="N2120" i="2" s="1"/>
  <c r="M2119" i="2"/>
  <c r="K2119" i="2"/>
  <c r="I2119" i="2"/>
  <c r="G2119" i="2"/>
  <c r="N2119" i="2" s="1"/>
  <c r="M2118" i="2"/>
  <c r="K2118" i="2"/>
  <c r="I2118" i="2"/>
  <c r="G2118" i="2"/>
  <c r="N2118" i="2" s="1"/>
  <c r="M2117" i="2"/>
  <c r="K2117" i="2"/>
  <c r="I2117" i="2"/>
  <c r="G2117" i="2"/>
  <c r="N2117" i="2" s="1"/>
  <c r="M2116" i="2"/>
  <c r="K2116" i="2"/>
  <c r="I2116" i="2"/>
  <c r="G2116" i="2"/>
  <c r="N2116" i="2" s="1"/>
  <c r="M2115" i="2"/>
  <c r="K2115" i="2"/>
  <c r="I2115" i="2"/>
  <c r="G2115" i="2"/>
  <c r="N2115" i="2" s="1"/>
  <c r="M2113" i="2"/>
  <c r="K2113" i="2"/>
  <c r="I2113" i="2"/>
  <c r="G2113" i="2"/>
  <c r="N2113" i="2" s="1"/>
  <c r="M2112" i="2"/>
  <c r="K2112" i="2"/>
  <c r="I2112" i="2"/>
  <c r="G2112" i="2"/>
  <c r="N2112" i="2" s="1"/>
  <c r="M2111" i="2"/>
  <c r="K2111" i="2"/>
  <c r="I2111" i="2"/>
  <c r="G2111" i="2"/>
  <c r="N2111" i="2" s="1"/>
  <c r="M2110" i="2"/>
  <c r="K2110" i="2"/>
  <c r="I2110" i="2"/>
  <c r="G2110" i="2"/>
  <c r="N2110" i="2" s="1"/>
  <c r="M2109" i="2"/>
  <c r="K2109" i="2"/>
  <c r="I2109" i="2"/>
  <c r="G2109" i="2"/>
  <c r="M2108" i="2"/>
  <c r="K2108" i="2"/>
  <c r="I2108" i="2"/>
  <c r="G2108" i="2"/>
  <c r="M2107" i="2"/>
  <c r="K2107" i="2"/>
  <c r="I2107" i="2"/>
  <c r="G2107" i="2"/>
  <c r="N2107" i="2" s="1"/>
  <c r="M2106" i="2"/>
  <c r="K2106" i="2"/>
  <c r="I2106" i="2"/>
  <c r="G2106" i="2"/>
  <c r="N2106" i="2" s="1"/>
  <c r="M2105" i="2"/>
  <c r="K2105" i="2"/>
  <c r="I2105" i="2"/>
  <c r="G2105" i="2"/>
  <c r="N2105" i="2" s="1"/>
  <c r="M2104" i="2"/>
  <c r="K2104" i="2"/>
  <c r="I2104" i="2"/>
  <c r="G2104" i="2"/>
  <c r="M2103" i="2"/>
  <c r="K2103" i="2"/>
  <c r="I2103" i="2"/>
  <c r="G2103" i="2"/>
  <c r="N2103" i="2" s="1"/>
  <c r="M2102" i="2"/>
  <c r="K2102" i="2"/>
  <c r="I2102" i="2"/>
  <c r="G2102" i="2"/>
  <c r="N2102" i="2" s="1"/>
  <c r="M2101" i="2"/>
  <c r="K2101" i="2"/>
  <c r="I2101" i="2"/>
  <c r="G2101" i="2"/>
  <c r="N2101" i="2" s="1"/>
  <c r="M2100" i="2"/>
  <c r="K2100" i="2"/>
  <c r="I2100" i="2"/>
  <c r="G2100" i="2"/>
  <c r="N2100" i="2" s="1"/>
  <c r="M2099" i="2"/>
  <c r="K2099" i="2"/>
  <c r="I2099" i="2"/>
  <c r="G2099" i="2"/>
  <c r="N2099" i="2" s="1"/>
  <c r="M2098" i="2"/>
  <c r="K2098" i="2"/>
  <c r="I2098" i="2"/>
  <c r="G2098" i="2"/>
  <c r="N2098" i="2" s="1"/>
  <c r="M2097" i="2"/>
  <c r="K2097" i="2"/>
  <c r="I2097" i="2"/>
  <c r="G2097" i="2"/>
  <c r="N2097" i="2" s="1"/>
  <c r="M2096" i="2"/>
  <c r="K2096" i="2"/>
  <c r="I2096" i="2"/>
  <c r="G2096" i="2"/>
  <c r="N2096" i="2" s="1"/>
  <c r="M2094" i="2"/>
  <c r="K2094" i="2"/>
  <c r="I2094" i="2"/>
  <c r="G2094" i="2"/>
  <c r="N2094" i="2" s="1"/>
  <c r="M2093" i="2"/>
  <c r="K2093" i="2"/>
  <c r="I2093" i="2"/>
  <c r="G2093" i="2"/>
  <c r="N2093" i="2" s="1"/>
  <c r="M2092" i="2"/>
  <c r="K2092" i="2"/>
  <c r="I2092" i="2"/>
  <c r="G2092" i="2"/>
  <c r="N2092" i="2" s="1"/>
  <c r="M2091" i="2"/>
  <c r="K2091" i="2"/>
  <c r="I2091" i="2"/>
  <c r="G2091" i="2"/>
  <c r="N2091" i="2" s="1"/>
  <c r="M2090" i="2"/>
  <c r="K2090" i="2"/>
  <c r="I2090" i="2"/>
  <c r="G2090" i="2"/>
  <c r="N2090" i="2" s="1"/>
  <c r="M2089" i="2"/>
  <c r="K2089" i="2"/>
  <c r="I2089" i="2"/>
  <c r="G2089" i="2"/>
  <c r="N2089" i="2" s="1"/>
  <c r="M2088" i="2"/>
  <c r="K2088" i="2"/>
  <c r="I2088" i="2"/>
  <c r="G2088" i="2"/>
  <c r="N2088" i="2" s="1"/>
  <c r="M2087" i="2"/>
  <c r="K2087" i="2"/>
  <c r="I2087" i="2"/>
  <c r="G2087" i="2"/>
  <c r="N2087" i="2" s="1"/>
  <c r="M2086" i="2"/>
  <c r="K2086" i="2"/>
  <c r="I2086" i="2"/>
  <c r="G2086" i="2"/>
  <c r="N2086" i="2" s="1"/>
  <c r="M2085" i="2"/>
  <c r="K2085" i="2"/>
  <c r="I2085" i="2"/>
  <c r="G2085" i="2"/>
  <c r="N2085" i="2" s="1"/>
  <c r="M2084" i="2"/>
  <c r="K2084" i="2"/>
  <c r="I2084" i="2"/>
  <c r="G2084" i="2"/>
  <c r="N2084" i="2" s="1"/>
  <c r="M2083" i="2"/>
  <c r="K2083" i="2"/>
  <c r="I2083" i="2"/>
  <c r="G2083" i="2"/>
  <c r="N2083" i="2" s="1"/>
  <c r="M2082" i="2"/>
  <c r="K2082" i="2"/>
  <c r="I2082" i="2"/>
  <c r="G2082" i="2"/>
  <c r="N2082" i="2" s="1"/>
  <c r="M2081" i="2"/>
  <c r="K2081" i="2"/>
  <c r="I2081" i="2"/>
  <c r="G2081" i="2"/>
  <c r="N2081" i="2" s="1"/>
  <c r="M2080" i="2"/>
  <c r="K2080" i="2"/>
  <c r="I2080" i="2"/>
  <c r="G2080" i="2"/>
  <c r="N2080" i="2" s="1"/>
  <c r="M2079" i="2"/>
  <c r="K2079" i="2"/>
  <c r="I2079" i="2"/>
  <c r="G2079" i="2"/>
  <c r="N2079" i="2" s="1"/>
  <c r="M2078" i="2"/>
  <c r="E2078" i="2" s="1"/>
  <c r="K2078" i="2"/>
  <c r="I2078" i="2"/>
  <c r="G2078" i="2"/>
  <c r="N2078" i="2" s="1"/>
  <c r="M2077" i="2"/>
  <c r="K2077" i="2"/>
  <c r="I2077" i="2"/>
  <c r="G2077" i="2"/>
  <c r="N2077" i="2" s="1"/>
  <c r="M2075" i="2"/>
  <c r="K2075" i="2"/>
  <c r="I2075" i="2"/>
  <c r="G2075" i="2"/>
  <c r="N2075" i="2" s="1"/>
  <c r="M2074" i="2"/>
  <c r="K2074" i="2"/>
  <c r="I2074" i="2"/>
  <c r="G2074" i="2"/>
  <c r="N2074" i="2" s="1"/>
  <c r="M2073" i="2"/>
  <c r="K2073" i="2"/>
  <c r="I2073" i="2"/>
  <c r="G2073" i="2"/>
  <c r="N2073" i="2" s="1"/>
  <c r="M2072" i="2"/>
  <c r="K2072" i="2"/>
  <c r="I2072" i="2"/>
  <c r="G2072" i="2"/>
  <c r="N2072" i="2" s="1"/>
  <c r="M2071" i="2"/>
  <c r="K2071" i="2"/>
  <c r="I2071" i="2"/>
  <c r="G2071" i="2"/>
  <c r="N2071" i="2" s="1"/>
  <c r="M2070" i="2"/>
  <c r="K2070" i="2"/>
  <c r="I2070" i="2"/>
  <c r="G2070" i="2"/>
  <c r="N2070" i="2" s="1"/>
  <c r="M2069" i="2"/>
  <c r="K2069" i="2"/>
  <c r="I2069" i="2"/>
  <c r="G2069" i="2"/>
  <c r="N2069" i="2" s="1"/>
  <c r="M2068" i="2"/>
  <c r="K2068" i="2"/>
  <c r="I2068" i="2"/>
  <c r="G2068" i="2"/>
  <c r="N2068" i="2" s="1"/>
  <c r="M2067" i="2"/>
  <c r="K2067" i="2"/>
  <c r="I2067" i="2"/>
  <c r="G2067" i="2"/>
  <c r="N2067" i="2" s="1"/>
  <c r="M2066" i="2"/>
  <c r="K2066" i="2"/>
  <c r="I2066" i="2"/>
  <c r="G2066" i="2"/>
  <c r="N2066" i="2" s="1"/>
  <c r="M2065" i="2"/>
  <c r="K2065" i="2"/>
  <c r="I2065" i="2"/>
  <c r="G2065" i="2"/>
  <c r="N2065" i="2" s="1"/>
  <c r="M2064" i="2"/>
  <c r="K2064" i="2"/>
  <c r="I2064" i="2"/>
  <c r="G2064" i="2"/>
  <c r="N2064" i="2" s="1"/>
  <c r="M2063" i="2"/>
  <c r="K2063" i="2"/>
  <c r="I2063" i="2"/>
  <c r="G2063" i="2"/>
  <c r="N2063" i="2" s="1"/>
  <c r="M2062" i="2"/>
  <c r="K2062" i="2"/>
  <c r="I2062" i="2"/>
  <c r="G2062" i="2"/>
  <c r="N2062" i="2" s="1"/>
  <c r="M2061" i="2"/>
  <c r="K2061" i="2"/>
  <c r="I2061" i="2"/>
  <c r="G2061" i="2"/>
  <c r="N2061" i="2" s="1"/>
  <c r="M2060" i="2"/>
  <c r="K2060" i="2"/>
  <c r="I2060" i="2"/>
  <c r="G2060" i="2"/>
  <c r="N2060" i="2" s="1"/>
  <c r="M2059" i="2"/>
  <c r="K2059" i="2"/>
  <c r="I2059" i="2"/>
  <c r="G2059" i="2"/>
  <c r="N2059" i="2" s="1"/>
  <c r="M2058" i="2"/>
  <c r="K2058" i="2"/>
  <c r="I2058" i="2"/>
  <c r="G2058" i="2"/>
  <c r="N2058" i="2" s="1"/>
  <c r="M2057" i="2"/>
  <c r="K2057" i="2"/>
  <c r="I2057" i="2"/>
  <c r="G2057" i="2"/>
  <c r="N2057" i="2" s="1"/>
  <c r="M2056" i="2"/>
  <c r="K2056" i="2"/>
  <c r="I2056" i="2"/>
  <c r="G2056" i="2"/>
  <c r="N2056" i="2" s="1"/>
  <c r="M2055" i="2"/>
  <c r="K2055" i="2"/>
  <c r="I2055" i="2"/>
  <c r="G2055" i="2"/>
  <c r="M2054" i="2"/>
  <c r="K2054" i="2"/>
  <c r="I2054" i="2"/>
  <c r="G2054" i="2"/>
  <c r="N2054" i="2" s="1"/>
  <c r="M2053" i="2"/>
  <c r="K2053" i="2"/>
  <c r="I2053" i="2"/>
  <c r="G2053" i="2"/>
  <c r="M2052" i="2"/>
  <c r="K2052" i="2"/>
  <c r="I2052" i="2"/>
  <c r="G2052" i="2"/>
  <c r="N2052" i="2" s="1"/>
  <c r="M2051" i="2"/>
  <c r="K2051" i="2"/>
  <c r="I2051" i="2"/>
  <c r="G2051" i="2"/>
  <c r="M2050" i="2"/>
  <c r="K2050" i="2"/>
  <c r="I2050" i="2"/>
  <c r="G2050" i="2"/>
  <c r="M2049" i="2"/>
  <c r="K2049" i="2"/>
  <c r="I2049" i="2"/>
  <c r="G2049" i="2"/>
  <c r="N2049" i="2" s="1"/>
  <c r="M2048" i="2"/>
  <c r="K2048" i="2"/>
  <c r="I2048" i="2"/>
  <c r="G2048" i="2"/>
  <c r="N2048" i="2" s="1"/>
  <c r="M2047" i="2"/>
  <c r="K2047" i="2"/>
  <c r="I2047" i="2"/>
  <c r="G2047" i="2"/>
  <c r="N2047" i="2" s="1"/>
  <c r="M2045" i="2"/>
  <c r="K2045" i="2"/>
  <c r="I2045" i="2"/>
  <c r="G2045" i="2"/>
  <c r="M2044" i="2"/>
  <c r="K2044" i="2"/>
  <c r="I2044" i="2"/>
  <c r="G2044" i="2"/>
  <c r="N2044" i="2" s="1"/>
  <c r="M2043" i="2"/>
  <c r="K2043" i="2"/>
  <c r="I2043" i="2"/>
  <c r="G2043" i="2"/>
  <c r="N2043" i="2" s="1"/>
  <c r="M2039" i="2"/>
  <c r="K2039" i="2"/>
  <c r="I2039" i="2"/>
  <c r="G2039" i="2"/>
  <c r="N2039" i="2" s="1"/>
  <c r="M2038" i="2"/>
  <c r="K2038" i="2"/>
  <c r="I2038" i="2"/>
  <c r="G2038" i="2"/>
  <c r="N2038" i="2" s="1"/>
  <c r="M2037" i="2"/>
  <c r="K2037" i="2"/>
  <c r="I2037" i="2"/>
  <c r="G2037" i="2"/>
  <c r="N2037" i="2" s="1"/>
  <c r="M2036" i="2"/>
  <c r="K2036" i="2"/>
  <c r="I2036" i="2"/>
  <c r="G2036" i="2"/>
  <c r="N2036" i="2" s="1"/>
  <c r="M2035" i="2"/>
  <c r="K2035" i="2"/>
  <c r="I2035" i="2"/>
  <c r="G2035" i="2"/>
  <c r="N2035" i="2" s="1"/>
  <c r="M2034" i="2"/>
  <c r="K2034" i="2"/>
  <c r="I2034" i="2"/>
  <c r="G2034" i="2"/>
  <c r="N2034" i="2" s="1"/>
  <c r="M2033" i="2"/>
  <c r="K2033" i="2"/>
  <c r="I2033" i="2"/>
  <c r="G2033" i="2"/>
  <c r="N2033" i="2" s="1"/>
  <c r="M2032" i="2"/>
  <c r="K2032" i="2"/>
  <c r="I2032" i="2"/>
  <c r="G2032" i="2"/>
  <c r="N2032" i="2" s="1"/>
  <c r="M2031" i="2"/>
  <c r="K2031" i="2"/>
  <c r="I2031" i="2"/>
  <c r="G2031" i="2"/>
  <c r="N2031" i="2" s="1"/>
  <c r="M2029" i="2"/>
  <c r="K2029" i="2"/>
  <c r="I2029" i="2"/>
  <c r="G2029" i="2"/>
  <c r="N2029" i="2" s="1"/>
  <c r="M2028" i="2"/>
  <c r="K2028" i="2"/>
  <c r="I2028" i="2"/>
  <c r="G2028" i="2"/>
  <c r="N2028" i="2" s="1"/>
  <c r="M2027" i="2"/>
  <c r="K2027" i="2"/>
  <c r="I2027" i="2"/>
  <c r="G2027" i="2"/>
  <c r="M2026" i="2"/>
  <c r="K2026" i="2"/>
  <c r="I2026" i="2"/>
  <c r="G2026" i="2"/>
  <c r="M2025" i="2"/>
  <c r="K2025" i="2"/>
  <c r="I2025" i="2"/>
  <c r="G2025" i="2"/>
  <c r="M2022" i="2"/>
  <c r="K2022" i="2"/>
  <c r="I2022" i="2"/>
  <c r="G2022" i="2"/>
  <c r="N2022" i="2" s="1"/>
  <c r="M2020" i="2"/>
  <c r="K2020" i="2"/>
  <c r="I2020" i="2"/>
  <c r="G2020" i="2"/>
  <c r="N2020" i="2" s="1"/>
  <c r="M2019" i="2"/>
  <c r="K2019" i="2"/>
  <c r="I2019" i="2"/>
  <c r="G2019" i="2"/>
  <c r="N2019" i="2" s="1"/>
  <c r="M2018" i="2"/>
  <c r="K2018" i="2"/>
  <c r="I2018" i="2"/>
  <c r="G2018" i="2"/>
  <c r="N2018" i="2" s="1"/>
  <c r="M2017" i="2"/>
  <c r="K2017" i="2"/>
  <c r="I2017" i="2"/>
  <c r="G2017" i="2"/>
  <c r="N2017" i="2" s="1"/>
  <c r="M2016" i="2"/>
  <c r="K2016" i="2"/>
  <c r="I2016" i="2"/>
  <c r="G2016" i="2"/>
  <c r="N2016" i="2" s="1"/>
  <c r="M2015" i="2"/>
  <c r="K2015" i="2"/>
  <c r="I2015" i="2"/>
  <c r="G2015" i="2"/>
  <c r="M2014" i="2"/>
  <c r="K2014" i="2"/>
  <c r="I2014" i="2"/>
  <c r="G2014" i="2"/>
  <c r="N2014" i="2" s="1"/>
  <c r="M2013" i="2"/>
  <c r="K2013" i="2"/>
  <c r="I2013" i="2"/>
  <c r="G2013" i="2"/>
  <c r="N2013" i="2" s="1"/>
  <c r="M2012" i="2"/>
  <c r="K2012" i="2"/>
  <c r="I2012" i="2"/>
  <c r="G2012" i="2"/>
  <c r="N2012" i="2" s="1"/>
  <c r="M2011" i="2"/>
  <c r="K2011" i="2"/>
  <c r="I2011" i="2"/>
  <c r="G2011" i="2"/>
  <c r="N2011" i="2" s="1"/>
  <c r="M2010" i="2"/>
  <c r="K2010" i="2"/>
  <c r="I2010" i="2"/>
  <c r="G2010" i="2"/>
  <c r="N2010" i="2" s="1"/>
  <c r="M2009" i="2"/>
  <c r="K2009" i="2"/>
  <c r="I2009" i="2"/>
  <c r="G2009" i="2"/>
  <c r="N2009" i="2" s="1"/>
  <c r="M2008" i="2"/>
  <c r="K2008" i="2"/>
  <c r="I2008" i="2"/>
  <c r="G2008" i="2"/>
  <c r="N2008" i="2" s="1"/>
  <c r="M2007" i="2"/>
  <c r="K2007" i="2"/>
  <c r="I2007" i="2"/>
  <c r="G2007" i="2"/>
  <c r="N2007" i="2" s="1"/>
  <c r="M2006" i="2"/>
  <c r="K2006" i="2"/>
  <c r="I2006" i="2"/>
  <c r="G2006" i="2"/>
  <c r="N2006" i="2" s="1"/>
  <c r="M2005" i="2"/>
  <c r="K2005" i="2"/>
  <c r="I2005" i="2"/>
  <c r="G2005" i="2"/>
  <c r="N2005" i="2" s="1"/>
  <c r="M2004" i="2"/>
  <c r="K2004" i="2"/>
  <c r="I2004" i="2"/>
  <c r="G2004" i="2"/>
  <c r="N2004" i="2" s="1"/>
  <c r="M2003" i="2"/>
  <c r="K2003" i="2"/>
  <c r="I2003" i="2"/>
  <c r="G2003" i="2"/>
  <c r="N2003" i="2" s="1"/>
  <c r="M2002" i="2"/>
  <c r="K2002" i="2"/>
  <c r="I2002" i="2"/>
  <c r="G2002" i="2"/>
  <c r="N2002" i="2" s="1"/>
  <c r="M2001" i="2"/>
  <c r="K2001" i="2"/>
  <c r="I2001" i="2"/>
  <c r="G2001" i="2"/>
  <c r="N2001" i="2" s="1"/>
  <c r="M2000" i="2"/>
  <c r="K2000" i="2"/>
  <c r="I2000" i="2"/>
  <c r="G2000" i="2"/>
  <c r="N2000" i="2" s="1"/>
  <c r="M1999" i="2"/>
  <c r="K1999" i="2"/>
  <c r="I1999" i="2"/>
  <c r="G1999" i="2"/>
  <c r="N1999" i="2" s="1"/>
  <c r="M1998" i="2"/>
  <c r="K1998" i="2"/>
  <c r="I1998" i="2"/>
  <c r="G1998" i="2"/>
  <c r="N1998" i="2" s="1"/>
  <c r="M1997" i="2"/>
  <c r="K1997" i="2"/>
  <c r="I1997" i="2"/>
  <c r="G1997" i="2"/>
  <c r="N1997" i="2" s="1"/>
  <c r="M1995" i="2"/>
  <c r="K1995" i="2"/>
  <c r="I1995" i="2"/>
  <c r="G1995" i="2"/>
  <c r="N1995" i="2" s="1"/>
  <c r="M1994" i="2"/>
  <c r="K1994" i="2"/>
  <c r="I1994" i="2"/>
  <c r="G1994" i="2"/>
  <c r="N1994" i="2" s="1"/>
  <c r="M1993" i="2"/>
  <c r="K1993" i="2"/>
  <c r="I1993" i="2"/>
  <c r="G1993" i="2"/>
  <c r="N1993" i="2" s="1"/>
  <c r="M1992" i="2"/>
  <c r="K1992" i="2"/>
  <c r="I1992" i="2"/>
  <c r="G1992" i="2"/>
  <c r="N1992" i="2" s="1"/>
  <c r="M1991" i="2"/>
  <c r="K1991" i="2"/>
  <c r="I1991" i="2"/>
  <c r="G1991" i="2"/>
  <c r="N1991" i="2" s="1"/>
  <c r="M1990" i="2"/>
  <c r="K1990" i="2"/>
  <c r="I1990" i="2"/>
  <c r="G1990" i="2"/>
  <c r="N1990" i="2" s="1"/>
  <c r="M1989" i="2"/>
  <c r="K1989" i="2"/>
  <c r="I1989" i="2"/>
  <c r="G1989" i="2"/>
  <c r="N1989" i="2" s="1"/>
  <c r="M1988" i="2"/>
  <c r="E1988" i="2" s="1"/>
  <c r="K1988" i="2"/>
  <c r="I1988" i="2"/>
  <c r="G1988" i="2"/>
  <c r="N1988" i="2" s="1"/>
  <c r="M1987" i="2"/>
  <c r="K1987" i="2"/>
  <c r="I1987" i="2"/>
  <c r="G1987" i="2"/>
  <c r="N1987" i="2" s="1"/>
  <c r="M1986" i="2"/>
  <c r="E1986" i="2" s="1"/>
  <c r="K1986" i="2"/>
  <c r="I1986" i="2"/>
  <c r="G1986" i="2"/>
  <c r="N1986" i="2" s="1"/>
  <c r="M1985" i="2"/>
  <c r="K1985" i="2"/>
  <c r="I1985" i="2"/>
  <c r="G1985" i="2"/>
  <c r="N1985" i="2" s="1"/>
  <c r="M1984" i="2"/>
  <c r="K1984" i="2"/>
  <c r="I1984" i="2"/>
  <c r="G1984" i="2"/>
  <c r="N1984" i="2" s="1"/>
  <c r="M1983" i="2"/>
  <c r="K1983" i="2"/>
  <c r="I1983" i="2"/>
  <c r="G1983" i="2"/>
  <c r="N1983" i="2" s="1"/>
  <c r="M1982" i="2"/>
  <c r="K1982" i="2"/>
  <c r="I1982" i="2"/>
  <c r="G1982" i="2"/>
  <c r="N1982" i="2" s="1"/>
  <c r="M1981" i="2"/>
  <c r="K1981" i="2"/>
  <c r="I1981" i="2"/>
  <c r="G1981" i="2"/>
  <c r="N1981" i="2" s="1"/>
  <c r="M1980" i="2"/>
  <c r="K1980" i="2"/>
  <c r="I1980" i="2"/>
  <c r="G1980" i="2"/>
  <c r="N1980" i="2" s="1"/>
  <c r="M1979" i="2"/>
  <c r="K1979" i="2"/>
  <c r="I1979" i="2"/>
  <c r="G1979" i="2"/>
  <c r="N1979" i="2" s="1"/>
  <c r="M1977" i="2"/>
  <c r="K1977" i="2"/>
  <c r="I1977" i="2"/>
  <c r="G1977" i="2"/>
  <c r="N1977" i="2" s="1"/>
  <c r="M1976" i="2"/>
  <c r="K1976" i="2"/>
  <c r="I1976" i="2"/>
  <c r="G1976" i="2"/>
  <c r="N1976" i="2" s="1"/>
  <c r="M1975" i="2"/>
  <c r="K1975" i="2"/>
  <c r="I1975" i="2"/>
  <c r="G1975" i="2"/>
  <c r="M1974" i="2"/>
  <c r="K1974" i="2"/>
  <c r="I1974" i="2"/>
  <c r="G1974" i="2"/>
  <c r="N1974" i="2" s="1"/>
  <c r="M1973" i="2"/>
  <c r="K1973" i="2"/>
  <c r="I1973" i="2"/>
  <c r="G1973" i="2"/>
  <c r="N1973" i="2" s="1"/>
  <c r="M1972" i="2"/>
  <c r="K1972" i="2"/>
  <c r="I1972" i="2"/>
  <c r="G1972" i="2"/>
  <c r="N1972" i="2" s="1"/>
  <c r="M1971" i="2"/>
  <c r="K1971" i="2"/>
  <c r="I1971" i="2"/>
  <c r="G1971" i="2"/>
  <c r="M1970" i="2"/>
  <c r="K1970" i="2"/>
  <c r="I1970" i="2"/>
  <c r="G1970" i="2"/>
  <c r="N1970" i="2" s="1"/>
  <c r="M1966" i="2"/>
  <c r="K1966" i="2"/>
  <c r="I1966" i="2"/>
  <c r="G1966" i="2"/>
  <c r="M1965" i="2"/>
  <c r="K1965" i="2"/>
  <c r="I1965" i="2"/>
  <c r="G1965" i="2"/>
  <c r="M1964" i="2"/>
  <c r="K1964" i="2"/>
  <c r="I1964" i="2"/>
  <c r="G1964" i="2"/>
  <c r="M1963" i="2"/>
  <c r="K1963" i="2"/>
  <c r="I1963" i="2"/>
  <c r="G1963" i="2"/>
  <c r="M1962" i="2"/>
  <c r="K1962" i="2"/>
  <c r="I1962" i="2"/>
  <c r="G1962" i="2"/>
  <c r="N1962" i="2" s="1"/>
  <c r="M1961" i="2"/>
  <c r="K1961" i="2"/>
  <c r="I1961" i="2"/>
  <c r="G1961" i="2"/>
  <c r="N1961" i="2" s="1"/>
  <c r="M1960" i="2"/>
  <c r="K1960" i="2"/>
  <c r="I1960" i="2"/>
  <c r="G1960" i="2"/>
  <c r="N1960" i="2" s="1"/>
  <c r="M1959" i="2"/>
  <c r="K1959" i="2"/>
  <c r="I1959" i="2"/>
  <c r="G1959" i="2"/>
  <c r="M1958" i="2"/>
  <c r="K1958" i="2"/>
  <c r="I1958" i="2"/>
  <c r="G1958" i="2"/>
  <c r="M1957" i="2"/>
  <c r="K1957" i="2"/>
  <c r="I1957" i="2"/>
  <c r="G1957" i="2"/>
  <c r="M1956" i="2"/>
  <c r="K1956" i="2"/>
  <c r="I1956" i="2"/>
  <c r="G1956" i="2"/>
  <c r="M1955" i="2"/>
  <c r="K1955" i="2"/>
  <c r="I1955" i="2"/>
  <c r="G1955" i="2"/>
  <c r="N1955" i="2" s="1"/>
  <c r="M1951" i="2"/>
  <c r="K1951" i="2"/>
  <c r="I1951" i="2"/>
  <c r="G1951" i="2"/>
  <c r="N1951" i="2" s="1"/>
  <c r="M1950" i="2"/>
  <c r="K1950" i="2"/>
  <c r="I1950" i="2"/>
  <c r="G1950" i="2"/>
  <c r="M1949" i="2"/>
  <c r="K1949" i="2"/>
  <c r="I1949" i="2"/>
  <c r="G1949" i="2"/>
  <c r="M1939" i="2"/>
  <c r="K1939" i="2"/>
  <c r="I1939" i="2"/>
  <c r="G1939" i="2"/>
  <c r="M1938" i="2"/>
  <c r="K1938" i="2"/>
  <c r="I1938" i="2"/>
  <c r="G1938" i="2"/>
  <c r="N1938" i="2" s="1"/>
  <c r="M1937" i="2"/>
  <c r="K1937" i="2"/>
  <c r="I1937" i="2"/>
  <c r="G1937" i="2"/>
  <c r="N1937" i="2" s="1"/>
  <c r="M1936" i="2"/>
  <c r="K1936" i="2"/>
  <c r="I1936" i="2"/>
  <c r="G1936" i="2"/>
  <c r="N1936" i="2" s="1"/>
  <c r="M1935" i="2"/>
  <c r="K1935" i="2"/>
  <c r="I1935" i="2"/>
  <c r="G1935" i="2"/>
  <c r="N1935" i="2" s="1"/>
  <c r="M1934" i="2"/>
  <c r="K1934" i="2"/>
  <c r="I1934" i="2"/>
  <c r="G1934" i="2"/>
  <c r="N1934" i="2" s="1"/>
  <c r="M1933" i="2"/>
  <c r="K1933" i="2"/>
  <c r="I1933" i="2"/>
  <c r="G1933" i="2"/>
  <c r="M1932" i="2"/>
  <c r="K1932" i="2"/>
  <c r="I1932" i="2"/>
  <c r="G1932" i="2"/>
  <c r="N1932" i="2" s="1"/>
  <c r="M1931" i="2"/>
  <c r="K1931" i="2"/>
  <c r="I1931" i="2"/>
  <c r="G1931" i="2"/>
  <c r="N1931" i="2" s="1"/>
  <c r="M1930" i="2"/>
  <c r="K1930" i="2"/>
  <c r="I1930" i="2"/>
  <c r="G1930" i="2"/>
  <c r="N1930" i="2" s="1"/>
  <c r="M1929" i="2"/>
  <c r="K1929" i="2"/>
  <c r="I1929" i="2"/>
  <c r="G1929" i="2"/>
  <c r="N1929" i="2" s="1"/>
  <c r="M1928" i="2"/>
  <c r="K1928" i="2"/>
  <c r="I1928" i="2"/>
  <c r="G1928" i="2"/>
  <c r="N1928" i="2" s="1"/>
  <c r="M1927" i="2"/>
  <c r="K1927" i="2"/>
  <c r="I1927" i="2"/>
  <c r="G1927" i="2"/>
  <c r="N1927" i="2" s="1"/>
  <c r="M1926" i="2"/>
  <c r="K1926" i="2"/>
  <c r="I1926" i="2"/>
  <c r="G1926" i="2"/>
  <c r="N1926" i="2" s="1"/>
  <c r="M1925" i="2"/>
  <c r="K1925" i="2"/>
  <c r="I1925" i="2"/>
  <c r="G1925" i="2"/>
  <c r="N1925" i="2" s="1"/>
  <c r="M1924" i="2"/>
  <c r="K1924" i="2"/>
  <c r="I1924" i="2"/>
  <c r="G1924" i="2"/>
  <c r="N1924" i="2" s="1"/>
  <c r="M1923" i="2"/>
  <c r="K1923" i="2"/>
  <c r="I1923" i="2"/>
  <c r="G1923" i="2"/>
  <c r="N1923" i="2" s="1"/>
  <c r="M1922" i="2"/>
  <c r="K1922" i="2"/>
  <c r="I1922" i="2"/>
  <c r="G1922" i="2"/>
  <c r="N1922" i="2" s="1"/>
  <c r="M1921" i="2"/>
  <c r="K1921" i="2"/>
  <c r="I1921" i="2"/>
  <c r="G1921" i="2"/>
  <c r="N1921" i="2" s="1"/>
  <c r="M1920" i="2"/>
  <c r="K1920" i="2"/>
  <c r="I1920" i="2"/>
  <c r="G1920" i="2"/>
  <c r="N1920" i="2" s="1"/>
  <c r="M1919" i="2"/>
  <c r="K1919" i="2"/>
  <c r="I1919" i="2"/>
  <c r="G1919" i="2"/>
  <c r="N1919" i="2" s="1"/>
  <c r="M1918" i="2"/>
  <c r="K1918" i="2"/>
  <c r="I1918" i="2"/>
  <c r="G1918" i="2"/>
  <c r="N1918" i="2" s="1"/>
  <c r="M1917" i="2"/>
  <c r="K1917" i="2"/>
  <c r="I1917" i="2"/>
  <c r="G1917" i="2"/>
  <c r="N1917" i="2" s="1"/>
  <c r="M1916" i="2"/>
  <c r="K1916" i="2"/>
  <c r="I1916" i="2"/>
  <c r="G1916" i="2"/>
  <c r="N1916" i="2" s="1"/>
  <c r="M1915" i="2"/>
  <c r="K1915" i="2"/>
  <c r="I1915" i="2"/>
  <c r="G1915" i="2"/>
  <c r="N1915" i="2" s="1"/>
  <c r="M1913" i="2"/>
  <c r="K1913" i="2"/>
  <c r="I1913" i="2"/>
  <c r="G1913" i="2"/>
  <c r="N1913" i="2" s="1"/>
  <c r="M1912" i="2"/>
  <c r="K1912" i="2"/>
  <c r="I1912" i="2"/>
  <c r="G1912" i="2"/>
  <c r="N1912" i="2" s="1"/>
  <c r="M1911" i="2"/>
  <c r="K1911" i="2"/>
  <c r="I1911" i="2"/>
  <c r="G1911" i="2"/>
  <c r="M1910" i="2"/>
  <c r="K1910" i="2"/>
  <c r="I1910" i="2"/>
  <c r="G1910" i="2"/>
  <c r="N1910" i="2" s="1"/>
  <c r="M1909" i="2"/>
  <c r="K1909" i="2"/>
  <c r="I1909" i="2"/>
  <c r="G1909" i="2"/>
  <c r="N1909" i="2" s="1"/>
  <c r="M1908" i="2"/>
  <c r="K1908" i="2"/>
  <c r="I1908" i="2"/>
  <c r="G1908" i="2"/>
  <c r="N1908" i="2" s="1"/>
  <c r="M1907" i="2"/>
  <c r="K1907" i="2"/>
  <c r="I1907" i="2"/>
  <c r="G1907" i="2"/>
  <c r="M1906" i="2"/>
  <c r="K1906" i="2"/>
  <c r="I1906" i="2"/>
  <c r="G1906" i="2"/>
  <c r="N1906" i="2" s="1"/>
  <c r="M1905" i="2"/>
  <c r="K1905" i="2"/>
  <c r="I1905" i="2"/>
  <c r="G1905" i="2"/>
  <c r="M1904" i="2"/>
  <c r="K1904" i="2"/>
  <c r="I1904" i="2"/>
  <c r="G1904" i="2"/>
  <c r="N1904" i="2" s="1"/>
  <c r="M1903" i="2"/>
  <c r="K1903" i="2"/>
  <c r="I1903" i="2"/>
  <c r="G1903" i="2"/>
  <c r="M1902" i="2"/>
  <c r="K1902" i="2"/>
  <c r="I1902" i="2"/>
  <c r="G1902" i="2"/>
  <c r="N1902" i="2" s="1"/>
  <c r="M1901" i="2"/>
  <c r="K1901" i="2"/>
  <c r="I1901" i="2"/>
  <c r="G1901" i="2"/>
  <c r="M1900" i="2"/>
  <c r="K1900" i="2"/>
  <c r="I1900" i="2"/>
  <c r="G1900" i="2"/>
  <c r="N1900" i="2" s="1"/>
  <c r="M1899" i="2"/>
  <c r="K1899" i="2"/>
  <c r="I1899" i="2"/>
  <c r="G1899" i="2"/>
  <c r="M1898" i="2"/>
  <c r="K1898" i="2"/>
  <c r="I1898" i="2"/>
  <c r="G1898" i="2"/>
  <c r="N1898" i="2" s="1"/>
  <c r="M1897" i="2"/>
  <c r="K1897" i="2"/>
  <c r="I1897" i="2"/>
  <c r="G1897" i="2"/>
  <c r="M1896" i="2"/>
  <c r="K1896" i="2"/>
  <c r="I1896" i="2"/>
  <c r="G1896" i="2"/>
  <c r="N1896" i="2" s="1"/>
  <c r="M1895" i="2"/>
  <c r="K1895" i="2"/>
  <c r="I1895" i="2"/>
  <c r="G1895" i="2"/>
  <c r="M1894" i="2"/>
  <c r="K1894" i="2"/>
  <c r="I1894" i="2"/>
  <c r="G1894" i="2"/>
  <c r="N1894" i="2" s="1"/>
  <c r="M1893" i="2"/>
  <c r="K1893" i="2"/>
  <c r="I1893" i="2"/>
  <c r="G1893" i="2"/>
  <c r="M1892" i="2"/>
  <c r="K1892" i="2"/>
  <c r="I1892" i="2"/>
  <c r="G1892" i="2"/>
  <c r="N1892" i="2" s="1"/>
  <c r="M1891" i="2"/>
  <c r="K1891" i="2"/>
  <c r="I1891" i="2"/>
  <c r="G1891" i="2"/>
  <c r="M1890" i="2"/>
  <c r="K1890" i="2"/>
  <c r="I1890" i="2"/>
  <c r="G1890" i="2"/>
  <c r="N1890" i="2" s="1"/>
  <c r="M1889" i="2"/>
  <c r="K1889" i="2"/>
  <c r="I1889" i="2"/>
  <c r="G1889" i="2"/>
  <c r="M1888" i="2"/>
  <c r="K1888" i="2"/>
  <c r="I1888" i="2"/>
  <c r="G1888" i="2"/>
  <c r="N1888" i="2" s="1"/>
  <c r="M1887" i="2"/>
  <c r="K1887" i="2"/>
  <c r="I1887" i="2"/>
  <c r="G1887" i="2"/>
  <c r="M1886" i="2"/>
  <c r="K1886" i="2"/>
  <c r="I1886" i="2"/>
  <c r="G1886" i="2"/>
  <c r="N1886" i="2" s="1"/>
  <c r="M1885" i="2"/>
  <c r="K1885" i="2"/>
  <c r="I1885" i="2"/>
  <c r="G1885" i="2"/>
  <c r="M1884" i="2"/>
  <c r="K1884" i="2"/>
  <c r="I1884" i="2"/>
  <c r="G1884" i="2"/>
  <c r="N1884" i="2" s="1"/>
  <c r="M1883" i="2"/>
  <c r="K1883" i="2"/>
  <c r="I1883" i="2"/>
  <c r="G1883" i="2"/>
  <c r="M1882" i="2"/>
  <c r="K1882" i="2"/>
  <c r="I1882" i="2"/>
  <c r="G1882" i="2"/>
  <c r="N1882" i="2" s="1"/>
  <c r="M1881" i="2"/>
  <c r="K1881" i="2"/>
  <c r="I1881" i="2"/>
  <c r="G1881" i="2"/>
  <c r="M1880" i="2"/>
  <c r="K1880" i="2"/>
  <c r="I1880" i="2"/>
  <c r="G1880" i="2"/>
  <c r="N1880" i="2" s="1"/>
  <c r="M1879" i="2"/>
  <c r="K1879" i="2"/>
  <c r="I1879" i="2"/>
  <c r="G1879" i="2"/>
  <c r="M1878" i="2"/>
  <c r="K1878" i="2"/>
  <c r="I1878" i="2"/>
  <c r="G1878" i="2"/>
  <c r="N1878" i="2" s="1"/>
  <c r="M1877" i="2"/>
  <c r="K1877" i="2"/>
  <c r="I1877" i="2"/>
  <c r="G1877" i="2"/>
  <c r="M1876" i="2"/>
  <c r="K1876" i="2"/>
  <c r="I1876" i="2"/>
  <c r="G1876" i="2"/>
  <c r="N1876" i="2" s="1"/>
  <c r="M1875" i="2"/>
  <c r="K1875" i="2"/>
  <c r="I1875" i="2"/>
  <c r="G1875" i="2"/>
  <c r="M1874" i="2"/>
  <c r="K1874" i="2"/>
  <c r="I1874" i="2"/>
  <c r="G1874" i="2"/>
  <c r="N1874" i="2" s="1"/>
  <c r="M1873" i="2"/>
  <c r="K1873" i="2"/>
  <c r="I1873" i="2"/>
  <c r="G1873" i="2"/>
  <c r="N1873" i="2" s="1"/>
  <c r="M1872" i="2"/>
  <c r="K1872" i="2"/>
  <c r="I1872" i="2"/>
  <c r="G1872" i="2"/>
  <c r="N1872" i="2" s="1"/>
  <c r="M1871" i="2"/>
  <c r="K1871" i="2"/>
  <c r="I1871" i="2"/>
  <c r="G1871" i="2"/>
  <c r="M1870" i="2"/>
  <c r="K1870" i="2"/>
  <c r="I1870" i="2"/>
  <c r="G1870" i="2"/>
  <c r="N1870" i="2" s="1"/>
  <c r="M1869" i="2"/>
  <c r="K1869" i="2"/>
  <c r="I1869" i="2"/>
  <c r="G1869" i="2"/>
  <c r="M1868" i="2"/>
  <c r="K1868" i="2"/>
  <c r="I1868" i="2"/>
  <c r="G1868" i="2"/>
  <c r="N1868" i="2" s="1"/>
  <c r="M1867" i="2"/>
  <c r="K1867" i="2"/>
  <c r="I1867" i="2"/>
  <c r="G1867" i="2"/>
  <c r="M1866" i="2"/>
  <c r="K1866" i="2"/>
  <c r="I1866" i="2"/>
  <c r="G1866" i="2"/>
  <c r="N1866" i="2" s="1"/>
  <c r="M1865" i="2"/>
  <c r="K1865" i="2"/>
  <c r="I1865" i="2"/>
  <c r="G1865" i="2"/>
  <c r="M1864" i="2"/>
  <c r="K1864" i="2"/>
  <c r="I1864" i="2"/>
  <c r="G1864" i="2"/>
  <c r="N1864" i="2" s="1"/>
  <c r="M1863" i="2"/>
  <c r="E1863" i="2" s="1"/>
  <c r="K1863" i="2"/>
  <c r="I1863" i="2"/>
  <c r="G1863" i="2"/>
  <c r="M1862" i="2"/>
  <c r="K1862" i="2"/>
  <c r="I1862" i="2"/>
  <c r="G1862" i="2"/>
  <c r="N1862" i="2" s="1"/>
  <c r="M1861" i="2"/>
  <c r="K1861" i="2"/>
  <c r="I1861" i="2"/>
  <c r="G1861" i="2"/>
  <c r="M1860" i="2"/>
  <c r="K1860" i="2"/>
  <c r="I1860" i="2"/>
  <c r="G1860" i="2"/>
  <c r="N1860" i="2" s="1"/>
  <c r="M1859" i="2"/>
  <c r="K1859" i="2"/>
  <c r="I1859" i="2"/>
  <c r="G1859" i="2"/>
  <c r="N1859" i="2" s="1"/>
  <c r="M1858" i="2"/>
  <c r="K1858" i="2"/>
  <c r="I1858" i="2"/>
  <c r="G1858" i="2"/>
  <c r="N1858" i="2" s="1"/>
  <c r="M1857" i="2"/>
  <c r="K1857" i="2"/>
  <c r="I1857" i="2"/>
  <c r="G1857" i="2"/>
  <c r="M1856" i="2"/>
  <c r="K1856" i="2"/>
  <c r="I1856" i="2"/>
  <c r="G1856" i="2"/>
  <c r="N1856" i="2" s="1"/>
  <c r="M1855" i="2"/>
  <c r="K1855" i="2"/>
  <c r="I1855" i="2"/>
  <c r="G1855" i="2"/>
  <c r="N1855" i="2" s="1"/>
  <c r="M1854" i="2"/>
  <c r="E1854" i="2" s="1"/>
  <c r="K1854" i="2"/>
  <c r="I1854" i="2"/>
  <c r="G1854" i="2"/>
  <c r="N1854" i="2" s="1"/>
  <c r="M1853" i="2"/>
  <c r="K1853" i="2"/>
  <c r="I1853" i="2"/>
  <c r="G1853" i="2"/>
  <c r="M1852" i="2"/>
  <c r="K1852" i="2"/>
  <c r="I1852" i="2"/>
  <c r="G1852" i="2"/>
  <c r="N1852" i="2" s="1"/>
  <c r="M1851" i="2"/>
  <c r="K1851" i="2"/>
  <c r="I1851" i="2"/>
  <c r="G1851" i="2"/>
  <c r="N1851" i="2" s="1"/>
  <c r="M1850" i="2"/>
  <c r="K1850" i="2"/>
  <c r="I1850" i="2"/>
  <c r="G1850" i="2"/>
  <c r="N1850" i="2" s="1"/>
  <c r="M1849" i="2"/>
  <c r="K1849" i="2"/>
  <c r="I1849" i="2"/>
  <c r="G1849" i="2"/>
  <c r="M1848" i="2"/>
  <c r="K1848" i="2"/>
  <c r="I1848" i="2"/>
  <c r="G1848" i="2"/>
  <c r="M1847" i="2"/>
  <c r="K1847" i="2"/>
  <c r="I1847" i="2"/>
  <c r="G1847" i="2"/>
  <c r="N1847" i="2" s="1"/>
  <c r="M1846" i="2"/>
  <c r="K1846" i="2"/>
  <c r="I1846" i="2"/>
  <c r="G1846" i="2"/>
  <c r="N1846" i="2" s="1"/>
  <c r="M1845" i="2"/>
  <c r="E1845" i="2" s="1"/>
  <c r="K1845" i="2"/>
  <c r="I1845" i="2"/>
  <c r="G1845" i="2"/>
  <c r="M1844" i="2"/>
  <c r="K1844" i="2"/>
  <c r="I1844" i="2"/>
  <c r="G1844" i="2"/>
  <c r="N1844" i="2" s="1"/>
  <c r="M1843" i="2"/>
  <c r="K1843" i="2"/>
  <c r="I1843" i="2"/>
  <c r="G1843" i="2"/>
  <c r="M1842" i="2"/>
  <c r="K1842" i="2"/>
  <c r="I1842" i="2"/>
  <c r="G1842" i="2"/>
  <c r="N1842" i="2" s="1"/>
  <c r="M1841" i="2"/>
  <c r="K1841" i="2"/>
  <c r="I1841" i="2"/>
  <c r="G1841" i="2"/>
  <c r="M1840" i="2"/>
  <c r="K1840" i="2"/>
  <c r="I1840" i="2"/>
  <c r="G1840" i="2"/>
  <c r="N1840" i="2" s="1"/>
  <c r="M1839" i="2"/>
  <c r="K1839" i="2"/>
  <c r="I1839" i="2"/>
  <c r="G1839" i="2"/>
  <c r="M1838" i="2"/>
  <c r="K1838" i="2"/>
  <c r="I1838" i="2"/>
  <c r="G1838" i="2"/>
  <c r="N1838" i="2" s="1"/>
  <c r="M1837" i="2"/>
  <c r="K1837" i="2"/>
  <c r="I1837" i="2"/>
  <c r="G1837" i="2"/>
  <c r="M1836" i="2"/>
  <c r="K1836" i="2"/>
  <c r="I1836" i="2"/>
  <c r="G1836" i="2"/>
  <c r="N1836" i="2" s="1"/>
  <c r="M1835" i="2"/>
  <c r="K1835" i="2"/>
  <c r="I1835" i="2"/>
  <c r="G1835" i="2"/>
  <c r="M1834" i="2"/>
  <c r="K1834" i="2"/>
  <c r="I1834" i="2"/>
  <c r="G1834" i="2"/>
  <c r="N1834" i="2" s="1"/>
  <c r="M1833" i="2"/>
  <c r="K1833" i="2"/>
  <c r="I1833" i="2"/>
  <c r="G1833" i="2"/>
  <c r="N1833" i="2" s="1"/>
  <c r="M1832" i="2"/>
  <c r="E1832" i="2" s="1"/>
  <c r="K1832" i="2"/>
  <c r="I1832" i="2"/>
  <c r="G1832" i="2"/>
  <c r="N1832" i="2" s="1"/>
  <c r="M1831" i="2"/>
  <c r="K1831" i="2"/>
  <c r="I1831" i="2"/>
  <c r="G1831" i="2"/>
  <c r="N1831" i="2" s="1"/>
  <c r="M1830" i="2"/>
  <c r="K1830" i="2"/>
  <c r="I1830" i="2"/>
  <c r="G1830" i="2"/>
  <c r="N1830" i="2" s="1"/>
  <c r="M1829" i="2"/>
  <c r="K1829" i="2"/>
  <c r="I1829" i="2"/>
  <c r="G1829" i="2"/>
  <c r="N1829" i="2" s="1"/>
  <c r="M1828" i="2"/>
  <c r="K1828" i="2"/>
  <c r="I1828" i="2"/>
  <c r="G1828" i="2"/>
  <c r="N1828" i="2" s="1"/>
  <c r="M1827" i="2"/>
  <c r="K1827" i="2"/>
  <c r="I1827" i="2"/>
  <c r="G1827" i="2"/>
  <c r="N1827" i="2" s="1"/>
  <c r="M1826" i="2"/>
  <c r="K1826" i="2"/>
  <c r="I1826" i="2"/>
  <c r="G1826" i="2"/>
  <c r="N1826" i="2" s="1"/>
  <c r="M1825" i="2"/>
  <c r="K1825" i="2"/>
  <c r="I1825" i="2"/>
  <c r="E1825" i="2" s="1"/>
  <c r="G1825" i="2"/>
  <c r="M1824" i="2"/>
  <c r="K1824" i="2"/>
  <c r="I1824" i="2"/>
  <c r="G1824" i="2"/>
  <c r="N1824" i="2" s="1"/>
  <c r="M1822" i="2"/>
  <c r="K1822" i="2"/>
  <c r="I1822" i="2"/>
  <c r="G1822" i="2"/>
  <c r="N1822" i="2" s="1"/>
  <c r="M1821" i="2"/>
  <c r="E1821" i="2" s="1"/>
  <c r="K1821" i="2"/>
  <c r="I1821" i="2"/>
  <c r="G1821" i="2"/>
  <c r="N1821" i="2" s="1"/>
  <c r="M1820" i="2"/>
  <c r="K1820" i="2"/>
  <c r="I1820" i="2"/>
  <c r="G1820" i="2"/>
  <c r="M1819" i="2"/>
  <c r="K1819" i="2"/>
  <c r="I1819" i="2"/>
  <c r="G1819" i="2"/>
  <c r="N1819" i="2" s="1"/>
  <c r="M1818" i="2"/>
  <c r="K1818" i="2"/>
  <c r="I1818" i="2"/>
  <c r="G1818" i="2"/>
  <c r="M1817" i="2"/>
  <c r="K1817" i="2"/>
  <c r="I1817" i="2"/>
  <c r="G1817" i="2"/>
  <c r="N1817" i="2" s="1"/>
  <c r="M1816" i="2"/>
  <c r="K1816" i="2"/>
  <c r="I1816" i="2"/>
  <c r="G1816" i="2"/>
  <c r="M1815" i="2"/>
  <c r="K1815" i="2"/>
  <c r="I1815" i="2"/>
  <c r="G1815" i="2"/>
  <c r="N1815" i="2" s="1"/>
  <c r="M1814" i="2"/>
  <c r="K1814" i="2"/>
  <c r="I1814" i="2"/>
  <c r="G1814" i="2"/>
  <c r="M1813" i="2"/>
  <c r="K1813" i="2"/>
  <c r="I1813" i="2"/>
  <c r="G1813" i="2"/>
  <c r="N1813" i="2" s="1"/>
  <c r="M1812" i="2"/>
  <c r="K1812" i="2"/>
  <c r="I1812" i="2"/>
  <c r="G1812" i="2"/>
  <c r="M1811" i="2"/>
  <c r="E1811" i="2" s="1"/>
  <c r="K1811" i="2"/>
  <c r="I1811" i="2"/>
  <c r="G1811" i="2"/>
  <c r="N1811" i="2" s="1"/>
  <c r="M1810" i="2"/>
  <c r="K1810" i="2"/>
  <c r="I1810" i="2"/>
  <c r="G1810" i="2"/>
  <c r="M1809" i="2"/>
  <c r="K1809" i="2"/>
  <c r="I1809" i="2"/>
  <c r="G1809" i="2"/>
  <c r="N1809" i="2" s="1"/>
  <c r="M1808" i="2"/>
  <c r="K1808" i="2"/>
  <c r="I1808" i="2"/>
  <c r="G1808" i="2"/>
  <c r="M1807" i="2"/>
  <c r="K1807" i="2"/>
  <c r="I1807" i="2"/>
  <c r="G1807" i="2"/>
  <c r="N1807" i="2" s="1"/>
  <c r="M1806" i="2"/>
  <c r="K1806" i="2"/>
  <c r="I1806" i="2"/>
  <c r="G1806" i="2"/>
  <c r="M1805" i="2"/>
  <c r="K1805" i="2"/>
  <c r="I1805" i="2"/>
  <c r="G1805" i="2"/>
  <c r="N1805" i="2" s="1"/>
  <c r="M1804" i="2"/>
  <c r="K1804" i="2"/>
  <c r="I1804" i="2"/>
  <c r="G1804" i="2"/>
  <c r="M1803" i="2"/>
  <c r="K1803" i="2"/>
  <c r="I1803" i="2"/>
  <c r="G1803" i="2"/>
  <c r="N1803" i="2" s="1"/>
  <c r="M1802" i="2"/>
  <c r="K1802" i="2"/>
  <c r="I1802" i="2"/>
  <c r="G1802" i="2"/>
  <c r="M1801" i="2"/>
  <c r="K1801" i="2"/>
  <c r="I1801" i="2"/>
  <c r="G1801" i="2"/>
  <c r="N1801" i="2" s="1"/>
  <c r="M1800" i="2"/>
  <c r="K1800" i="2"/>
  <c r="I1800" i="2"/>
  <c r="G1800" i="2"/>
  <c r="M1799" i="2"/>
  <c r="K1799" i="2"/>
  <c r="I1799" i="2"/>
  <c r="G1799" i="2"/>
  <c r="N1799" i="2" s="1"/>
  <c r="M1797" i="2"/>
  <c r="E1797" i="2" s="1"/>
  <c r="K1797" i="2"/>
  <c r="I1797" i="2"/>
  <c r="G1797" i="2"/>
  <c r="N1797" i="2" s="1"/>
  <c r="M1796" i="2"/>
  <c r="K1796" i="2"/>
  <c r="I1796" i="2"/>
  <c r="G1796" i="2"/>
  <c r="N1796" i="2" s="1"/>
  <c r="M1795" i="2"/>
  <c r="E1795" i="2" s="1"/>
  <c r="K1795" i="2"/>
  <c r="I1795" i="2"/>
  <c r="G1795" i="2"/>
  <c r="N1795" i="2" s="1"/>
  <c r="M1794" i="2"/>
  <c r="K1794" i="2"/>
  <c r="I1794" i="2"/>
  <c r="G1794" i="2"/>
  <c r="M1793" i="2"/>
  <c r="K1793" i="2"/>
  <c r="I1793" i="2"/>
  <c r="G1793" i="2"/>
  <c r="M1792" i="2"/>
  <c r="K1792" i="2"/>
  <c r="I1792" i="2"/>
  <c r="G1792" i="2"/>
  <c r="N1792" i="2" s="1"/>
  <c r="M1791" i="2"/>
  <c r="K1791" i="2"/>
  <c r="I1791" i="2"/>
  <c r="G1791" i="2"/>
  <c r="N1791" i="2" s="1"/>
  <c r="M1790" i="2"/>
  <c r="K1790" i="2"/>
  <c r="I1790" i="2"/>
  <c r="G1790" i="2"/>
  <c r="N1790" i="2" s="1"/>
  <c r="M1789" i="2"/>
  <c r="K1789" i="2"/>
  <c r="I1789" i="2"/>
  <c r="G1789" i="2"/>
  <c r="N1789" i="2" s="1"/>
  <c r="M1788" i="2"/>
  <c r="K1788" i="2"/>
  <c r="I1788" i="2"/>
  <c r="G1788" i="2"/>
  <c r="M1787" i="2"/>
  <c r="K1787" i="2"/>
  <c r="I1787" i="2"/>
  <c r="G1787" i="2"/>
  <c r="N1787" i="2" s="1"/>
  <c r="M1786" i="2"/>
  <c r="K1786" i="2"/>
  <c r="I1786" i="2"/>
  <c r="G1786" i="2"/>
  <c r="N1786" i="2" s="1"/>
  <c r="M1785" i="2"/>
  <c r="K1785" i="2"/>
  <c r="I1785" i="2"/>
  <c r="G1785" i="2"/>
  <c r="N1785" i="2" s="1"/>
  <c r="M1784" i="2"/>
  <c r="E1784" i="2" s="1"/>
  <c r="K1784" i="2"/>
  <c r="I1784" i="2"/>
  <c r="G1784" i="2"/>
  <c r="N1784" i="2" s="1"/>
  <c r="M1783" i="2"/>
  <c r="K1783" i="2"/>
  <c r="I1783" i="2"/>
  <c r="G1783" i="2"/>
  <c r="M1782" i="2"/>
  <c r="K1782" i="2"/>
  <c r="I1782" i="2"/>
  <c r="G1782" i="2"/>
  <c r="M1781" i="2"/>
  <c r="K1781" i="2"/>
  <c r="I1781" i="2"/>
  <c r="G1781" i="2"/>
  <c r="N1781" i="2" s="1"/>
  <c r="M1780" i="2"/>
  <c r="E1780" i="2" s="1"/>
  <c r="K1780" i="2"/>
  <c r="I1780" i="2"/>
  <c r="G1780" i="2"/>
  <c r="N1780" i="2" s="1"/>
  <c r="M1779" i="2"/>
  <c r="K1779" i="2"/>
  <c r="I1779" i="2"/>
  <c r="G1779" i="2"/>
  <c r="M1778" i="2"/>
  <c r="E1778" i="2" s="1"/>
  <c r="K1778" i="2"/>
  <c r="I1778" i="2"/>
  <c r="G1778" i="2"/>
  <c r="N1778" i="2" s="1"/>
  <c r="M1777" i="2"/>
  <c r="K1777" i="2"/>
  <c r="I1777" i="2"/>
  <c r="G1777" i="2"/>
  <c r="M1776" i="2"/>
  <c r="K1776" i="2"/>
  <c r="I1776" i="2"/>
  <c r="G1776" i="2"/>
  <c r="N1776" i="2" s="1"/>
  <c r="M1775" i="2"/>
  <c r="K1775" i="2"/>
  <c r="I1775" i="2"/>
  <c r="G1775" i="2"/>
  <c r="N1775" i="2" s="1"/>
  <c r="M1774" i="2"/>
  <c r="K1774" i="2"/>
  <c r="I1774" i="2"/>
  <c r="G1774" i="2"/>
  <c r="M1773" i="2"/>
  <c r="K1773" i="2"/>
  <c r="I1773" i="2"/>
  <c r="G1773" i="2"/>
  <c r="N1773" i="2" s="1"/>
  <c r="M1772" i="2"/>
  <c r="K1772" i="2"/>
  <c r="I1772" i="2"/>
  <c r="G1772" i="2"/>
  <c r="M1771" i="2"/>
  <c r="K1771" i="2"/>
  <c r="I1771" i="2"/>
  <c r="G1771" i="2"/>
  <c r="N1771" i="2" s="1"/>
  <c r="M1770" i="2"/>
  <c r="K1770" i="2"/>
  <c r="I1770" i="2"/>
  <c r="G1770" i="2"/>
  <c r="M1769" i="2"/>
  <c r="K1769" i="2"/>
  <c r="I1769" i="2"/>
  <c r="G1769" i="2"/>
  <c r="M1768" i="2"/>
  <c r="K1768" i="2"/>
  <c r="I1768" i="2"/>
  <c r="G1768" i="2"/>
  <c r="M1767" i="2"/>
  <c r="E1767" i="2" s="1"/>
  <c r="K1767" i="2"/>
  <c r="I1767" i="2"/>
  <c r="G1767" i="2"/>
  <c r="N1767" i="2" s="1"/>
  <c r="M1766" i="2"/>
  <c r="K1766" i="2"/>
  <c r="I1766" i="2"/>
  <c r="G1766" i="2"/>
  <c r="M1765" i="2"/>
  <c r="K1765" i="2"/>
  <c r="I1765" i="2"/>
  <c r="G1765" i="2"/>
  <c r="N1765" i="2" s="1"/>
  <c r="M1764" i="2"/>
  <c r="K1764" i="2"/>
  <c r="I1764" i="2"/>
  <c r="G1764" i="2"/>
  <c r="N1764" i="2" s="1"/>
  <c r="M1763" i="2"/>
  <c r="K1763" i="2"/>
  <c r="I1763" i="2"/>
  <c r="G1763" i="2"/>
  <c r="N1763" i="2" s="1"/>
  <c r="M1762" i="2"/>
  <c r="K1762" i="2"/>
  <c r="I1762" i="2"/>
  <c r="G1762" i="2"/>
  <c r="M1761" i="2"/>
  <c r="K1761" i="2"/>
  <c r="I1761" i="2"/>
  <c r="G1761" i="2"/>
  <c r="N1761" i="2" s="1"/>
  <c r="M1760" i="2"/>
  <c r="K1760" i="2"/>
  <c r="I1760" i="2"/>
  <c r="G1760" i="2"/>
  <c r="M1759" i="2"/>
  <c r="K1759" i="2"/>
  <c r="I1759" i="2"/>
  <c r="G1759" i="2"/>
  <c r="N1759" i="2" s="1"/>
  <c r="M1758" i="2"/>
  <c r="K1758" i="2"/>
  <c r="I1758" i="2"/>
  <c r="G1758" i="2"/>
  <c r="M1757" i="2"/>
  <c r="K1757" i="2"/>
  <c r="I1757" i="2"/>
  <c r="G1757" i="2"/>
  <c r="N1757" i="2" s="1"/>
  <c r="M1756" i="2"/>
  <c r="K1756" i="2"/>
  <c r="I1756" i="2"/>
  <c r="G1756" i="2"/>
  <c r="N1756" i="2" s="1"/>
  <c r="M1755" i="2"/>
  <c r="K1755" i="2"/>
  <c r="I1755" i="2"/>
  <c r="G1755" i="2"/>
  <c r="N1755" i="2" s="1"/>
  <c r="M1754" i="2"/>
  <c r="K1754" i="2"/>
  <c r="I1754" i="2"/>
  <c r="G1754" i="2"/>
  <c r="N1754" i="2" s="1"/>
  <c r="M1753" i="2"/>
  <c r="K1753" i="2"/>
  <c r="I1753" i="2"/>
  <c r="G1753" i="2"/>
  <c r="N1753" i="2" s="1"/>
  <c r="M1752" i="2"/>
  <c r="K1752" i="2"/>
  <c r="I1752" i="2"/>
  <c r="G1752" i="2"/>
  <c r="N1752" i="2" s="1"/>
  <c r="M1751" i="2"/>
  <c r="K1751" i="2"/>
  <c r="I1751" i="2"/>
  <c r="G1751" i="2"/>
  <c r="N1751" i="2" s="1"/>
  <c r="M1750" i="2"/>
  <c r="K1750" i="2"/>
  <c r="I1750" i="2"/>
  <c r="G1750" i="2"/>
  <c r="N1750" i="2" s="1"/>
  <c r="M1749" i="2"/>
  <c r="K1749" i="2"/>
  <c r="I1749" i="2"/>
  <c r="G1749" i="2"/>
  <c r="N1749" i="2" s="1"/>
  <c r="M1748" i="2"/>
  <c r="K1748" i="2"/>
  <c r="I1748" i="2"/>
  <c r="G1748" i="2"/>
  <c r="M1747" i="2"/>
  <c r="K1747" i="2"/>
  <c r="I1747" i="2"/>
  <c r="G1747" i="2"/>
  <c r="N1747" i="2" s="1"/>
  <c r="M1746" i="2"/>
  <c r="K1746" i="2"/>
  <c r="I1746" i="2"/>
  <c r="G1746" i="2"/>
  <c r="M1745" i="2"/>
  <c r="K1745" i="2"/>
  <c r="I1745" i="2"/>
  <c r="G1745" i="2"/>
  <c r="N1745" i="2" s="1"/>
  <c r="M1744" i="2"/>
  <c r="E1744" i="2" s="1"/>
  <c r="K1744" i="2"/>
  <c r="I1744" i="2"/>
  <c r="G1744" i="2"/>
  <c r="M1743" i="2"/>
  <c r="K1743" i="2"/>
  <c r="I1743" i="2"/>
  <c r="G1743" i="2"/>
  <c r="N1743" i="2" s="1"/>
  <c r="M1742" i="2"/>
  <c r="K1742" i="2"/>
  <c r="I1742" i="2"/>
  <c r="G1742" i="2"/>
  <c r="M1741" i="2"/>
  <c r="K1741" i="2"/>
  <c r="I1741" i="2"/>
  <c r="G1741" i="2"/>
  <c r="N1741" i="2" s="1"/>
  <c r="M1740" i="2"/>
  <c r="K1740" i="2"/>
  <c r="I1740" i="2"/>
  <c r="G1740" i="2"/>
  <c r="M1739" i="2"/>
  <c r="K1739" i="2"/>
  <c r="I1739" i="2"/>
  <c r="G1739" i="2"/>
  <c r="N1739" i="2" s="1"/>
  <c r="M1738" i="2"/>
  <c r="K1738" i="2"/>
  <c r="I1738" i="2"/>
  <c r="G1738" i="2"/>
  <c r="N1738" i="2" s="1"/>
  <c r="M1737" i="2"/>
  <c r="K1737" i="2"/>
  <c r="I1737" i="2"/>
  <c r="G1737" i="2"/>
  <c r="N1737" i="2" s="1"/>
  <c r="M1736" i="2"/>
  <c r="K1736" i="2"/>
  <c r="I1736" i="2"/>
  <c r="G1736" i="2"/>
  <c r="M1735" i="2"/>
  <c r="K1735" i="2"/>
  <c r="I1735" i="2"/>
  <c r="G1735" i="2"/>
  <c r="M1734" i="2"/>
  <c r="K1734" i="2"/>
  <c r="I1734" i="2"/>
  <c r="G1734" i="2"/>
  <c r="M1733" i="2"/>
  <c r="K1733" i="2"/>
  <c r="I1733" i="2"/>
  <c r="G1733" i="2"/>
  <c r="M1732" i="2"/>
  <c r="K1732" i="2"/>
  <c r="I1732" i="2"/>
  <c r="G1732" i="2"/>
  <c r="M1730" i="2"/>
  <c r="K1730" i="2"/>
  <c r="I1730" i="2"/>
  <c r="G1730" i="2"/>
  <c r="N1730" i="2" s="1"/>
  <c r="M1729" i="2"/>
  <c r="K1729" i="2"/>
  <c r="I1729" i="2"/>
  <c r="G1729" i="2"/>
  <c r="N1729" i="2" s="1"/>
  <c r="M1728" i="2"/>
  <c r="K1728" i="2"/>
  <c r="I1728" i="2"/>
  <c r="G1728" i="2"/>
  <c r="M1727" i="2"/>
  <c r="K1727" i="2"/>
  <c r="I1727" i="2"/>
  <c r="G1727" i="2"/>
  <c r="M1726" i="2"/>
  <c r="K1726" i="2"/>
  <c r="I1726" i="2"/>
  <c r="G1726" i="2"/>
  <c r="M1725" i="2"/>
  <c r="K1725" i="2"/>
  <c r="I1725" i="2"/>
  <c r="G1725" i="2"/>
  <c r="N1725" i="2" s="1"/>
  <c r="M1724" i="2"/>
  <c r="K1724" i="2"/>
  <c r="I1724" i="2"/>
  <c r="G1724" i="2"/>
  <c r="N1724" i="2" s="1"/>
  <c r="M1723" i="2"/>
  <c r="K1723" i="2"/>
  <c r="I1723" i="2"/>
  <c r="G1723" i="2"/>
  <c r="M1722" i="2"/>
  <c r="K1722" i="2"/>
  <c r="I1722" i="2"/>
  <c r="G1722" i="2"/>
  <c r="N1722" i="2" s="1"/>
  <c r="M1720" i="2"/>
  <c r="K1720" i="2"/>
  <c r="I1720" i="2"/>
  <c r="G1720" i="2"/>
  <c r="N1720" i="2" s="1"/>
  <c r="M1719" i="2"/>
  <c r="K1719" i="2"/>
  <c r="I1719" i="2"/>
  <c r="G1719" i="2"/>
  <c r="M1718" i="2"/>
  <c r="K1718" i="2"/>
  <c r="I1718" i="2"/>
  <c r="G1718" i="2"/>
  <c r="N1718" i="2" s="1"/>
  <c r="M1714" i="2"/>
  <c r="K1714" i="2"/>
  <c r="I1714" i="2"/>
  <c r="G1714" i="2"/>
  <c r="N1714" i="2" s="1"/>
  <c r="M1713" i="2"/>
  <c r="K1713" i="2"/>
  <c r="I1713" i="2"/>
  <c r="G1713" i="2"/>
  <c r="M1712" i="2"/>
  <c r="K1712" i="2"/>
  <c r="I1712" i="2"/>
  <c r="G1712" i="2"/>
  <c r="N1712" i="2" s="1"/>
  <c r="M1710" i="2"/>
  <c r="K1710" i="2"/>
  <c r="I1710" i="2"/>
  <c r="G1710" i="2"/>
  <c r="M1709" i="2"/>
  <c r="K1709" i="2"/>
  <c r="I1709" i="2"/>
  <c r="G1709" i="2"/>
  <c r="N1709" i="2" s="1"/>
  <c r="M1708" i="2"/>
  <c r="K1708" i="2"/>
  <c r="I1708" i="2"/>
  <c r="G1708" i="2"/>
  <c r="M1705" i="2"/>
  <c r="K1705" i="2"/>
  <c r="I1705" i="2"/>
  <c r="G1705" i="2"/>
  <c r="M1704" i="2"/>
  <c r="K1704" i="2"/>
  <c r="I1704" i="2"/>
  <c r="G1704" i="2"/>
  <c r="N1704" i="2" s="1"/>
  <c r="M1702" i="2"/>
  <c r="K1702" i="2"/>
  <c r="I1702" i="2"/>
  <c r="G1702" i="2"/>
  <c r="N1702" i="2" s="1"/>
  <c r="M1701" i="2"/>
  <c r="K1701" i="2"/>
  <c r="I1701" i="2"/>
  <c r="G1701" i="2"/>
  <c r="M1700" i="2"/>
  <c r="K1700" i="2"/>
  <c r="I1700" i="2"/>
  <c r="G1700" i="2"/>
  <c r="N1700" i="2" s="1"/>
  <c r="M1699" i="2"/>
  <c r="K1699" i="2"/>
  <c r="I1699" i="2"/>
  <c r="G1699" i="2"/>
  <c r="M1698" i="2"/>
  <c r="K1698" i="2"/>
  <c r="I1698" i="2"/>
  <c r="G1698" i="2"/>
  <c r="N1698" i="2" s="1"/>
  <c r="M1697" i="2"/>
  <c r="K1697" i="2"/>
  <c r="I1697" i="2"/>
  <c r="G1697" i="2"/>
  <c r="N1697" i="2" s="1"/>
  <c r="M1696" i="2"/>
  <c r="K1696" i="2"/>
  <c r="I1696" i="2"/>
  <c r="G1696" i="2"/>
  <c r="N1696" i="2" s="1"/>
  <c r="M1695" i="2"/>
  <c r="K1695" i="2"/>
  <c r="I1695" i="2"/>
  <c r="G1695" i="2"/>
  <c r="N1695" i="2" s="1"/>
  <c r="M1694" i="2"/>
  <c r="K1694" i="2"/>
  <c r="I1694" i="2"/>
  <c r="G1694" i="2"/>
  <c r="M1693" i="2"/>
  <c r="K1693" i="2"/>
  <c r="I1693" i="2"/>
  <c r="G1693" i="2"/>
  <c r="M1692" i="2"/>
  <c r="K1692" i="2"/>
  <c r="I1692" i="2"/>
  <c r="G1692" i="2"/>
  <c r="N1692" i="2" s="1"/>
  <c r="M1691" i="2"/>
  <c r="K1691" i="2"/>
  <c r="I1691" i="2"/>
  <c r="G1691" i="2"/>
  <c r="N1691" i="2" s="1"/>
  <c r="M1690" i="2"/>
  <c r="K1690" i="2"/>
  <c r="I1690" i="2"/>
  <c r="G1690" i="2"/>
  <c r="N1690" i="2" s="1"/>
  <c r="M1689" i="2"/>
  <c r="K1689" i="2"/>
  <c r="I1689" i="2"/>
  <c r="G1689" i="2"/>
  <c r="N1689" i="2" s="1"/>
  <c r="M1688" i="2"/>
  <c r="K1688" i="2"/>
  <c r="I1688" i="2"/>
  <c r="G1688" i="2"/>
  <c r="N1688" i="2" s="1"/>
  <c r="M1687" i="2"/>
  <c r="K1687" i="2"/>
  <c r="I1687" i="2"/>
  <c r="G1687" i="2"/>
  <c r="N1687" i="2" s="1"/>
  <c r="M1686" i="2"/>
  <c r="K1686" i="2"/>
  <c r="I1686" i="2"/>
  <c r="G1686" i="2"/>
  <c r="M1685" i="2"/>
  <c r="K1685" i="2"/>
  <c r="I1685" i="2"/>
  <c r="G1685" i="2"/>
  <c r="N1685" i="2" s="1"/>
  <c r="M1684" i="2"/>
  <c r="K1684" i="2"/>
  <c r="I1684" i="2"/>
  <c r="G1684" i="2"/>
  <c r="N1684" i="2" s="1"/>
  <c r="M1683" i="2"/>
  <c r="K1683" i="2"/>
  <c r="I1683" i="2"/>
  <c r="G1683" i="2"/>
  <c r="M1682" i="2"/>
  <c r="K1682" i="2"/>
  <c r="I1682" i="2"/>
  <c r="G1682" i="2"/>
  <c r="N1682" i="2" s="1"/>
  <c r="M1681" i="2"/>
  <c r="K1681" i="2"/>
  <c r="I1681" i="2"/>
  <c r="G1681" i="2"/>
  <c r="N1681" i="2" s="1"/>
  <c r="M1680" i="2"/>
  <c r="K1680" i="2"/>
  <c r="I1680" i="2"/>
  <c r="G1680" i="2"/>
  <c r="M1679" i="2"/>
  <c r="E1679" i="2" s="1"/>
  <c r="K1679" i="2"/>
  <c r="I1679" i="2"/>
  <c r="G1679" i="2"/>
  <c r="N1679" i="2" s="1"/>
  <c r="M1678" i="2"/>
  <c r="K1678" i="2"/>
  <c r="I1678" i="2"/>
  <c r="G1678" i="2"/>
  <c r="N1678" i="2" s="1"/>
  <c r="M1677" i="2"/>
  <c r="K1677" i="2"/>
  <c r="I1677" i="2"/>
  <c r="G1677" i="2"/>
  <c r="N1677" i="2" s="1"/>
  <c r="M1676" i="2"/>
  <c r="K1676" i="2"/>
  <c r="I1676" i="2"/>
  <c r="G1676" i="2"/>
  <c r="N1676" i="2" s="1"/>
  <c r="M1675" i="2"/>
  <c r="K1675" i="2"/>
  <c r="I1675" i="2"/>
  <c r="G1675" i="2"/>
  <c r="N1675" i="2" s="1"/>
  <c r="M1674" i="2"/>
  <c r="K1674" i="2"/>
  <c r="I1674" i="2"/>
  <c r="G1674" i="2"/>
  <c r="N1674" i="2" s="1"/>
  <c r="M1673" i="2"/>
  <c r="K1673" i="2"/>
  <c r="I1673" i="2"/>
  <c r="G1673" i="2"/>
  <c r="M1672" i="2"/>
  <c r="K1672" i="2"/>
  <c r="I1672" i="2"/>
  <c r="G1672" i="2"/>
  <c r="N1672" i="2" s="1"/>
  <c r="M1671" i="2"/>
  <c r="K1671" i="2"/>
  <c r="I1671" i="2"/>
  <c r="G1671" i="2"/>
  <c r="N1671" i="2" s="1"/>
  <c r="M1670" i="2"/>
  <c r="K1670" i="2"/>
  <c r="I1670" i="2"/>
  <c r="G1670" i="2"/>
  <c r="N1670" i="2" s="1"/>
  <c r="M1669" i="2"/>
  <c r="K1669" i="2"/>
  <c r="I1669" i="2"/>
  <c r="G1669" i="2"/>
  <c r="N1669" i="2" s="1"/>
  <c r="M1668" i="2"/>
  <c r="K1668" i="2"/>
  <c r="I1668" i="2"/>
  <c r="G1668" i="2"/>
  <c r="N1668" i="2" s="1"/>
  <c r="M1667" i="2"/>
  <c r="K1667" i="2"/>
  <c r="I1667" i="2"/>
  <c r="G1667" i="2"/>
  <c r="N1667" i="2" s="1"/>
  <c r="M1666" i="2"/>
  <c r="K1666" i="2"/>
  <c r="I1666" i="2"/>
  <c r="G1666" i="2"/>
  <c r="N1666" i="2" s="1"/>
  <c r="M1665" i="2"/>
  <c r="E1665" i="2" s="1"/>
  <c r="K1665" i="2"/>
  <c r="I1665" i="2"/>
  <c r="G1665" i="2"/>
  <c r="N1665" i="2" s="1"/>
  <c r="M1663" i="2"/>
  <c r="K1663" i="2"/>
  <c r="I1663" i="2"/>
  <c r="G1663" i="2"/>
  <c r="M1659" i="2"/>
  <c r="K1659" i="2"/>
  <c r="I1659" i="2"/>
  <c r="G1659" i="2"/>
  <c r="N1659" i="2" s="1"/>
  <c r="M1658" i="2"/>
  <c r="K1658" i="2"/>
  <c r="I1658" i="2"/>
  <c r="G1658" i="2"/>
  <c r="M1657" i="2"/>
  <c r="K1657" i="2"/>
  <c r="I1657" i="2"/>
  <c r="G1657" i="2"/>
  <c r="N1657" i="2" s="1"/>
  <c r="M1656" i="2"/>
  <c r="K1656" i="2"/>
  <c r="I1656" i="2"/>
  <c r="G1656" i="2"/>
  <c r="N1656" i="2" s="1"/>
  <c r="M1655" i="2"/>
  <c r="K1655" i="2"/>
  <c r="I1655" i="2"/>
  <c r="G1655" i="2"/>
  <c r="N1655" i="2" s="1"/>
  <c r="M1654" i="2"/>
  <c r="K1654" i="2"/>
  <c r="I1654" i="2"/>
  <c r="G1654" i="2"/>
  <c r="N1654" i="2" s="1"/>
  <c r="M1653" i="2"/>
  <c r="K1653" i="2"/>
  <c r="I1653" i="2"/>
  <c r="G1653" i="2"/>
  <c r="N1653" i="2" s="1"/>
  <c r="M1651" i="2"/>
  <c r="K1651" i="2"/>
  <c r="I1651" i="2"/>
  <c r="G1651" i="2"/>
  <c r="N1651" i="2" s="1"/>
  <c r="M1650" i="2"/>
  <c r="K1650" i="2"/>
  <c r="I1650" i="2"/>
  <c r="G1650" i="2"/>
  <c r="N1650" i="2" s="1"/>
  <c r="M1649" i="2"/>
  <c r="K1649" i="2"/>
  <c r="I1649" i="2"/>
  <c r="G1649" i="2"/>
  <c r="N1649" i="2" s="1"/>
  <c r="M1648" i="2"/>
  <c r="K1648" i="2"/>
  <c r="I1648" i="2"/>
  <c r="G1648" i="2"/>
  <c r="N1648" i="2" s="1"/>
  <c r="M1647" i="2"/>
  <c r="K1647" i="2"/>
  <c r="I1647" i="2"/>
  <c r="G1647" i="2"/>
  <c r="N1647" i="2" s="1"/>
  <c r="M1646" i="2"/>
  <c r="K1646" i="2"/>
  <c r="I1646" i="2"/>
  <c r="G1646" i="2"/>
  <c r="N1646" i="2" s="1"/>
  <c r="M1645" i="2"/>
  <c r="K1645" i="2"/>
  <c r="I1645" i="2"/>
  <c r="G1645" i="2"/>
  <c r="N1645" i="2" s="1"/>
  <c r="M1644" i="2"/>
  <c r="K1644" i="2"/>
  <c r="I1644" i="2"/>
  <c r="G1644" i="2"/>
  <c r="N1644" i="2" s="1"/>
  <c r="M1643" i="2"/>
  <c r="K1643" i="2"/>
  <c r="I1643" i="2"/>
  <c r="G1643" i="2"/>
  <c r="M1642" i="2"/>
  <c r="K1642" i="2"/>
  <c r="I1642" i="2"/>
  <c r="G1642" i="2"/>
  <c r="M1641" i="2"/>
  <c r="K1641" i="2"/>
  <c r="I1641" i="2"/>
  <c r="G1641" i="2"/>
  <c r="M1640" i="2"/>
  <c r="K1640" i="2"/>
  <c r="I1640" i="2"/>
  <c r="G1640" i="2"/>
  <c r="N1640" i="2" s="1"/>
  <c r="M1639" i="2"/>
  <c r="K1639" i="2"/>
  <c r="I1639" i="2"/>
  <c r="G1639" i="2"/>
  <c r="M1638" i="2"/>
  <c r="K1638" i="2"/>
  <c r="I1638" i="2"/>
  <c r="G1638" i="2"/>
  <c r="M1637" i="2"/>
  <c r="K1637" i="2"/>
  <c r="I1637" i="2"/>
  <c r="G1637" i="2"/>
  <c r="M1636" i="2"/>
  <c r="K1636" i="2"/>
  <c r="I1636" i="2"/>
  <c r="G1636" i="2"/>
  <c r="N1636" i="2" s="1"/>
  <c r="M1635" i="2"/>
  <c r="K1635" i="2"/>
  <c r="I1635" i="2"/>
  <c r="G1635" i="2"/>
  <c r="M1634" i="2"/>
  <c r="K1634" i="2"/>
  <c r="I1634" i="2"/>
  <c r="G1634" i="2"/>
  <c r="M1633" i="2"/>
  <c r="K1633" i="2"/>
  <c r="I1633" i="2"/>
  <c r="G1633" i="2"/>
  <c r="N1633" i="2" s="1"/>
  <c r="M1632" i="2"/>
  <c r="K1632" i="2"/>
  <c r="I1632" i="2"/>
  <c r="G1632" i="2"/>
  <c r="N1632" i="2" s="1"/>
  <c r="M1631" i="2"/>
  <c r="K1631" i="2"/>
  <c r="I1631" i="2"/>
  <c r="G1631" i="2"/>
  <c r="N1631" i="2" s="1"/>
  <c r="M1630" i="2"/>
  <c r="K1630" i="2"/>
  <c r="I1630" i="2"/>
  <c r="G1630" i="2"/>
  <c r="N1630" i="2" s="1"/>
  <c r="M1629" i="2"/>
  <c r="K1629" i="2"/>
  <c r="I1629" i="2"/>
  <c r="G1629" i="2"/>
  <c r="N1629" i="2" s="1"/>
  <c r="M1628" i="2"/>
  <c r="K1628" i="2"/>
  <c r="I1628" i="2"/>
  <c r="G1628" i="2"/>
  <c r="N1628" i="2" s="1"/>
  <c r="M1627" i="2"/>
  <c r="K1627" i="2"/>
  <c r="I1627" i="2"/>
  <c r="G1627" i="2"/>
  <c r="M1626" i="2"/>
  <c r="K1626" i="2"/>
  <c r="I1626" i="2"/>
  <c r="G1626" i="2"/>
  <c r="N1626" i="2" s="1"/>
  <c r="M1625" i="2"/>
  <c r="K1625" i="2"/>
  <c r="I1625" i="2"/>
  <c r="G1625" i="2"/>
  <c r="M1624" i="2"/>
  <c r="K1624" i="2"/>
  <c r="I1624" i="2"/>
  <c r="G1624" i="2"/>
  <c r="N1624" i="2" s="1"/>
  <c r="M1623" i="2"/>
  <c r="K1623" i="2"/>
  <c r="I1623" i="2"/>
  <c r="G1623" i="2"/>
  <c r="M1622" i="2"/>
  <c r="K1622" i="2"/>
  <c r="I1622" i="2"/>
  <c r="G1622" i="2"/>
  <c r="N1622" i="2" s="1"/>
  <c r="M1621" i="2"/>
  <c r="K1621" i="2"/>
  <c r="I1621" i="2"/>
  <c r="G1621" i="2"/>
  <c r="M1620" i="2"/>
  <c r="K1620" i="2"/>
  <c r="I1620" i="2"/>
  <c r="G1620" i="2"/>
  <c r="N1620" i="2" s="1"/>
  <c r="M1619" i="2"/>
  <c r="K1619" i="2"/>
  <c r="I1619" i="2"/>
  <c r="G1619" i="2"/>
  <c r="M1618" i="2"/>
  <c r="K1618" i="2"/>
  <c r="I1618" i="2"/>
  <c r="G1618" i="2"/>
  <c r="N1618" i="2" s="1"/>
  <c r="M1617" i="2"/>
  <c r="K1617" i="2"/>
  <c r="I1617" i="2"/>
  <c r="G1617" i="2"/>
  <c r="N1617" i="2" s="1"/>
  <c r="M1616" i="2"/>
  <c r="K1616" i="2"/>
  <c r="I1616" i="2"/>
  <c r="G1616" i="2"/>
  <c r="N1616" i="2" s="1"/>
  <c r="M1615" i="2"/>
  <c r="K1615" i="2"/>
  <c r="I1615" i="2"/>
  <c r="G1615" i="2"/>
  <c r="N1615" i="2" s="1"/>
  <c r="M1614" i="2"/>
  <c r="K1614" i="2"/>
  <c r="I1614" i="2"/>
  <c r="G1614" i="2"/>
  <c r="N1614" i="2" s="1"/>
  <c r="M1613" i="2"/>
  <c r="K1613" i="2"/>
  <c r="I1613" i="2"/>
  <c r="G1613" i="2"/>
  <c r="N1613" i="2" s="1"/>
  <c r="M1612" i="2"/>
  <c r="K1612" i="2"/>
  <c r="I1612" i="2"/>
  <c r="G1612" i="2"/>
  <c r="N1612" i="2" s="1"/>
  <c r="M1611" i="2"/>
  <c r="K1611" i="2"/>
  <c r="I1611" i="2"/>
  <c r="G1611" i="2"/>
  <c r="N1611" i="2" s="1"/>
  <c r="M1610" i="2"/>
  <c r="K1610" i="2"/>
  <c r="I1610" i="2"/>
  <c r="G1610" i="2"/>
  <c r="N1610" i="2" s="1"/>
  <c r="M1609" i="2"/>
  <c r="K1609" i="2"/>
  <c r="I1609" i="2"/>
  <c r="G1609" i="2"/>
  <c r="N1609" i="2" s="1"/>
  <c r="M1608" i="2"/>
  <c r="K1608" i="2"/>
  <c r="I1608" i="2"/>
  <c r="G1608" i="2"/>
  <c r="N1608" i="2" s="1"/>
  <c r="M1607" i="2"/>
  <c r="K1607" i="2"/>
  <c r="I1607" i="2"/>
  <c r="G1607" i="2"/>
  <c r="N1607" i="2" s="1"/>
  <c r="M1606" i="2"/>
  <c r="K1606" i="2"/>
  <c r="I1606" i="2"/>
  <c r="G1606" i="2"/>
  <c r="N1606" i="2" s="1"/>
  <c r="M1605" i="2"/>
  <c r="K1605" i="2"/>
  <c r="I1605" i="2"/>
  <c r="G1605" i="2"/>
  <c r="N1605" i="2" s="1"/>
  <c r="M1604" i="2"/>
  <c r="K1604" i="2"/>
  <c r="I1604" i="2"/>
  <c r="G1604" i="2"/>
  <c r="N1604" i="2" s="1"/>
  <c r="M1603" i="2"/>
  <c r="K1603" i="2"/>
  <c r="I1603" i="2"/>
  <c r="G1603" i="2"/>
  <c r="N1603" i="2" s="1"/>
  <c r="M1602" i="2"/>
  <c r="K1602" i="2"/>
  <c r="I1602" i="2"/>
  <c r="G1602" i="2"/>
  <c r="N1602" i="2" s="1"/>
  <c r="M1601" i="2"/>
  <c r="K1601" i="2"/>
  <c r="I1601" i="2"/>
  <c r="G1601" i="2"/>
  <c r="M1600" i="2"/>
  <c r="K1600" i="2"/>
  <c r="I1600" i="2"/>
  <c r="G1600" i="2"/>
  <c r="N1600" i="2" s="1"/>
  <c r="M1599" i="2"/>
  <c r="K1599" i="2"/>
  <c r="I1599" i="2"/>
  <c r="G1599" i="2"/>
  <c r="M1598" i="2"/>
  <c r="K1598" i="2"/>
  <c r="I1598" i="2"/>
  <c r="G1598" i="2"/>
  <c r="N1598" i="2" s="1"/>
  <c r="M1597" i="2"/>
  <c r="K1597" i="2"/>
  <c r="I1597" i="2"/>
  <c r="G1597" i="2"/>
  <c r="M1596" i="2"/>
  <c r="K1596" i="2"/>
  <c r="I1596" i="2"/>
  <c r="G1596" i="2"/>
  <c r="N1596" i="2" s="1"/>
  <c r="M1595" i="2"/>
  <c r="K1595" i="2"/>
  <c r="I1595" i="2"/>
  <c r="G1595" i="2"/>
  <c r="M1594" i="2"/>
  <c r="K1594" i="2"/>
  <c r="I1594" i="2"/>
  <c r="G1594" i="2"/>
  <c r="N1594" i="2" s="1"/>
  <c r="M1593" i="2"/>
  <c r="K1593" i="2"/>
  <c r="I1593" i="2"/>
  <c r="G1593" i="2"/>
  <c r="M1592" i="2"/>
  <c r="K1592" i="2"/>
  <c r="I1592" i="2"/>
  <c r="G1592" i="2"/>
  <c r="N1592" i="2" s="1"/>
  <c r="M1591" i="2"/>
  <c r="K1591" i="2"/>
  <c r="I1591" i="2"/>
  <c r="G1591" i="2"/>
  <c r="M1590" i="2"/>
  <c r="K1590" i="2"/>
  <c r="I1590" i="2"/>
  <c r="G1590" i="2"/>
  <c r="N1590" i="2" s="1"/>
  <c r="M1589" i="2"/>
  <c r="K1589" i="2"/>
  <c r="I1589" i="2"/>
  <c r="G1589" i="2"/>
  <c r="M1588" i="2"/>
  <c r="K1588" i="2"/>
  <c r="I1588" i="2"/>
  <c r="G1588" i="2"/>
  <c r="N1588" i="2" s="1"/>
  <c r="M1587" i="2"/>
  <c r="K1587" i="2"/>
  <c r="I1587" i="2"/>
  <c r="G1587" i="2"/>
  <c r="M1586" i="2"/>
  <c r="K1586" i="2"/>
  <c r="I1586" i="2"/>
  <c r="G1586" i="2"/>
  <c r="M1585" i="2"/>
  <c r="K1585" i="2"/>
  <c r="I1585" i="2"/>
  <c r="G1585" i="2"/>
  <c r="N1585" i="2" s="1"/>
  <c r="M1584" i="2"/>
  <c r="K1584" i="2"/>
  <c r="I1584" i="2"/>
  <c r="G1584" i="2"/>
  <c r="M1583" i="2"/>
  <c r="K1583" i="2"/>
  <c r="I1583" i="2"/>
  <c r="G1583" i="2"/>
  <c r="N1583" i="2" s="1"/>
  <c r="M1582" i="2"/>
  <c r="K1582" i="2"/>
  <c r="I1582" i="2"/>
  <c r="G1582" i="2"/>
  <c r="N1582" i="2" s="1"/>
  <c r="M1581" i="2"/>
  <c r="K1581" i="2"/>
  <c r="I1581" i="2"/>
  <c r="G1581" i="2"/>
  <c r="M1580" i="2"/>
  <c r="K1580" i="2"/>
  <c r="I1580" i="2"/>
  <c r="G1580" i="2"/>
  <c r="N1580" i="2" s="1"/>
  <c r="M1579" i="2"/>
  <c r="K1579" i="2"/>
  <c r="I1579" i="2"/>
  <c r="G1579" i="2"/>
  <c r="M1578" i="2"/>
  <c r="K1578" i="2"/>
  <c r="I1578" i="2"/>
  <c r="G1578" i="2"/>
  <c r="M1577" i="2"/>
  <c r="K1577" i="2"/>
  <c r="I1577" i="2"/>
  <c r="G1577" i="2"/>
  <c r="N1577" i="2" s="1"/>
  <c r="M1576" i="2"/>
  <c r="K1576" i="2"/>
  <c r="I1576" i="2"/>
  <c r="G1576" i="2"/>
  <c r="M1575" i="2"/>
  <c r="K1575" i="2"/>
  <c r="I1575" i="2"/>
  <c r="G1575" i="2"/>
  <c r="N1575" i="2" s="1"/>
  <c r="M1574" i="2"/>
  <c r="K1574" i="2"/>
  <c r="I1574" i="2"/>
  <c r="G1574" i="2"/>
  <c r="N1574" i="2" s="1"/>
  <c r="M1573" i="2"/>
  <c r="K1573" i="2"/>
  <c r="I1573" i="2"/>
  <c r="G1573" i="2"/>
  <c r="N1573" i="2" s="1"/>
  <c r="M1572" i="2"/>
  <c r="K1572" i="2"/>
  <c r="I1572" i="2"/>
  <c r="G1572" i="2"/>
  <c r="N1572" i="2" s="1"/>
  <c r="M1566" i="2"/>
  <c r="K1566" i="2"/>
  <c r="I1566" i="2"/>
  <c r="G1566" i="2"/>
  <c r="N1566" i="2" s="1"/>
  <c r="M1565" i="2"/>
  <c r="K1565" i="2"/>
  <c r="I1565" i="2"/>
  <c r="G1565" i="2"/>
  <c r="M1564" i="2"/>
  <c r="K1564" i="2"/>
  <c r="I1564" i="2"/>
  <c r="G1564" i="2"/>
  <c r="N1564" i="2" s="1"/>
  <c r="M1563" i="2"/>
  <c r="K1563" i="2"/>
  <c r="I1563" i="2"/>
  <c r="G1563" i="2"/>
  <c r="N1563" i="2" s="1"/>
  <c r="M1562" i="2"/>
  <c r="K1562" i="2"/>
  <c r="I1562" i="2"/>
  <c r="G1562" i="2"/>
  <c r="N1562" i="2" s="1"/>
  <c r="M1561" i="2"/>
  <c r="K1561" i="2"/>
  <c r="I1561" i="2"/>
  <c r="G1561" i="2"/>
  <c r="M1560" i="2"/>
  <c r="K1560" i="2"/>
  <c r="I1560" i="2"/>
  <c r="G1560" i="2"/>
  <c r="N1560" i="2" s="1"/>
  <c r="M1559" i="2"/>
  <c r="K1559" i="2"/>
  <c r="I1559" i="2"/>
  <c r="G1559" i="2"/>
  <c r="M1558" i="2"/>
  <c r="K1558" i="2"/>
  <c r="I1558" i="2"/>
  <c r="G1558" i="2"/>
  <c r="N1558" i="2" s="1"/>
  <c r="M1557" i="2"/>
  <c r="K1557" i="2"/>
  <c r="I1557" i="2"/>
  <c r="G1557" i="2"/>
  <c r="M1556" i="2"/>
  <c r="K1556" i="2"/>
  <c r="I1556" i="2"/>
  <c r="G1556" i="2"/>
  <c r="N1556" i="2" s="1"/>
  <c r="M1555" i="2"/>
  <c r="K1555" i="2"/>
  <c r="I1555" i="2"/>
  <c r="G1555" i="2"/>
  <c r="M1554" i="2"/>
  <c r="K1554" i="2"/>
  <c r="I1554" i="2"/>
  <c r="G1554" i="2"/>
  <c r="N1554" i="2" s="1"/>
  <c r="M1553" i="2"/>
  <c r="K1553" i="2"/>
  <c r="I1553" i="2"/>
  <c r="G1553" i="2"/>
  <c r="M1552" i="2"/>
  <c r="K1552" i="2"/>
  <c r="I1552" i="2"/>
  <c r="G1552" i="2"/>
  <c r="N1552" i="2" s="1"/>
  <c r="M1551" i="2"/>
  <c r="K1551" i="2"/>
  <c r="I1551" i="2"/>
  <c r="G1551" i="2"/>
  <c r="M1550" i="2"/>
  <c r="K1550" i="2"/>
  <c r="I1550" i="2"/>
  <c r="G1550" i="2"/>
  <c r="N1550" i="2" s="1"/>
  <c r="M1549" i="2"/>
  <c r="K1549" i="2"/>
  <c r="I1549" i="2"/>
  <c r="G1549" i="2"/>
  <c r="N1549" i="2" s="1"/>
  <c r="M1548" i="2"/>
  <c r="K1548" i="2"/>
  <c r="I1548" i="2"/>
  <c r="G1548" i="2"/>
  <c r="N1548" i="2" s="1"/>
  <c r="M1547" i="2"/>
  <c r="K1547" i="2"/>
  <c r="I1547" i="2"/>
  <c r="G1547" i="2"/>
  <c r="N1547" i="2" s="1"/>
  <c r="M1546" i="2"/>
  <c r="K1546" i="2"/>
  <c r="I1546" i="2"/>
  <c r="G1546" i="2"/>
  <c r="M1545" i="2"/>
  <c r="K1545" i="2"/>
  <c r="I1545" i="2"/>
  <c r="G1545" i="2"/>
  <c r="N1545" i="2" s="1"/>
  <c r="M1544" i="2"/>
  <c r="K1544" i="2"/>
  <c r="I1544" i="2"/>
  <c r="G1544" i="2"/>
  <c r="M1543" i="2"/>
  <c r="K1543" i="2"/>
  <c r="I1543" i="2"/>
  <c r="G1543" i="2"/>
  <c r="N1543" i="2" s="1"/>
  <c r="M1542" i="2"/>
  <c r="K1542" i="2"/>
  <c r="I1542" i="2"/>
  <c r="G1542" i="2"/>
  <c r="M1541" i="2"/>
  <c r="K1541" i="2"/>
  <c r="I1541" i="2"/>
  <c r="G1541" i="2"/>
  <c r="N1541" i="2" s="1"/>
  <c r="M1540" i="2"/>
  <c r="K1540" i="2"/>
  <c r="I1540" i="2"/>
  <c r="G1540" i="2"/>
  <c r="M1539" i="2"/>
  <c r="K1539" i="2"/>
  <c r="I1539" i="2"/>
  <c r="G1539" i="2"/>
  <c r="N1539" i="2" s="1"/>
  <c r="M1538" i="2"/>
  <c r="K1538" i="2"/>
  <c r="I1538" i="2"/>
  <c r="G1538" i="2"/>
  <c r="M1537" i="2"/>
  <c r="K1537" i="2"/>
  <c r="I1537" i="2"/>
  <c r="G1537" i="2"/>
  <c r="N1537" i="2" s="1"/>
  <c r="M1536" i="2"/>
  <c r="K1536" i="2"/>
  <c r="I1536" i="2"/>
  <c r="G1536" i="2"/>
  <c r="M1535" i="2"/>
  <c r="K1535" i="2"/>
  <c r="I1535" i="2"/>
  <c r="G1535" i="2"/>
  <c r="N1535" i="2" s="1"/>
  <c r="M1534" i="2"/>
  <c r="K1534" i="2"/>
  <c r="I1534" i="2"/>
  <c r="G1534" i="2"/>
  <c r="M1533" i="2"/>
  <c r="K1533" i="2"/>
  <c r="I1533" i="2"/>
  <c r="G1533" i="2"/>
  <c r="N1533" i="2" s="1"/>
  <c r="M1532" i="2"/>
  <c r="K1532" i="2"/>
  <c r="I1532" i="2"/>
  <c r="G1532" i="2"/>
  <c r="M1531" i="2"/>
  <c r="K1531" i="2"/>
  <c r="I1531" i="2"/>
  <c r="G1531" i="2"/>
  <c r="N1531" i="2" s="1"/>
  <c r="M1530" i="2"/>
  <c r="K1530" i="2"/>
  <c r="I1530" i="2"/>
  <c r="G1530" i="2"/>
  <c r="N1530" i="2" s="1"/>
  <c r="M1528" i="2"/>
  <c r="K1528" i="2"/>
  <c r="I1528" i="2"/>
  <c r="G1528" i="2"/>
  <c r="M1527" i="2"/>
  <c r="K1527" i="2"/>
  <c r="I1527" i="2"/>
  <c r="G1527" i="2"/>
  <c r="M1526" i="2"/>
  <c r="K1526" i="2"/>
  <c r="I1526" i="2"/>
  <c r="G1526" i="2"/>
  <c r="M1525" i="2"/>
  <c r="K1525" i="2"/>
  <c r="I1525" i="2"/>
  <c r="G1525" i="2"/>
  <c r="N1525" i="2" s="1"/>
  <c r="M1524" i="2"/>
  <c r="K1524" i="2"/>
  <c r="I1524" i="2"/>
  <c r="G1524" i="2"/>
  <c r="M1523" i="2"/>
  <c r="K1523" i="2"/>
  <c r="I1523" i="2"/>
  <c r="G1523" i="2"/>
  <c r="N1523" i="2" s="1"/>
  <c r="M1522" i="2"/>
  <c r="K1522" i="2"/>
  <c r="I1522" i="2"/>
  <c r="G1522" i="2"/>
  <c r="M1521" i="2"/>
  <c r="K1521" i="2"/>
  <c r="I1521" i="2"/>
  <c r="G1521" i="2"/>
  <c r="N1521" i="2" s="1"/>
  <c r="M1520" i="2"/>
  <c r="K1520" i="2"/>
  <c r="I1520" i="2"/>
  <c r="G1520" i="2"/>
  <c r="N1520" i="2" s="1"/>
  <c r="M1519" i="2"/>
  <c r="K1519" i="2"/>
  <c r="I1519" i="2"/>
  <c r="G1519" i="2"/>
  <c r="N1519" i="2" s="1"/>
  <c r="M1518" i="2"/>
  <c r="K1518" i="2"/>
  <c r="I1518" i="2"/>
  <c r="E1518" i="2" s="1"/>
  <c r="G1518" i="2"/>
  <c r="N1518" i="2" s="1"/>
  <c r="M1517" i="2"/>
  <c r="K1517" i="2"/>
  <c r="I1517" i="2"/>
  <c r="G1517" i="2"/>
  <c r="N1517" i="2" s="1"/>
  <c r="M1516" i="2"/>
  <c r="K1516" i="2"/>
  <c r="I1516" i="2"/>
  <c r="G1516" i="2"/>
  <c r="M1515" i="2"/>
  <c r="K1515" i="2"/>
  <c r="I1515" i="2"/>
  <c r="G1515" i="2"/>
  <c r="N1515" i="2" s="1"/>
  <c r="M1514" i="2"/>
  <c r="K1514" i="2"/>
  <c r="I1514" i="2"/>
  <c r="G1514" i="2"/>
  <c r="N1514" i="2" s="1"/>
  <c r="M1513" i="2"/>
  <c r="K1513" i="2"/>
  <c r="I1513" i="2"/>
  <c r="G1513" i="2"/>
  <c r="N1513" i="2" s="1"/>
  <c r="M1512" i="2"/>
  <c r="K1512" i="2"/>
  <c r="I1512" i="2"/>
  <c r="G1512" i="2"/>
  <c r="N1512" i="2" s="1"/>
  <c r="M1511" i="2"/>
  <c r="K1511" i="2"/>
  <c r="I1511" i="2"/>
  <c r="G1511" i="2"/>
  <c r="N1511" i="2" s="1"/>
  <c r="M1506" i="2"/>
  <c r="K1506" i="2"/>
  <c r="I1506" i="2"/>
  <c r="G1506" i="2"/>
  <c r="N1506" i="2" s="1"/>
  <c r="M1505" i="2"/>
  <c r="K1505" i="2"/>
  <c r="I1505" i="2"/>
  <c r="G1505" i="2"/>
  <c r="N1505" i="2" s="1"/>
  <c r="M1504" i="2"/>
  <c r="K1504" i="2"/>
  <c r="I1504" i="2"/>
  <c r="G1504" i="2"/>
  <c r="N1504" i="2" s="1"/>
  <c r="M1503" i="2"/>
  <c r="K1503" i="2"/>
  <c r="I1503" i="2"/>
  <c r="G1503" i="2"/>
  <c r="N1503" i="2" s="1"/>
  <c r="M1502" i="2"/>
  <c r="K1502" i="2"/>
  <c r="I1502" i="2"/>
  <c r="G1502" i="2"/>
  <c r="N1502" i="2" s="1"/>
  <c r="M1501" i="2"/>
  <c r="K1501" i="2"/>
  <c r="I1501" i="2"/>
  <c r="G1501" i="2"/>
  <c r="N1501" i="2" s="1"/>
  <c r="M1500" i="2"/>
  <c r="K1500" i="2"/>
  <c r="I1500" i="2"/>
  <c r="G1500" i="2"/>
  <c r="N1500" i="2" s="1"/>
  <c r="M1499" i="2"/>
  <c r="K1499" i="2"/>
  <c r="I1499" i="2"/>
  <c r="G1499" i="2"/>
  <c r="N1499" i="2" s="1"/>
  <c r="M1498" i="2"/>
  <c r="K1498" i="2"/>
  <c r="I1498" i="2"/>
  <c r="G1498" i="2"/>
  <c r="M1497" i="2"/>
  <c r="K1497" i="2"/>
  <c r="I1497" i="2"/>
  <c r="G1497" i="2"/>
  <c r="N1497" i="2" s="1"/>
  <c r="M1496" i="2"/>
  <c r="K1496" i="2"/>
  <c r="I1496" i="2"/>
  <c r="G1496" i="2"/>
  <c r="M1495" i="2"/>
  <c r="K1495" i="2"/>
  <c r="I1495" i="2"/>
  <c r="G1495" i="2"/>
  <c r="N1495" i="2" s="1"/>
  <c r="M1494" i="2"/>
  <c r="K1494" i="2"/>
  <c r="I1494" i="2"/>
  <c r="G1494" i="2"/>
  <c r="N1494" i="2" s="1"/>
  <c r="M1493" i="2"/>
  <c r="K1493" i="2"/>
  <c r="I1493" i="2"/>
  <c r="G1493" i="2"/>
  <c r="N1493" i="2" s="1"/>
  <c r="M1492" i="2"/>
  <c r="K1492" i="2"/>
  <c r="I1492" i="2"/>
  <c r="G1492" i="2"/>
  <c r="N1492" i="2" s="1"/>
  <c r="M1491" i="2"/>
  <c r="K1491" i="2"/>
  <c r="I1491" i="2"/>
  <c r="G1491" i="2"/>
  <c r="N1491" i="2" s="1"/>
  <c r="M1490" i="2"/>
  <c r="K1490" i="2"/>
  <c r="I1490" i="2"/>
  <c r="G1490" i="2"/>
  <c r="N1490" i="2" s="1"/>
  <c r="M1489" i="2"/>
  <c r="K1489" i="2"/>
  <c r="I1489" i="2"/>
  <c r="G1489" i="2"/>
  <c r="N1489" i="2" s="1"/>
  <c r="M1488" i="2"/>
  <c r="K1488" i="2"/>
  <c r="I1488" i="2"/>
  <c r="G1488" i="2"/>
  <c r="M1487" i="2"/>
  <c r="K1487" i="2"/>
  <c r="I1487" i="2"/>
  <c r="G1487" i="2"/>
  <c r="N1487" i="2" s="1"/>
  <c r="M1486" i="2"/>
  <c r="K1486" i="2"/>
  <c r="I1486" i="2"/>
  <c r="G1486" i="2"/>
  <c r="M1485" i="2"/>
  <c r="K1485" i="2"/>
  <c r="I1485" i="2"/>
  <c r="G1485" i="2"/>
  <c r="N1485" i="2" s="1"/>
  <c r="M1484" i="2"/>
  <c r="K1484" i="2"/>
  <c r="I1484" i="2"/>
  <c r="G1484" i="2"/>
  <c r="M1478" i="2"/>
  <c r="K1478" i="2"/>
  <c r="I1478" i="2"/>
  <c r="G1478" i="2"/>
  <c r="N1478" i="2" s="1"/>
  <c r="M1477" i="2"/>
  <c r="K1477" i="2"/>
  <c r="I1477" i="2"/>
  <c r="G1477" i="2"/>
  <c r="N1477" i="2" s="1"/>
  <c r="M1476" i="2"/>
  <c r="K1476" i="2"/>
  <c r="I1476" i="2"/>
  <c r="G1476" i="2"/>
  <c r="N1476" i="2" s="1"/>
  <c r="M1475" i="2"/>
  <c r="K1475" i="2"/>
  <c r="I1475" i="2"/>
  <c r="G1475" i="2"/>
  <c r="N1475" i="2" s="1"/>
  <c r="M1474" i="2"/>
  <c r="K1474" i="2"/>
  <c r="I1474" i="2"/>
  <c r="G1474" i="2"/>
  <c r="N1474" i="2" s="1"/>
  <c r="M1473" i="2"/>
  <c r="K1473" i="2"/>
  <c r="I1473" i="2"/>
  <c r="G1473" i="2"/>
  <c r="N1473" i="2" s="1"/>
  <c r="M1472" i="2"/>
  <c r="K1472" i="2"/>
  <c r="I1472" i="2"/>
  <c r="G1472" i="2"/>
  <c r="N1472" i="2" s="1"/>
  <c r="M1470" i="2"/>
  <c r="K1470" i="2"/>
  <c r="I1470" i="2"/>
  <c r="G1470" i="2"/>
  <c r="N1470" i="2" s="1"/>
  <c r="M1469" i="2"/>
  <c r="K1469" i="2"/>
  <c r="I1469" i="2"/>
  <c r="G1469" i="2"/>
  <c r="N1469" i="2" s="1"/>
  <c r="M1468" i="2"/>
  <c r="K1468" i="2"/>
  <c r="I1468" i="2"/>
  <c r="G1468" i="2"/>
  <c r="N1468" i="2" s="1"/>
  <c r="M1467" i="2"/>
  <c r="K1467" i="2"/>
  <c r="I1467" i="2"/>
  <c r="G1467" i="2"/>
  <c r="N1467" i="2" s="1"/>
  <c r="M1466" i="2"/>
  <c r="K1466" i="2"/>
  <c r="I1466" i="2"/>
  <c r="G1466" i="2"/>
  <c r="M1465" i="2"/>
  <c r="K1465" i="2"/>
  <c r="I1465" i="2"/>
  <c r="G1465" i="2"/>
  <c r="N1465" i="2" s="1"/>
  <c r="M1464" i="2"/>
  <c r="K1464" i="2"/>
  <c r="I1464" i="2"/>
  <c r="G1464" i="2"/>
  <c r="M1463" i="2"/>
  <c r="K1463" i="2"/>
  <c r="I1463" i="2"/>
  <c r="G1463" i="2"/>
  <c r="N1463" i="2" s="1"/>
  <c r="M1462" i="2"/>
  <c r="K1462" i="2"/>
  <c r="I1462" i="2"/>
  <c r="G1462" i="2"/>
  <c r="M1461" i="2"/>
  <c r="K1461" i="2"/>
  <c r="I1461" i="2"/>
  <c r="G1461" i="2"/>
  <c r="N1461" i="2" s="1"/>
  <c r="M1460" i="2"/>
  <c r="K1460" i="2"/>
  <c r="I1460" i="2"/>
  <c r="G1460" i="2"/>
  <c r="N1460" i="2" s="1"/>
  <c r="M1459" i="2"/>
  <c r="K1459" i="2"/>
  <c r="I1459" i="2"/>
  <c r="G1459" i="2"/>
  <c r="N1459" i="2" s="1"/>
  <c r="M1458" i="2"/>
  <c r="K1458" i="2"/>
  <c r="I1458" i="2"/>
  <c r="G1458" i="2"/>
  <c r="N1458" i="2" s="1"/>
  <c r="M1457" i="2"/>
  <c r="K1457" i="2"/>
  <c r="I1457" i="2"/>
  <c r="G1457" i="2"/>
  <c r="N1457" i="2" s="1"/>
  <c r="M1456" i="2"/>
  <c r="K1456" i="2"/>
  <c r="I1456" i="2"/>
  <c r="G1456" i="2"/>
  <c r="N1456" i="2" s="1"/>
  <c r="M1455" i="2"/>
  <c r="K1455" i="2"/>
  <c r="I1455" i="2"/>
  <c r="G1455" i="2"/>
  <c r="N1455" i="2" s="1"/>
  <c r="M1454" i="2"/>
  <c r="K1454" i="2"/>
  <c r="I1454" i="2"/>
  <c r="G1454" i="2"/>
  <c r="N1454" i="2" s="1"/>
  <c r="M1453" i="2"/>
  <c r="K1453" i="2"/>
  <c r="I1453" i="2"/>
  <c r="G1453" i="2"/>
  <c r="N1453" i="2" s="1"/>
  <c r="M1452" i="2"/>
  <c r="K1452" i="2"/>
  <c r="I1452" i="2"/>
  <c r="G1452" i="2"/>
  <c r="N1452" i="2" s="1"/>
  <c r="M1451" i="2"/>
  <c r="K1451" i="2"/>
  <c r="I1451" i="2"/>
  <c r="G1451" i="2"/>
  <c r="N1451" i="2" s="1"/>
  <c r="M1450" i="2"/>
  <c r="K1450" i="2"/>
  <c r="I1450" i="2"/>
  <c r="G1450" i="2"/>
  <c r="N1450" i="2" s="1"/>
  <c r="M1449" i="2"/>
  <c r="K1449" i="2"/>
  <c r="I1449" i="2"/>
  <c r="G1449" i="2"/>
  <c r="N1449" i="2" s="1"/>
  <c r="M1448" i="2"/>
  <c r="K1448" i="2"/>
  <c r="I1448" i="2"/>
  <c r="G1448" i="2"/>
  <c r="N1448" i="2" s="1"/>
  <c r="M1447" i="2"/>
  <c r="K1447" i="2"/>
  <c r="I1447" i="2"/>
  <c r="G1447" i="2"/>
  <c r="N1447" i="2" s="1"/>
  <c r="M1446" i="2"/>
  <c r="K1446" i="2"/>
  <c r="I1446" i="2"/>
  <c r="G1446" i="2"/>
  <c r="N1446" i="2" s="1"/>
  <c r="M1445" i="2"/>
  <c r="K1445" i="2"/>
  <c r="I1445" i="2"/>
  <c r="G1445" i="2"/>
  <c r="N1445" i="2" s="1"/>
  <c r="M1444" i="2"/>
  <c r="K1444" i="2"/>
  <c r="I1444" i="2"/>
  <c r="G1444" i="2"/>
  <c r="N1444" i="2" s="1"/>
  <c r="M1443" i="2"/>
  <c r="K1443" i="2"/>
  <c r="I1443" i="2"/>
  <c r="G1443" i="2"/>
  <c r="N1443" i="2" s="1"/>
  <c r="M1442" i="2"/>
  <c r="K1442" i="2"/>
  <c r="I1442" i="2"/>
  <c r="G1442" i="2"/>
  <c r="N1442" i="2" s="1"/>
  <c r="M1441" i="2"/>
  <c r="K1441" i="2"/>
  <c r="I1441" i="2"/>
  <c r="G1441" i="2"/>
  <c r="N1441" i="2" s="1"/>
  <c r="M1440" i="2"/>
  <c r="K1440" i="2"/>
  <c r="I1440" i="2"/>
  <c r="G1440" i="2"/>
  <c r="N1440" i="2" s="1"/>
  <c r="M1439" i="2"/>
  <c r="K1439" i="2"/>
  <c r="I1439" i="2"/>
  <c r="G1439" i="2"/>
  <c r="N1439" i="2" s="1"/>
  <c r="M1438" i="2"/>
  <c r="K1438" i="2"/>
  <c r="I1438" i="2"/>
  <c r="G1438" i="2"/>
  <c r="N1438" i="2" s="1"/>
  <c r="M1437" i="2"/>
  <c r="K1437" i="2"/>
  <c r="I1437" i="2"/>
  <c r="G1437" i="2"/>
  <c r="N1437" i="2" s="1"/>
  <c r="M1436" i="2"/>
  <c r="K1436" i="2"/>
  <c r="I1436" i="2"/>
  <c r="G1436" i="2"/>
  <c r="N1436" i="2" s="1"/>
  <c r="M1435" i="2"/>
  <c r="K1435" i="2"/>
  <c r="I1435" i="2"/>
  <c r="G1435" i="2"/>
  <c r="N1435" i="2" s="1"/>
  <c r="M1434" i="2"/>
  <c r="K1434" i="2"/>
  <c r="I1434" i="2"/>
  <c r="G1434" i="2"/>
  <c r="M1433" i="2"/>
  <c r="K1433" i="2"/>
  <c r="I1433" i="2"/>
  <c r="G1433" i="2"/>
  <c r="N1433" i="2" s="1"/>
  <c r="M1432" i="2"/>
  <c r="K1432" i="2"/>
  <c r="I1432" i="2"/>
  <c r="G1432" i="2"/>
  <c r="N1432" i="2" s="1"/>
  <c r="M1431" i="2"/>
  <c r="K1431" i="2"/>
  <c r="I1431" i="2"/>
  <c r="G1431" i="2"/>
  <c r="N1431" i="2" s="1"/>
  <c r="M1430" i="2"/>
  <c r="K1430" i="2"/>
  <c r="I1430" i="2"/>
  <c r="G1430" i="2"/>
  <c r="N1430" i="2" s="1"/>
  <c r="M1429" i="2"/>
  <c r="K1429" i="2"/>
  <c r="I1429" i="2"/>
  <c r="G1429" i="2"/>
  <c r="N1429" i="2" s="1"/>
  <c r="M1428" i="2"/>
  <c r="K1428" i="2"/>
  <c r="I1428" i="2"/>
  <c r="G1428" i="2"/>
  <c r="N1428" i="2" s="1"/>
  <c r="M1427" i="2"/>
  <c r="K1427" i="2"/>
  <c r="I1427" i="2"/>
  <c r="G1427" i="2"/>
  <c r="N1427" i="2" s="1"/>
  <c r="M1426" i="2"/>
  <c r="K1426" i="2"/>
  <c r="I1426" i="2"/>
  <c r="G1426" i="2"/>
  <c r="N1426" i="2" s="1"/>
  <c r="M1425" i="2"/>
  <c r="K1425" i="2"/>
  <c r="I1425" i="2"/>
  <c r="G1425" i="2"/>
  <c r="N1425" i="2" s="1"/>
  <c r="M1424" i="2"/>
  <c r="K1424" i="2"/>
  <c r="I1424" i="2"/>
  <c r="G1424" i="2"/>
  <c r="N1424" i="2" s="1"/>
  <c r="M1423" i="2"/>
  <c r="K1423" i="2"/>
  <c r="I1423" i="2"/>
  <c r="G1423" i="2"/>
  <c r="N1423" i="2" s="1"/>
  <c r="M1422" i="2"/>
  <c r="K1422" i="2"/>
  <c r="I1422" i="2"/>
  <c r="G1422" i="2"/>
  <c r="N1422" i="2" s="1"/>
  <c r="M1421" i="2"/>
  <c r="K1421" i="2"/>
  <c r="I1421" i="2"/>
  <c r="G1421" i="2"/>
  <c r="N1421" i="2" s="1"/>
  <c r="M1420" i="2"/>
  <c r="K1420" i="2"/>
  <c r="I1420" i="2"/>
  <c r="G1420" i="2"/>
  <c r="M1419" i="2"/>
  <c r="K1419" i="2"/>
  <c r="I1419" i="2"/>
  <c r="G1419" i="2"/>
  <c r="M1418" i="2"/>
  <c r="K1418" i="2"/>
  <c r="I1418" i="2"/>
  <c r="G1418" i="2"/>
  <c r="N1418" i="2" s="1"/>
  <c r="M1414" i="2"/>
  <c r="K1414" i="2"/>
  <c r="I1414" i="2"/>
  <c r="G1414" i="2"/>
  <c r="N1414" i="2" s="1"/>
  <c r="M1413" i="2"/>
  <c r="K1413" i="2"/>
  <c r="I1413" i="2"/>
  <c r="G1413" i="2"/>
  <c r="N1413" i="2" s="1"/>
  <c r="M1412" i="2"/>
  <c r="K1412" i="2"/>
  <c r="I1412" i="2"/>
  <c r="G1412" i="2"/>
  <c r="N1412" i="2" s="1"/>
  <c r="M1411" i="2"/>
  <c r="K1411" i="2"/>
  <c r="I1411" i="2"/>
  <c r="G1411" i="2"/>
  <c r="N1411" i="2" s="1"/>
  <c r="M1410" i="2"/>
  <c r="K1410" i="2"/>
  <c r="I1410" i="2"/>
  <c r="G1410" i="2"/>
  <c r="N1410" i="2" s="1"/>
  <c r="M1409" i="2"/>
  <c r="K1409" i="2"/>
  <c r="I1409" i="2"/>
  <c r="G1409" i="2"/>
  <c r="N1409" i="2" s="1"/>
  <c r="M1408" i="2"/>
  <c r="K1408" i="2"/>
  <c r="I1408" i="2"/>
  <c r="G1408" i="2"/>
  <c r="N1408" i="2" s="1"/>
  <c r="M1407" i="2"/>
  <c r="K1407" i="2"/>
  <c r="I1407" i="2"/>
  <c r="G1407" i="2"/>
  <c r="N1407" i="2" s="1"/>
  <c r="M1406" i="2"/>
  <c r="K1406" i="2"/>
  <c r="I1406" i="2"/>
  <c r="G1406" i="2"/>
  <c r="N1406" i="2" s="1"/>
  <c r="M1405" i="2"/>
  <c r="K1405" i="2"/>
  <c r="I1405" i="2"/>
  <c r="G1405" i="2"/>
  <c r="N1405" i="2" s="1"/>
  <c r="M1404" i="2"/>
  <c r="K1404" i="2"/>
  <c r="I1404" i="2"/>
  <c r="G1404" i="2"/>
  <c r="N1404" i="2" s="1"/>
  <c r="M1403" i="2"/>
  <c r="K1403" i="2"/>
  <c r="I1403" i="2"/>
  <c r="G1403" i="2"/>
  <c r="N1403" i="2" s="1"/>
  <c r="M1402" i="2"/>
  <c r="K1402" i="2"/>
  <c r="I1402" i="2"/>
  <c r="G1402" i="2"/>
  <c r="N1402" i="2" s="1"/>
  <c r="M1401" i="2"/>
  <c r="K1401" i="2"/>
  <c r="I1401" i="2"/>
  <c r="G1401" i="2"/>
  <c r="N1401" i="2" s="1"/>
  <c r="M1400" i="2"/>
  <c r="K1400" i="2"/>
  <c r="I1400" i="2"/>
  <c r="G1400" i="2"/>
  <c r="N1400" i="2" s="1"/>
  <c r="M1399" i="2"/>
  <c r="K1399" i="2"/>
  <c r="I1399" i="2"/>
  <c r="G1399" i="2"/>
  <c r="N1399" i="2" s="1"/>
  <c r="M1398" i="2"/>
  <c r="K1398" i="2"/>
  <c r="I1398" i="2"/>
  <c r="G1398" i="2"/>
  <c r="N1398" i="2" s="1"/>
  <c r="M1397" i="2"/>
  <c r="K1397" i="2"/>
  <c r="I1397" i="2"/>
  <c r="G1397" i="2"/>
  <c r="N1397" i="2" s="1"/>
  <c r="M1396" i="2"/>
  <c r="K1396" i="2"/>
  <c r="I1396" i="2"/>
  <c r="G1396" i="2"/>
  <c r="N1396" i="2" s="1"/>
  <c r="M1393" i="2"/>
  <c r="K1393" i="2"/>
  <c r="I1393" i="2"/>
  <c r="G1393" i="2"/>
  <c r="N1393" i="2" s="1"/>
  <c r="M1392" i="2"/>
  <c r="K1392" i="2"/>
  <c r="I1392" i="2"/>
  <c r="G1392" i="2"/>
  <c r="N1392" i="2" s="1"/>
  <c r="M1391" i="2"/>
  <c r="K1391" i="2"/>
  <c r="I1391" i="2"/>
  <c r="G1391" i="2"/>
  <c r="N1391" i="2" s="1"/>
  <c r="M1390" i="2"/>
  <c r="K1390" i="2"/>
  <c r="I1390" i="2"/>
  <c r="G1390" i="2"/>
  <c r="N1390" i="2" s="1"/>
  <c r="M1389" i="2"/>
  <c r="K1389" i="2"/>
  <c r="I1389" i="2"/>
  <c r="G1389" i="2"/>
  <c r="N1389" i="2" s="1"/>
  <c r="M1388" i="2"/>
  <c r="K1388" i="2"/>
  <c r="I1388" i="2"/>
  <c r="G1388" i="2"/>
  <c r="N1388" i="2" s="1"/>
  <c r="M1387" i="2"/>
  <c r="K1387" i="2"/>
  <c r="I1387" i="2"/>
  <c r="G1387" i="2"/>
  <c r="N1387" i="2" s="1"/>
  <c r="M1386" i="2"/>
  <c r="K1386" i="2"/>
  <c r="I1386" i="2"/>
  <c r="G1386" i="2"/>
  <c r="N1386" i="2" s="1"/>
  <c r="M1385" i="2"/>
  <c r="K1385" i="2"/>
  <c r="I1385" i="2"/>
  <c r="G1385" i="2"/>
  <c r="N1385" i="2" s="1"/>
  <c r="M1383" i="2"/>
  <c r="K1383" i="2"/>
  <c r="I1383" i="2"/>
  <c r="G1383" i="2"/>
  <c r="N1383" i="2" s="1"/>
  <c r="M1382" i="2"/>
  <c r="K1382" i="2"/>
  <c r="I1382" i="2"/>
  <c r="G1382" i="2"/>
  <c r="N1382" i="2" s="1"/>
  <c r="M1381" i="2"/>
  <c r="K1381" i="2"/>
  <c r="I1381" i="2"/>
  <c r="G1381" i="2"/>
  <c r="N1381" i="2" s="1"/>
  <c r="M1380" i="2"/>
  <c r="K1380" i="2"/>
  <c r="I1380" i="2"/>
  <c r="G1380" i="2"/>
  <c r="N1380" i="2" s="1"/>
  <c r="M1379" i="2"/>
  <c r="K1379" i="2"/>
  <c r="I1379" i="2"/>
  <c r="G1379" i="2"/>
  <c r="N1379" i="2" s="1"/>
  <c r="M1376" i="2"/>
  <c r="K1376" i="2"/>
  <c r="I1376" i="2"/>
  <c r="G1376" i="2"/>
  <c r="N1376" i="2" s="1"/>
  <c r="M1375" i="2"/>
  <c r="K1375" i="2"/>
  <c r="I1375" i="2"/>
  <c r="G1375" i="2"/>
  <c r="N1375" i="2" s="1"/>
  <c r="M1374" i="2"/>
  <c r="K1374" i="2"/>
  <c r="I1374" i="2"/>
  <c r="G1374" i="2"/>
  <c r="M1372" i="2"/>
  <c r="K1372" i="2"/>
  <c r="I1372" i="2"/>
  <c r="G1372" i="2"/>
  <c r="N1372" i="2" s="1"/>
  <c r="M1371" i="2"/>
  <c r="K1371" i="2"/>
  <c r="I1371" i="2"/>
  <c r="G1371" i="2"/>
  <c r="N1371" i="2" s="1"/>
  <c r="M1370" i="2"/>
  <c r="K1370" i="2"/>
  <c r="I1370" i="2"/>
  <c r="G1370" i="2"/>
  <c r="N1370" i="2" s="1"/>
  <c r="M1369" i="2"/>
  <c r="K1369" i="2"/>
  <c r="I1369" i="2"/>
  <c r="G1369" i="2"/>
  <c r="N1369" i="2" s="1"/>
  <c r="M1368" i="2"/>
  <c r="K1368" i="2"/>
  <c r="I1368" i="2"/>
  <c r="G1368" i="2"/>
  <c r="N1368" i="2" s="1"/>
  <c r="M1367" i="2"/>
  <c r="K1367" i="2"/>
  <c r="I1367" i="2"/>
  <c r="G1367" i="2"/>
  <c r="N1367" i="2" s="1"/>
  <c r="M1366" i="2"/>
  <c r="K1366" i="2"/>
  <c r="I1366" i="2"/>
  <c r="G1366" i="2"/>
  <c r="N1366" i="2" s="1"/>
  <c r="M1365" i="2"/>
  <c r="K1365" i="2"/>
  <c r="I1365" i="2"/>
  <c r="G1365" i="2"/>
  <c r="N1365" i="2" s="1"/>
  <c r="M1364" i="2"/>
  <c r="K1364" i="2"/>
  <c r="I1364" i="2"/>
  <c r="G1364" i="2"/>
  <c r="N1364" i="2" s="1"/>
  <c r="M1363" i="2"/>
  <c r="K1363" i="2"/>
  <c r="I1363" i="2"/>
  <c r="G1363" i="2"/>
  <c r="N1363" i="2" s="1"/>
  <c r="M1362" i="2"/>
  <c r="K1362" i="2"/>
  <c r="I1362" i="2"/>
  <c r="G1362" i="2"/>
  <c r="N1362" i="2" s="1"/>
  <c r="M1361" i="2"/>
  <c r="K1361" i="2"/>
  <c r="I1361" i="2"/>
  <c r="G1361" i="2"/>
  <c r="N1361" i="2" s="1"/>
  <c r="M1360" i="2"/>
  <c r="K1360" i="2"/>
  <c r="I1360" i="2"/>
  <c r="G1360" i="2"/>
  <c r="N1360" i="2" s="1"/>
  <c r="M1359" i="2"/>
  <c r="K1359" i="2"/>
  <c r="I1359" i="2"/>
  <c r="G1359" i="2"/>
  <c r="N1359" i="2" s="1"/>
  <c r="M1358" i="2"/>
  <c r="K1358" i="2"/>
  <c r="I1358" i="2"/>
  <c r="G1358" i="2"/>
  <c r="N1358" i="2" s="1"/>
  <c r="M1357" i="2"/>
  <c r="K1357" i="2"/>
  <c r="I1357" i="2"/>
  <c r="G1357" i="2"/>
  <c r="M1356" i="2"/>
  <c r="K1356" i="2"/>
  <c r="I1356" i="2"/>
  <c r="G1356" i="2"/>
  <c r="N1356" i="2" s="1"/>
  <c r="M1355" i="2"/>
  <c r="K1355" i="2"/>
  <c r="I1355" i="2"/>
  <c r="G1355" i="2"/>
  <c r="N1355" i="2" s="1"/>
  <c r="M1354" i="2"/>
  <c r="K1354" i="2"/>
  <c r="I1354" i="2"/>
  <c r="G1354" i="2"/>
  <c r="M1353" i="2"/>
  <c r="K1353" i="2"/>
  <c r="I1353" i="2"/>
  <c r="G1353" i="2"/>
  <c r="N1353" i="2" s="1"/>
  <c r="M1352" i="2"/>
  <c r="K1352" i="2"/>
  <c r="I1352" i="2"/>
  <c r="G1352" i="2"/>
  <c r="M1351" i="2"/>
  <c r="K1351" i="2"/>
  <c r="I1351" i="2"/>
  <c r="G1351" i="2"/>
  <c r="N1351" i="2" s="1"/>
  <c r="M1350" i="2"/>
  <c r="K1350" i="2"/>
  <c r="I1350" i="2"/>
  <c r="G1350" i="2"/>
  <c r="N1350" i="2" s="1"/>
  <c r="M1349" i="2"/>
  <c r="K1349" i="2"/>
  <c r="I1349" i="2"/>
  <c r="G1349" i="2"/>
  <c r="M1348" i="2"/>
  <c r="K1348" i="2"/>
  <c r="I1348" i="2"/>
  <c r="G1348" i="2"/>
  <c r="N1348" i="2" s="1"/>
  <c r="M1347" i="2"/>
  <c r="K1347" i="2"/>
  <c r="I1347" i="2"/>
  <c r="G1347" i="2"/>
  <c r="N1347" i="2" s="1"/>
  <c r="M1346" i="2"/>
  <c r="K1346" i="2"/>
  <c r="I1346" i="2"/>
  <c r="G1346" i="2"/>
  <c r="M1345" i="2"/>
  <c r="K1345" i="2"/>
  <c r="I1345" i="2"/>
  <c r="G1345" i="2"/>
  <c r="N1345" i="2" s="1"/>
  <c r="M1344" i="2"/>
  <c r="K1344" i="2"/>
  <c r="I1344" i="2"/>
  <c r="G1344" i="2"/>
  <c r="M1343" i="2"/>
  <c r="K1343" i="2"/>
  <c r="I1343" i="2"/>
  <c r="G1343" i="2"/>
  <c r="N1343" i="2" s="1"/>
  <c r="M1342" i="2"/>
  <c r="K1342" i="2"/>
  <c r="I1342" i="2"/>
  <c r="G1342" i="2"/>
  <c r="M1341" i="2"/>
  <c r="K1341" i="2"/>
  <c r="I1341" i="2"/>
  <c r="G1341" i="2"/>
  <c r="N1341" i="2" s="1"/>
  <c r="M1340" i="2"/>
  <c r="K1340" i="2"/>
  <c r="I1340" i="2"/>
  <c r="G1340" i="2"/>
  <c r="M1339" i="2"/>
  <c r="K1339" i="2"/>
  <c r="I1339" i="2"/>
  <c r="G1339" i="2"/>
  <c r="N1339" i="2" s="1"/>
  <c r="M1338" i="2"/>
  <c r="K1338" i="2"/>
  <c r="I1338" i="2"/>
  <c r="G1338" i="2"/>
  <c r="M1337" i="2"/>
  <c r="K1337" i="2"/>
  <c r="I1337" i="2"/>
  <c r="G1337" i="2"/>
  <c r="N1337" i="2" s="1"/>
  <c r="M1336" i="2"/>
  <c r="K1336" i="2"/>
  <c r="I1336" i="2"/>
  <c r="G1336" i="2"/>
  <c r="M1335" i="2"/>
  <c r="K1335" i="2"/>
  <c r="I1335" i="2"/>
  <c r="G1335" i="2"/>
  <c r="N1335" i="2" s="1"/>
  <c r="M1334" i="2"/>
  <c r="K1334" i="2"/>
  <c r="I1334" i="2"/>
  <c r="G1334" i="2"/>
  <c r="M1333" i="2"/>
  <c r="K1333" i="2"/>
  <c r="I1333" i="2"/>
  <c r="G1333" i="2"/>
  <c r="N1333" i="2" s="1"/>
  <c r="M1332" i="2"/>
  <c r="K1332" i="2"/>
  <c r="I1332" i="2"/>
  <c r="G1332" i="2"/>
  <c r="M1331" i="2"/>
  <c r="K1331" i="2"/>
  <c r="I1331" i="2"/>
  <c r="G1331" i="2"/>
  <c r="N1331" i="2" s="1"/>
  <c r="M1330" i="2"/>
  <c r="K1330" i="2"/>
  <c r="I1330" i="2"/>
  <c r="G1330" i="2"/>
  <c r="M1329" i="2"/>
  <c r="K1329" i="2"/>
  <c r="I1329" i="2"/>
  <c r="G1329" i="2"/>
  <c r="N1329" i="2" s="1"/>
  <c r="M1328" i="2"/>
  <c r="K1328" i="2"/>
  <c r="I1328" i="2"/>
  <c r="G1328" i="2"/>
  <c r="M1327" i="2"/>
  <c r="K1327" i="2"/>
  <c r="I1327" i="2"/>
  <c r="G1327" i="2"/>
  <c r="N1327" i="2" s="1"/>
  <c r="M1326" i="2"/>
  <c r="K1326" i="2"/>
  <c r="I1326" i="2"/>
  <c r="G1326" i="2"/>
  <c r="M1325" i="2"/>
  <c r="K1325" i="2"/>
  <c r="I1325" i="2"/>
  <c r="G1325" i="2"/>
  <c r="N1325" i="2" s="1"/>
  <c r="M1324" i="2"/>
  <c r="K1324" i="2"/>
  <c r="I1324" i="2"/>
  <c r="G1324" i="2"/>
  <c r="N1324" i="2" s="1"/>
  <c r="M1323" i="2"/>
  <c r="K1323" i="2"/>
  <c r="I1323" i="2"/>
  <c r="G1323" i="2"/>
  <c r="N1323" i="2" s="1"/>
  <c r="M1322" i="2"/>
  <c r="K1322" i="2"/>
  <c r="I1322" i="2"/>
  <c r="G1322" i="2"/>
  <c r="M1321" i="2"/>
  <c r="K1321" i="2"/>
  <c r="I1321" i="2"/>
  <c r="G1321" i="2"/>
  <c r="N1321" i="2" s="1"/>
  <c r="M1320" i="2"/>
  <c r="K1320" i="2"/>
  <c r="I1320" i="2"/>
  <c r="G1320" i="2"/>
  <c r="M1319" i="2"/>
  <c r="K1319" i="2"/>
  <c r="I1319" i="2"/>
  <c r="G1319" i="2"/>
  <c r="N1319" i="2" s="1"/>
  <c r="M1318" i="2"/>
  <c r="K1318" i="2"/>
  <c r="I1318" i="2"/>
  <c r="G1318" i="2"/>
  <c r="N1318" i="2" s="1"/>
  <c r="M1317" i="2"/>
  <c r="K1317" i="2"/>
  <c r="I1317" i="2"/>
  <c r="G1317" i="2"/>
  <c r="N1317" i="2" s="1"/>
  <c r="M1316" i="2"/>
  <c r="K1316" i="2"/>
  <c r="I1316" i="2"/>
  <c r="G1316" i="2"/>
  <c r="N1316" i="2" s="1"/>
  <c r="M1315" i="2"/>
  <c r="K1315" i="2"/>
  <c r="I1315" i="2"/>
  <c r="G1315" i="2"/>
  <c r="N1315" i="2" s="1"/>
  <c r="M1314" i="2"/>
  <c r="K1314" i="2"/>
  <c r="I1314" i="2"/>
  <c r="G1314" i="2"/>
  <c r="N1314" i="2" s="1"/>
  <c r="M1310" i="2"/>
  <c r="K1310" i="2"/>
  <c r="I1310" i="2"/>
  <c r="G1310" i="2"/>
  <c r="N1310" i="2" s="1"/>
  <c r="M1309" i="2"/>
  <c r="K1309" i="2"/>
  <c r="I1309" i="2"/>
  <c r="G1309" i="2"/>
  <c r="M1308" i="2"/>
  <c r="K1308" i="2"/>
  <c r="I1308" i="2"/>
  <c r="G1308" i="2"/>
  <c r="N1308" i="2" s="1"/>
  <c r="M1307" i="2"/>
  <c r="K1307" i="2"/>
  <c r="I1307" i="2"/>
  <c r="G1307" i="2"/>
  <c r="N1307" i="2" s="1"/>
  <c r="M1306" i="2"/>
  <c r="K1306" i="2"/>
  <c r="I1306" i="2"/>
  <c r="G1306" i="2"/>
  <c r="N1306" i="2" s="1"/>
  <c r="M1305" i="2"/>
  <c r="K1305" i="2"/>
  <c r="I1305" i="2"/>
  <c r="G1305" i="2"/>
  <c r="N1305" i="2" s="1"/>
  <c r="M1304" i="2"/>
  <c r="K1304" i="2"/>
  <c r="I1304" i="2"/>
  <c r="G1304" i="2"/>
  <c r="M1303" i="2"/>
  <c r="K1303" i="2"/>
  <c r="I1303" i="2"/>
  <c r="G1303" i="2"/>
  <c r="N1303" i="2" s="1"/>
  <c r="M1302" i="2"/>
  <c r="K1302" i="2"/>
  <c r="I1302" i="2"/>
  <c r="G1302" i="2"/>
  <c r="N1302" i="2" s="1"/>
  <c r="M1301" i="2"/>
  <c r="K1301" i="2"/>
  <c r="I1301" i="2"/>
  <c r="G1301" i="2"/>
  <c r="N1301" i="2" s="1"/>
  <c r="M1300" i="2"/>
  <c r="K1300" i="2"/>
  <c r="I1300" i="2"/>
  <c r="G1300" i="2"/>
  <c r="N1300" i="2" s="1"/>
  <c r="M1299" i="2"/>
  <c r="K1299" i="2"/>
  <c r="I1299" i="2"/>
  <c r="G1299" i="2"/>
  <c r="N1299" i="2" s="1"/>
  <c r="M1298" i="2"/>
  <c r="K1298" i="2"/>
  <c r="I1298" i="2"/>
  <c r="G1298" i="2"/>
  <c r="M1297" i="2"/>
  <c r="K1297" i="2"/>
  <c r="I1297" i="2"/>
  <c r="G1297" i="2"/>
  <c r="N1297" i="2" s="1"/>
  <c r="M1296" i="2"/>
  <c r="K1296" i="2"/>
  <c r="I1296" i="2"/>
  <c r="G1296" i="2"/>
  <c r="M1295" i="2"/>
  <c r="K1295" i="2"/>
  <c r="I1295" i="2"/>
  <c r="G1295" i="2"/>
  <c r="N1295" i="2" s="1"/>
  <c r="M1294" i="2"/>
  <c r="K1294" i="2"/>
  <c r="I1294" i="2"/>
  <c r="G1294" i="2"/>
  <c r="M1293" i="2"/>
  <c r="K1293" i="2"/>
  <c r="I1293" i="2"/>
  <c r="G1293" i="2"/>
  <c r="N1293" i="2" s="1"/>
  <c r="M1292" i="2"/>
  <c r="K1292" i="2"/>
  <c r="I1292" i="2"/>
  <c r="G1292" i="2"/>
  <c r="N1292" i="2" s="1"/>
  <c r="M1291" i="2"/>
  <c r="K1291" i="2"/>
  <c r="I1291" i="2"/>
  <c r="G1291" i="2"/>
  <c r="N1291" i="2" s="1"/>
  <c r="M1290" i="2"/>
  <c r="K1290" i="2"/>
  <c r="I1290" i="2"/>
  <c r="G1290" i="2"/>
  <c r="N1290" i="2" s="1"/>
  <c r="M1289" i="2"/>
  <c r="K1289" i="2"/>
  <c r="I1289" i="2"/>
  <c r="G1289" i="2"/>
  <c r="N1289" i="2" s="1"/>
  <c r="M1288" i="2"/>
  <c r="K1288" i="2"/>
  <c r="I1288" i="2"/>
  <c r="G1288" i="2"/>
  <c r="M1287" i="2"/>
  <c r="K1287" i="2"/>
  <c r="I1287" i="2"/>
  <c r="G1287" i="2"/>
  <c r="N1287" i="2" s="1"/>
  <c r="M1286" i="2"/>
  <c r="K1286" i="2"/>
  <c r="I1286" i="2"/>
  <c r="G1286" i="2"/>
  <c r="M1285" i="2"/>
  <c r="K1285" i="2"/>
  <c r="I1285" i="2"/>
  <c r="G1285" i="2"/>
  <c r="N1285" i="2" s="1"/>
  <c r="M1284" i="2"/>
  <c r="K1284" i="2"/>
  <c r="I1284" i="2"/>
  <c r="G1284" i="2"/>
  <c r="M1283" i="2"/>
  <c r="K1283" i="2"/>
  <c r="I1283" i="2"/>
  <c r="G1283" i="2"/>
  <c r="N1283" i="2" s="1"/>
  <c r="M1282" i="2"/>
  <c r="K1282" i="2"/>
  <c r="I1282" i="2"/>
  <c r="G1282" i="2"/>
  <c r="M1281" i="2"/>
  <c r="K1281" i="2"/>
  <c r="I1281" i="2"/>
  <c r="G1281" i="2"/>
  <c r="N1281" i="2" s="1"/>
  <c r="M1280" i="2"/>
  <c r="K1280" i="2"/>
  <c r="I1280" i="2"/>
  <c r="G1280" i="2"/>
  <c r="N1280" i="2" s="1"/>
  <c r="M1279" i="2"/>
  <c r="K1279" i="2"/>
  <c r="I1279" i="2"/>
  <c r="G1279" i="2"/>
  <c r="N1279" i="2" s="1"/>
  <c r="M1278" i="2"/>
  <c r="K1278" i="2"/>
  <c r="I1278" i="2"/>
  <c r="G1278" i="2"/>
  <c r="N1278" i="2" s="1"/>
  <c r="M1277" i="2"/>
  <c r="K1277" i="2"/>
  <c r="I1277" i="2"/>
  <c r="G1277" i="2"/>
  <c r="N1277" i="2" s="1"/>
  <c r="M1276" i="2"/>
  <c r="K1276" i="2"/>
  <c r="I1276" i="2"/>
  <c r="G1276" i="2"/>
  <c r="N1276" i="2" s="1"/>
  <c r="M1275" i="2"/>
  <c r="K1275" i="2"/>
  <c r="I1275" i="2"/>
  <c r="G1275" i="2"/>
  <c r="N1275" i="2" s="1"/>
  <c r="M1274" i="2"/>
  <c r="K1274" i="2"/>
  <c r="I1274" i="2"/>
  <c r="G1274" i="2"/>
  <c r="N1274" i="2" s="1"/>
  <c r="M1273" i="2"/>
  <c r="K1273" i="2"/>
  <c r="I1273" i="2"/>
  <c r="G1273" i="2"/>
  <c r="N1273" i="2" s="1"/>
  <c r="M1272" i="2"/>
  <c r="K1272" i="2"/>
  <c r="I1272" i="2"/>
  <c r="G1272" i="2"/>
  <c r="N1272" i="2" s="1"/>
  <c r="M1271" i="2"/>
  <c r="K1271" i="2"/>
  <c r="I1271" i="2"/>
  <c r="G1271" i="2"/>
  <c r="N1271" i="2" s="1"/>
  <c r="M1270" i="2"/>
  <c r="K1270" i="2"/>
  <c r="I1270" i="2"/>
  <c r="G1270" i="2"/>
  <c r="N1270" i="2" s="1"/>
  <c r="M1269" i="2"/>
  <c r="K1269" i="2"/>
  <c r="I1269" i="2"/>
  <c r="G1269" i="2"/>
  <c r="N1269" i="2" s="1"/>
  <c r="M1268" i="2"/>
  <c r="K1268" i="2"/>
  <c r="I1268" i="2"/>
  <c r="G1268" i="2"/>
  <c r="N1268" i="2" s="1"/>
  <c r="M1267" i="2"/>
  <c r="K1267" i="2"/>
  <c r="I1267" i="2"/>
  <c r="G1267" i="2"/>
  <c r="N1267" i="2" s="1"/>
  <c r="M1266" i="2"/>
  <c r="K1266" i="2"/>
  <c r="I1266" i="2"/>
  <c r="G1266" i="2"/>
  <c r="M1265" i="2"/>
  <c r="K1265" i="2"/>
  <c r="I1265" i="2"/>
  <c r="G1265" i="2"/>
  <c r="N1265" i="2" s="1"/>
  <c r="M1264" i="2"/>
  <c r="K1264" i="2"/>
  <c r="I1264" i="2"/>
  <c r="G1264" i="2"/>
  <c r="M1263" i="2"/>
  <c r="K1263" i="2"/>
  <c r="I1263" i="2"/>
  <c r="G1263" i="2"/>
  <c r="N1263" i="2" s="1"/>
  <c r="M1262" i="2"/>
  <c r="K1262" i="2"/>
  <c r="I1262" i="2"/>
  <c r="G1262" i="2"/>
  <c r="M1261" i="2"/>
  <c r="K1261" i="2"/>
  <c r="I1261" i="2"/>
  <c r="G1261" i="2"/>
  <c r="N1261" i="2" s="1"/>
  <c r="M1260" i="2"/>
  <c r="K1260" i="2"/>
  <c r="I1260" i="2"/>
  <c r="G1260" i="2"/>
  <c r="M1259" i="2"/>
  <c r="K1259" i="2"/>
  <c r="I1259" i="2"/>
  <c r="G1259" i="2"/>
  <c r="N1259" i="2" s="1"/>
  <c r="M1258" i="2"/>
  <c r="K1258" i="2"/>
  <c r="I1258" i="2"/>
  <c r="G1258" i="2"/>
  <c r="M1257" i="2"/>
  <c r="K1257" i="2"/>
  <c r="I1257" i="2"/>
  <c r="G1257" i="2"/>
  <c r="N1257" i="2" s="1"/>
  <c r="M1256" i="2"/>
  <c r="K1256" i="2"/>
  <c r="I1256" i="2"/>
  <c r="G1256" i="2"/>
  <c r="M1255" i="2"/>
  <c r="K1255" i="2"/>
  <c r="I1255" i="2"/>
  <c r="G1255" i="2"/>
  <c r="N1255" i="2" s="1"/>
  <c r="M1254" i="2"/>
  <c r="K1254" i="2"/>
  <c r="I1254" i="2"/>
  <c r="G1254" i="2"/>
  <c r="M1253" i="2"/>
  <c r="K1253" i="2"/>
  <c r="I1253" i="2"/>
  <c r="G1253" i="2"/>
  <c r="N1253" i="2" s="1"/>
  <c r="M1252" i="2"/>
  <c r="K1252" i="2"/>
  <c r="I1252" i="2"/>
  <c r="G1252" i="2"/>
  <c r="M1251" i="2"/>
  <c r="K1251" i="2"/>
  <c r="I1251" i="2"/>
  <c r="G1251" i="2"/>
  <c r="N1251" i="2" s="1"/>
  <c r="M1250" i="2"/>
  <c r="K1250" i="2"/>
  <c r="I1250" i="2"/>
  <c r="G1250" i="2"/>
  <c r="M1249" i="2"/>
  <c r="K1249" i="2"/>
  <c r="I1249" i="2"/>
  <c r="G1249" i="2"/>
  <c r="N1249" i="2" s="1"/>
  <c r="M1248" i="2"/>
  <c r="K1248" i="2"/>
  <c r="I1248" i="2"/>
  <c r="G1248" i="2"/>
  <c r="M1247" i="2"/>
  <c r="K1247" i="2"/>
  <c r="I1247" i="2"/>
  <c r="G1247" i="2"/>
  <c r="N1247" i="2" s="1"/>
  <c r="M1246" i="2"/>
  <c r="K1246" i="2"/>
  <c r="I1246" i="2"/>
  <c r="G1246" i="2"/>
  <c r="M1245" i="2"/>
  <c r="K1245" i="2"/>
  <c r="I1245" i="2"/>
  <c r="G1245" i="2"/>
  <c r="N1245" i="2" s="1"/>
  <c r="M1244" i="2"/>
  <c r="K1244" i="2"/>
  <c r="I1244" i="2"/>
  <c r="G1244" i="2"/>
  <c r="M1243" i="2"/>
  <c r="K1243" i="2"/>
  <c r="I1243" i="2"/>
  <c r="G1243" i="2"/>
  <c r="N1243" i="2" s="1"/>
  <c r="M1242" i="2"/>
  <c r="K1242" i="2"/>
  <c r="I1242" i="2"/>
  <c r="G1242" i="2"/>
  <c r="N1242" i="2" s="1"/>
  <c r="M1241" i="2"/>
  <c r="K1241" i="2"/>
  <c r="I1241" i="2"/>
  <c r="G1241" i="2"/>
  <c r="N1241" i="2" s="1"/>
  <c r="M1240" i="2"/>
  <c r="K1240" i="2"/>
  <c r="I1240" i="2"/>
  <c r="G1240" i="2"/>
  <c r="N1240" i="2" s="1"/>
  <c r="M1239" i="2"/>
  <c r="K1239" i="2"/>
  <c r="I1239" i="2"/>
  <c r="G1239" i="2"/>
  <c r="N1239" i="2" s="1"/>
  <c r="M1238" i="2"/>
  <c r="K1238" i="2"/>
  <c r="I1238" i="2"/>
  <c r="G1238" i="2"/>
  <c r="N1238" i="2" s="1"/>
  <c r="M1237" i="2"/>
  <c r="K1237" i="2"/>
  <c r="I1237" i="2"/>
  <c r="G1237" i="2"/>
  <c r="N1237" i="2" s="1"/>
  <c r="M1236" i="2"/>
  <c r="K1236" i="2"/>
  <c r="I1236" i="2"/>
  <c r="G1236" i="2"/>
  <c r="N1236" i="2" s="1"/>
  <c r="M1235" i="2"/>
  <c r="K1235" i="2"/>
  <c r="I1235" i="2"/>
  <c r="G1235" i="2"/>
  <c r="N1235" i="2" s="1"/>
  <c r="M1234" i="2"/>
  <c r="K1234" i="2"/>
  <c r="I1234" i="2"/>
  <c r="G1234" i="2"/>
  <c r="N1234" i="2" s="1"/>
  <c r="M1233" i="2"/>
  <c r="K1233" i="2"/>
  <c r="I1233" i="2"/>
  <c r="G1233" i="2"/>
  <c r="N1233" i="2" s="1"/>
  <c r="M1232" i="2"/>
  <c r="K1232" i="2"/>
  <c r="I1232" i="2"/>
  <c r="G1232" i="2"/>
  <c r="N1232" i="2" s="1"/>
  <c r="M1231" i="2"/>
  <c r="K1231" i="2"/>
  <c r="I1231" i="2"/>
  <c r="G1231" i="2"/>
  <c r="N1231" i="2" s="1"/>
  <c r="M1230" i="2"/>
  <c r="K1230" i="2"/>
  <c r="I1230" i="2"/>
  <c r="G1230" i="2"/>
  <c r="N1230" i="2" s="1"/>
  <c r="M1229" i="2"/>
  <c r="K1229" i="2"/>
  <c r="I1229" i="2"/>
  <c r="G1229" i="2"/>
  <c r="N1229" i="2" s="1"/>
  <c r="M1228" i="2"/>
  <c r="K1228" i="2"/>
  <c r="I1228" i="2"/>
  <c r="G1228" i="2"/>
  <c r="N1228" i="2" s="1"/>
  <c r="M1227" i="2"/>
  <c r="K1227" i="2"/>
  <c r="I1227" i="2"/>
  <c r="G1227" i="2"/>
  <c r="N1227" i="2" s="1"/>
  <c r="M1226" i="2"/>
  <c r="K1226" i="2"/>
  <c r="I1226" i="2"/>
  <c r="G1226" i="2"/>
  <c r="N1226" i="2" s="1"/>
  <c r="M1225" i="2"/>
  <c r="K1225" i="2"/>
  <c r="I1225" i="2"/>
  <c r="G1225" i="2"/>
  <c r="N1225" i="2" s="1"/>
  <c r="M1224" i="2"/>
  <c r="K1224" i="2"/>
  <c r="I1224" i="2"/>
  <c r="G1224" i="2"/>
  <c r="N1224" i="2" s="1"/>
  <c r="M1223" i="2"/>
  <c r="K1223" i="2"/>
  <c r="I1223" i="2"/>
  <c r="G1223" i="2"/>
  <c r="N1223" i="2" s="1"/>
  <c r="M1222" i="2"/>
  <c r="K1222" i="2"/>
  <c r="I1222" i="2"/>
  <c r="G1222" i="2"/>
  <c r="N1222" i="2" s="1"/>
  <c r="M1221" i="2"/>
  <c r="K1221" i="2"/>
  <c r="I1221" i="2"/>
  <c r="G1221" i="2"/>
  <c r="N1221" i="2" s="1"/>
  <c r="M1220" i="2"/>
  <c r="K1220" i="2"/>
  <c r="I1220" i="2"/>
  <c r="G1220" i="2"/>
  <c r="N1220" i="2" s="1"/>
  <c r="M1219" i="2"/>
  <c r="K1219" i="2"/>
  <c r="I1219" i="2"/>
  <c r="G1219" i="2"/>
  <c r="N1219" i="2" s="1"/>
  <c r="M1218" i="2"/>
  <c r="K1218" i="2"/>
  <c r="I1218" i="2"/>
  <c r="G1218" i="2"/>
  <c r="N1218" i="2" s="1"/>
  <c r="M1217" i="2"/>
  <c r="K1217" i="2"/>
  <c r="I1217" i="2"/>
  <c r="G1217" i="2"/>
  <c r="N1217" i="2" s="1"/>
  <c r="M1216" i="2"/>
  <c r="K1216" i="2"/>
  <c r="I1216" i="2"/>
  <c r="G1216" i="2"/>
  <c r="N1216" i="2" s="1"/>
  <c r="M1215" i="2"/>
  <c r="K1215" i="2"/>
  <c r="I1215" i="2"/>
  <c r="G1215" i="2"/>
  <c r="N1215" i="2" s="1"/>
  <c r="M1214" i="2"/>
  <c r="K1214" i="2"/>
  <c r="I1214" i="2"/>
  <c r="G1214" i="2"/>
  <c r="N1214" i="2" s="1"/>
  <c r="M1213" i="2"/>
  <c r="K1213" i="2"/>
  <c r="I1213" i="2"/>
  <c r="G1213" i="2"/>
  <c r="N1213" i="2" s="1"/>
  <c r="M1212" i="2"/>
  <c r="K1212" i="2"/>
  <c r="I1212" i="2"/>
  <c r="G1212" i="2"/>
  <c r="N1212" i="2" s="1"/>
  <c r="M1211" i="2"/>
  <c r="K1211" i="2"/>
  <c r="I1211" i="2"/>
  <c r="G1211" i="2"/>
  <c r="N1211" i="2" s="1"/>
  <c r="M1210" i="2"/>
  <c r="K1210" i="2"/>
  <c r="I1210" i="2"/>
  <c r="G1210" i="2"/>
  <c r="N1210" i="2" s="1"/>
  <c r="M1209" i="2"/>
  <c r="K1209" i="2"/>
  <c r="I1209" i="2"/>
  <c r="G1209" i="2"/>
  <c r="N1209" i="2" s="1"/>
  <c r="M1208" i="2"/>
  <c r="K1208" i="2"/>
  <c r="I1208" i="2"/>
  <c r="G1208" i="2"/>
  <c r="M1207" i="2"/>
  <c r="K1207" i="2"/>
  <c r="I1207" i="2"/>
  <c r="G1207" i="2"/>
  <c r="N1207" i="2" s="1"/>
  <c r="M1206" i="2"/>
  <c r="K1206" i="2"/>
  <c r="I1206" i="2"/>
  <c r="G1206" i="2"/>
  <c r="M1205" i="2"/>
  <c r="K1205" i="2"/>
  <c r="I1205" i="2"/>
  <c r="G1205" i="2"/>
  <c r="N1205" i="2" s="1"/>
  <c r="M1204" i="2"/>
  <c r="K1204" i="2"/>
  <c r="I1204" i="2"/>
  <c r="G1204" i="2"/>
  <c r="N1204" i="2" s="1"/>
  <c r="M1203" i="2"/>
  <c r="K1203" i="2"/>
  <c r="I1203" i="2"/>
  <c r="G1203" i="2"/>
  <c r="N1203" i="2" s="1"/>
  <c r="M1202" i="2"/>
  <c r="K1202" i="2"/>
  <c r="I1202" i="2"/>
  <c r="G1202" i="2"/>
  <c r="M1201" i="2"/>
  <c r="K1201" i="2"/>
  <c r="I1201" i="2"/>
  <c r="G1201" i="2"/>
  <c r="N1201" i="2" s="1"/>
  <c r="M1200" i="2"/>
  <c r="K1200" i="2"/>
  <c r="I1200" i="2"/>
  <c r="G1200" i="2"/>
  <c r="M1199" i="2"/>
  <c r="K1199" i="2"/>
  <c r="I1199" i="2"/>
  <c r="G1199" i="2"/>
  <c r="N1199" i="2" s="1"/>
  <c r="M1198" i="2"/>
  <c r="K1198" i="2"/>
  <c r="I1198" i="2"/>
  <c r="G1198" i="2"/>
  <c r="M1197" i="2"/>
  <c r="K1197" i="2"/>
  <c r="I1197" i="2"/>
  <c r="G1197" i="2"/>
  <c r="N1197" i="2" s="1"/>
  <c r="M1196" i="2"/>
  <c r="K1196" i="2"/>
  <c r="I1196" i="2"/>
  <c r="G1196" i="2"/>
  <c r="M1195" i="2"/>
  <c r="K1195" i="2"/>
  <c r="I1195" i="2"/>
  <c r="G1195" i="2"/>
  <c r="N1195" i="2" s="1"/>
  <c r="M1194" i="2"/>
  <c r="K1194" i="2"/>
  <c r="I1194" i="2"/>
  <c r="G1194" i="2"/>
  <c r="M1193" i="2"/>
  <c r="K1193" i="2"/>
  <c r="I1193" i="2"/>
  <c r="G1193" i="2"/>
  <c r="N1193" i="2" s="1"/>
  <c r="M1192" i="2"/>
  <c r="K1192" i="2"/>
  <c r="I1192" i="2"/>
  <c r="G1192" i="2"/>
  <c r="M1191" i="2"/>
  <c r="K1191" i="2"/>
  <c r="I1191" i="2"/>
  <c r="G1191" i="2"/>
  <c r="N1191" i="2" s="1"/>
  <c r="M1190" i="2"/>
  <c r="K1190" i="2"/>
  <c r="I1190" i="2"/>
  <c r="G1190" i="2"/>
  <c r="N1190" i="2" s="1"/>
  <c r="M1189" i="2"/>
  <c r="K1189" i="2"/>
  <c r="I1189" i="2"/>
  <c r="G1189" i="2"/>
  <c r="N1189" i="2" s="1"/>
  <c r="M1188" i="2"/>
  <c r="K1188" i="2"/>
  <c r="I1188" i="2"/>
  <c r="G1188" i="2"/>
  <c r="N1188" i="2" s="1"/>
  <c r="M1187" i="2"/>
  <c r="K1187" i="2"/>
  <c r="I1187" i="2"/>
  <c r="G1187" i="2"/>
  <c r="N1187" i="2" s="1"/>
  <c r="M1186" i="2"/>
  <c r="K1186" i="2"/>
  <c r="I1186" i="2"/>
  <c r="G1186" i="2"/>
  <c r="N1186" i="2" s="1"/>
  <c r="M1185" i="2"/>
  <c r="K1185" i="2"/>
  <c r="I1185" i="2"/>
  <c r="G1185" i="2"/>
  <c r="N1185" i="2" s="1"/>
  <c r="M1184" i="2"/>
  <c r="K1184" i="2"/>
  <c r="I1184" i="2"/>
  <c r="G1184" i="2"/>
  <c r="N1184" i="2" s="1"/>
  <c r="M1183" i="2"/>
  <c r="K1183" i="2"/>
  <c r="I1183" i="2"/>
  <c r="G1183" i="2"/>
  <c r="N1183" i="2" s="1"/>
  <c r="M1181" i="2"/>
  <c r="K1181" i="2"/>
  <c r="I1181" i="2"/>
  <c r="G1181" i="2"/>
  <c r="M1180" i="2"/>
  <c r="K1180" i="2"/>
  <c r="I1180" i="2"/>
  <c r="G1180" i="2"/>
  <c r="N1180" i="2" s="1"/>
  <c r="M1179" i="2"/>
  <c r="K1179" i="2"/>
  <c r="I1179" i="2"/>
  <c r="G1179" i="2"/>
  <c r="M1178" i="2"/>
  <c r="K1178" i="2"/>
  <c r="I1178" i="2"/>
  <c r="G1178" i="2"/>
  <c r="N1178" i="2" s="1"/>
  <c r="M1177" i="2"/>
  <c r="K1177" i="2"/>
  <c r="I1177" i="2"/>
  <c r="G1177" i="2"/>
  <c r="N1177" i="2" s="1"/>
  <c r="M1176" i="2"/>
  <c r="K1176" i="2"/>
  <c r="I1176" i="2"/>
  <c r="G1176" i="2"/>
  <c r="N1176" i="2" s="1"/>
  <c r="M1175" i="2"/>
  <c r="K1175" i="2"/>
  <c r="I1175" i="2"/>
  <c r="G1175" i="2"/>
  <c r="N1175" i="2" s="1"/>
  <c r="M1174" i="2"/>
  <c r="K1174" i="2"/>
  <c r="I1174" i="2"/>
  <c r="G1174" i="2"/>
  <c r="M1173" i="2"/>
  <c r="K1173" i="2"/>
  <c r="I1173" i="2"/>
  <c r="G1173" i="2"/>
  <c r="M1172" i="2"/>
  <c r="K1172" i="2"/>
  <c r="I1172" i="2"/>
  <c r="G1172" i="2"/>
  <c r="M1171" i="2"/>
  <c r="K1171" i="2"/>
  <c r="I1171" i="2"/>
  <c r="G1171" i="2"/>
  <c r="N1171" i="2" s="1"/>
  <c r="M1170" i="2"/>
  <c r="K1170" i="2"/>
  <c r="I1170" i="2"/>
  <c r="G1170" i="2"/>
  <c r="N1170" i="2" s="1"/>
  <c r="M1169" i="2"/>
  <c r="K1169" i="2"/>
  <c r="I1169" i="2"/>
  <c r="G1169" i="2"/>
  <c r="N1169" i="2" s="1"/>
  <c r="M1168" i="2"/>
  <c r="K1168" i="2"/>
  <c r="I1168" i="2"/>
  <c r="G1168" i="2"/>
  <c r="N1168" i="2" s="1"/>
  <c r="M1167" i="2"/>
  <c r="K1167" i="2"/>
  <c r="I1167" i="2"/>
  <c r="G1167" i="2"/>
  <c r="M1165" i="2"/>
  <c r="K1165" i="2"/>
  <c r="I1165" i="2"/>
  <c r="G1165" i="2"/>
  <c r="N1165" i="2" s="1"/>
  <c r="M1164" i="2"/>
  <c r="K1164" i="2"/>
  <c r="I1164" i="2"/>
  <c r="G1164" i="2"/>
  <c r="N1164" i="2" s="1"/>
  <c r="M1163" i="2"/>
  <c r="K1163" i="2"/>
  <c r="I1163" i="2"/>
  <c r="G1163" i="2"/>
  <c r="M1162" i="2"/>
  <c r="K1162" i="2"/>
  <c r="I1162" i="2"/>
  <c r="G1162" i="2"/>
  <c r="N1162" i="2" s="1"/>
  <c r="M1161" i="2"/>
  <c r="K1161" i="2"/>
  <c r="I1161" i="2"/>
  <c r="G1161" i="2"/>
  <c r="N1161" i="2" s="1"/>
  <c r="M1160" i="2"/>
  <c r="K1160" i="2"/>
  <c r="I1160" i="2"/>
  <c r="G1160" i="2"/>
  <c r="N1160" i="2" s="1"/>
  <c r="M1159" i="2"/>
  <c r="K1159" i="2"/>
  <c r="I1159" i="2"/>
  <c r="G1159" i="2"/>
  <c r="N1159" i="2" s="1"/>
  <c r="M1157" i="2"/>
  <c r="K1157" i="2"/>
  <c r="I1157" i="2"/>
  <c r="G1157" i="2"/>
  <c r="N1157" i="2" s="1"/>
  <c r="M1156" i="2"/>
  <c r="K1156" i="2"/>
  <c r="I1156" i="2"/>
  <c r="G1156" i="2"/>
  <c r="N1156" i="2" s="1"/>
  <c r="M1155" i="2"/>
  <c r="K1155" i="2"/>
  <c r="I1155" i="2"/>
  <c r="G1155" i="2"/>
  <c r="N1155" i="2" s="1"/>
  <c r="M1154" i="2"/>
  <c r="K1154" i="2"/>
  <c r="I1154" i="2"/>
  <c r="G1154" i="2"/>
  <c r="N1154" i="2" s="1"/>
  <c r="M1153" i="2"/>
  <c r="K1153" i="2"/>
  <c r="I1153" i="2"/>
  <c r="G1153" i="2"/>
  <c r="N1153" i="2" s="1"/>
  <c r="M1152" i="2"/>
  <c r="K1152" i="2"/>
  <c r="I1152" i="2"/>
  <c r="G1152" i="2"/>
  <c r="N1152" i="2" s="1"/>
  <c r="M1151" i="2"/>
  <c r="K1151" i="2"/>
  <c r="I1151" i="2"/>
  <c r="G1151" i="2"/>
  <c r="N1151" i="2" s="1"/>
  <c r="M1150" i="2"/>
  <c r="K1150" i="2"/>
  <c r="I1150" i="2"/>
  <c r="G1150" i="2"/>
  <c r="N1150" i="2" s="1"/>
  <c r="M1149" i="2"/>
  <c r="K1149" i="2"/>
  <c r="I1149" i="2"/>
  <c r="G1149" i="2"/>
  <c r="N1149" i="2" s="1"/>
  <c r="M1148" i="2"/>
  <c r="K1148" i="2"/>
  <c r="I1148" i="2"/>
  <c r="G1148" i="2"/>
  <c r="N1148" i="2" s="1"/>
  <c r="M1147" i="2"/>
  <c r="K1147" i="2"/>
  <c r="I1147" i="2"/>
  <c r="G1147" i="2"/>
  <c r="N1147" i="2" s="1"/>
  <c r="M1146" i="2"/>
  <c r="K1146" i="2"/>
  <c r="I1146" i="2"/>
  <c r="G1146" i="2"/>
  <c r="N1146" i="2" s="1"/>
  <c r="M1145" i="2"/>
  <c r="K1145" i="2"/>
  <c r="I1145" i="2"/>
  <c r="G1145" i="2"/>
  <c r="N1145" i="2" s="1"/>
  <c r="M1144" i="2"/>
  <c r="K1144" i="2"/>
  <c r="I1144" i="2"/>
  <c r="G1144" i="2"/>
  <c r="N1144" i="2" s="1"/>
  <c r="M1143" i="2"/>
  <c r="K1143" i="2"/>
  <c r="I1143" i="2"/>
  <c r="G1143" i="2"/>
  <c r="N1143" i="2" s="1"/>
  <c r="M1142" i="2"/>
  <c r="K1142" i="2"/>
  <c r="I1142" i="2"/>
  <c r="G1142" i="2"/>
  <c r="N1142" i="2" s="1"/>
  <c r="M1141" i="2"/>
  <c r="K1141" i="2"/>
  <c r="I1141" i="2"/>
  <c r="G1141" i="2"/>
  <c r="N1141" i="2" s="1"/>
  <c r="M1140" i="2"/>
  <c r="K1140" i="2"/>
  <c r="I1140" i="2"/>
  <c r="G1140" i="2"/>
  <c r="N1140" i="2" s="1"/>
  <c r="M1139" i="2"/>
  <c r="K1139" i="2"/>
  <c r="I1139" i="2"/>
  <c r="G1139" i="2"/>
  <c r="N1139" i="2" s="1"/>
  <c r="M1138" i="2"/>
  <c r="K1138" i="2"/>
  <c r="I1138" i="2"/>
  <c r="G1138" i="2"/>
  <c r="M1137" i="2"/>
  <c r="K1137" i="2"/>
  <c r="I1137" i="2"/>
  <c r="G1137" i="2"/>
  <c r="M1136" i="2"/>
  <c r="K1136" i="2"/>
  <c r="I1136" i="2"/>
  <c r="G1136" i="2"/>
  <c r="M1135" i="2"/>
  <c r="K1135" i="2"/>
  <c r="I1135" i="2"/>
  <c r="G1135" i="2"/>
  <c r="N1135" i="2" s="1"/>
  <c r="M1134" i="2"/>
  <c r="K1134" i="2"/>
  <c r="I1134" i="2"/>
  <c r="G1134" i="2"/>
  <c r="M1133" i="2"/>
  <c r="K1133" i="2"/>
  <c r="I1133" i="2"/>
  <c r="G1133" i="2"/>
  <c r="N1133" i="2" s="1"/>
  <c r="M1132" i="2"/>
  <c r="K1132" i="2"/>
  <c r="I1132" i="2"/>
  <c r="G1132" i="2"/>
  <c r="N1132" i="2" s="1"/>
  <c r="M1131" i="2"/>
  <c r="K1131" i="2"/>
  <c r="I1131" i="2"/>
  <c r="G1131" i="2"/>
  <c r="N1131" i="2" s="1"/>
  <c r="M1130" i="2"/>
  <c r="K1130" i="2"/>
  <c r="I1130" i="2"/>
  <c r="G1130" i="2"/>
  <c r="M1129" i="2"/>
  <c r="K1129" i="2"/>
  <c r="I1129" i="2"/>
  <c r="G1129" i="2"/>
  <c r="N1129" i="2" s="1"/>
  <c r="M1128" i="2"/>
  <c r="K1128" i="2"/>
  <c r="I1128" i="2"/>
  <c r="G1128" i="2"/>
  <c r="N1128" i="2" s="1"/>
  <c r="M1127" i="2"/>
  <c r="K1127" i="2"/>
  <c r="I1127" i="2"/>
  <c r="G1127" i="2"/>
  <c r="N1127" i="2" s="1"/>
  <c r="M1126" i="2"/>
  <c r="K1126" i="2"/>
  <c r="I1126" i="2"/>
  <c r="G1126" i="2"/>
  <c r="N1126" i="2" s="1"/>
  <c r="M1125" i="2"/>
  <c r="K1125" i="2"/>
  <c r="I1125" i="2"/>
  <c r="G1125" i="2"/>
  <c r="N1125" i="2" s="1"/>
  <c r="M1124" i="2"/>
  <c r="K1124" i="2"/>
  <c r="I1124" i="2"/>
  <c r="G1124" i="2"/>
  <c r="N1124" i="2" s="1"/>
  <c r="M1123" i="2"/>
  <c r="K1123" i="2"/>
  <c r="I1123" i="2"/>
  <c r="G1123" i="2"/>
  <c r="N1123" i="2" s="1"/>
  <c r="M1120" i="2"/>
  <c r="K1120" i="2"/>
  <c r="I1120" i="2"/>
  <c r="G1120" i="2"/>
  <c r="N1120" i="2" s="1"/>
  <c r="M1119" i="2"/>
  <c r="K1119" i="2"/>
  <c r="I1119" i="2"/>
  <c r="G1119" i="2"/>
  <c r="N1119" i="2" s="1"/>
  <c r="M1118" i="2"/>
  <c r="K1118" i="2"/>
  <c r="I1118" i="2"/>
  <c r="G1118" i="2"/>
  <c r="N1118" i="2" s="1"/>
  <c r="M1117" i="2"/>
  <c r="K1117" i="2"/>
  <c r="I1117" i="2"/>
  <c r="G1117" i="2"/>
  <c r="N1117" i="2" s="1"/>
  <c r="M1116" i="2"/>
  <c r="K1116" i="2"/>
  <c r="I1116" i="2"/>
  <c r="G1116" i="2"/>
  <c r="N1116" i="2" s="1"/>
  <c r="M1115" i="2"/>
  <c r="K1115" i="2"/>
  <c r="I1115" i="2"/>
  <c r="G1115" i="2"/>
  <c r="N1115" i="2" s="1"/>
  <c r="M1114" i="2"/>
  <c r="K1114" i="2"/>
  <c r="I1114" i="2"/>
  <c r="G1114" i="2"/>
  <c r="N1114" i="2" s="1"/>
  <c r="M1113" i="2"/>
  <c r="K1113" i="2"/>
  <c r="I1113" i="2"/>
  <c r="G1113" i="2"/>
  <c r="N1113" i="2" s="1"/>
  <c r="M1112" i="2"/>
  <c r="K1112" i="2"/>
  <c r="I1112" i="2"/>
  <c r="G1112" i="2"/>
  <c r="N1112" i="2" s="1"/>
  <c r="M1111" i="2"/>
  <c r="K1111" i="2"/>
  <c r="I1111" i="2"/>
  <c r="G1111" i="2"/>
  <c r="N1111" i="2" s="1"/>
  <c r="M1110" i="2"/>
  <c r="K1110" i="2"/>
  <c r="I1110" i="2"/>
  <c r="G1110" i="2"/>
  <c r="N1110" i="2" s="1"/>
  <c r="M1109" i="2"/>
  <c r="K1109" i="2"/>
  <c r="I1109" i="2"/>
  <c r="G1109" i="2"/>
  <c r="N1109" i="2" s="1"/>
  <c r="M1108" i="2"/>
  <c r="K1108" i="2"/>
  <c r="I1108" i="2"/>
  <c r="G1108" i="2"/>
  <c r="M1107" i="2"/>
  <c r="K1107" i="2"/>
  <c r="I1107" i="2"/>
  <c r="G1107" i="2"/>
  <c r="N1107" i="2" s="1"/>
  <c r="M1106" i="2"/>
  <c r="K1106" i="2"/>
  <c r="I1106" i="2"/>
  <c r="G1106" i="2"/>
  <c r="M1105" i="2"/>
  <c r="K1105" i="2"/>
  <c r="I1105" i="2"/>
  <c r="G1105" i="2"/>
  <c r="N1105" i="2" s="1"/>
  <c r="M1104" i="2"/>
  <c r="K1104" i="2"/>
  <c r="I1104" i="2"/>
  <c r="G1104" i="2"/>
  <c r="M1103" i="2"/>
  <c r="K1103" i="2"/>
  <c r="I1103" i="2"/>
  <c r="G1103" i="2"/>
  <c r="N1103" i="2" s="1"/>
  <c r="M1102" i="2"/>
  <c r="K1102" i="2"/>
  <c r="I1102" i="2"/>
  <c r="G1102" i="2"/>
  <c r="M1101" i="2"/>
  <c r="K1101" i="2"/>
  <c r="I1101" i="2"/>
  <c r="G1101" i="2"/>
  <c r="N1101" i="2" s="1"/>
  <c r="M1100" i="2"/>
  <c r="K1100" i="2"/>
  <c r="I1100" i="2"/>
  <c r="G1100" i="2"/>
  <c r="M1099" i="2"/>
  <c r="K1099" i="2"/>
  <c r="I1099" i="2"/>
  <c r="G1099" i="2"/>
  <c r="N1099" i="2" s="1"/>
  <c r="M1098" i="2"/>
  <c r="K1098" i="2"/>
  <c r="I1098" i="2"/>
  <c r="G1098" i="2"/>
  <c r="M1097" i="2"/>
  <c r="K1097" i="2"/>
  <c r="I1097" i="2"/>
  <c r="G1097" i="2"/>
  <c r="M1096" i="2"/>
  <c r="K1096" i="2"/>
  <c r="I1096" i="2"/>
  <c r="G1096" i="2"/>
  <c r="N1096" i="2" s="1"/>
  <c r="M1095" i="2"/>
  <c r="K1095" i="2"/>
  <c r="I1095" i="2"/>
  <c r="G1095" i="2"/>
  <c r="N1095" i="2" s="1"/>
  <c r="M1094" i="2"/>
  <c r="K1094" i="2"/>
  <c r="I1094" i="2"/>
  <c r="G1094" i="2"/>
  <c r="M1093" i="2"/>
  <c r="K1093" i="2"/>
  <c r="I1093" i="2"/>
  <c r="G1093" i="2"/>
  <c r="N1093" i="2" s="1"/>
  <c r="M1092" i="2"/>
  <c r="K1092" i="2"/>
  <c r="I1092" i="2"/>
  <c r="G1092" i="2"/>
  <c r="M1091" i="2"/>
  <c r="K1091" i="2"/>
  <c r="I1091" i="2"/>
  <c r="G1091" i="2"/>
  <c r="N1091" i="2" s="1"/>
  <c r="M1088" i="2"/>
  <c r="K1088" i="2"/>
  <c r="I1088" i="2"/>
  <c r="G1088" i="2"/>
  <c r="M1086" i="2"/>
  <c r="K1086" i="2"/>
  <c r="I1086" i="2"/>
  <c r="G1086" i="2"/>
  <c r="M1085" i="2"/>
  <c r="K1085" i="2"/>
  <c r="I1085" i="2"/>
  <c r="G1085" i="2"/>
  <c r="M1084" i="2"/>
  <c r="K1084" i="2"/>
  <c r="I1084" i="2"/>
  <c r="G1084" i="2"/>
  <c r="N1084" i="2" s="1"/>
  <c r="M1083" i="2"/>
  <c r="K1083" i="2"/>
  <c r="I1083" i="2"/>
  <c r="G1083" i="2"/>
  <c r="N1083" i="2" s="1"/>
  <c r="M1082" i="2"/>
  <c r="K1082" i="2"/>
  <c r="I1082" i="2"/>
  <c r="G1082" i="2"/>
  <c r="N1082" i="2" s="1"/>
  <c r="M1079" i="2"/>
  <c r="K1079" i="2"/>
  <c r="I1079" i="2"/>
  <c r="G1079" i="2"/>
  <c r="N1079" i="2" s="1"/>
  <c r="M1078" i="2"/>
  <c r="K1078" i="2"/>
  <c r="I1078" i="2"/>
  <c r="G1078" i="2"/>
  <c r="N1078" i="2" s="1"/>
  <c r="M1077" i="2"/>
  <c r="K1077" i="2"/>
  <c r="I1077" i="2"/>
  <c r="G1077" i="2"/>
  <c r="N1077" i="2" s="1"/>
  <c r="M1076" i="2"/>
  <c r="K1076" i="2"/>
  <c r="I1076" i="2"/>
  <c r="G1076" i="2"/>
  <c r="M1075" i="2"/>
  <c r="K1075" i="2"/>
  <c r="I1075" i="2"/>
  <c r="G1075" i="2"/>
  <c r="N1075" i="2" s="1"/>
  <c r="M1074" i="2"/>
  <c r="K1074" i="2"/>
  <c r="I1074" i="2"/>
  <c r="G1074" i="2"/>
  <c r="N1074" i="2" s="1"/>
  <c r="M1073" i="2"/>
  <c r="K1073" i="2"/>
  <c r="I1073" i="2"/>
  <c r="G1073" i="2"/>
  <c r="M1072" i="2"/>
  <c r="K1072" i="2"/>
  <c r="I1072" i="2"/>
  <c r="G1072" i="2"/>
  <c r="M1071" i="2"/>
  <c r="K1071" i="2"/>
  <c r="I1071" i="2"/>
  <c r="G1071" i="2"/>
  <c r="M1070" i="2"/>
  <c r="K1070" i="2"/>
  <c r="I1070" i="2"/>
  <c r="G1070" i="2"/>
  <c r="N1070" i="2" s="1"/>
  <c r="M1069" i="2"/>
  <c r="K1069" i="2"/>
  <c r="I1069" i="2"/>
  <c r="G1069" i="2"/>
  <c r="N1069" i="2" s="1"/>
  <c r="M1068" i="2"/>
  <c r="K1068" i="2"/>
  <c r="I1068" i="2"/>
  <c r="G1068" i="2"/>
  <c r="N1068" i="2" s="1"/>
  <c r="M1067" i="2"/>
  <c r="K1067" i="2"/>
  <c r="I1067" i="2"/>
  <c r="G1067" i="2"/>
  <c r="N1067" i="2" s="1"/>
  <c r="M1066" i="2"/>
  <c r="K1066" i="2"/>
  <c r="I1066" i="2"/>
  <c r="G1066" i="2"/>
  <c r="N1066" i="2" s="1"/>
  <c r="M1065" i="2"/>
  <c r="K1065" i="2"/>
  <c r="I1065" i="2"/>
  <c r="G1065" i="2"/>
  <c r="M1064" i="2"/>
  <c r="K1064" i="2"/>
  <c r="I1064" i="2"/>
  <c r="G1064" i="2"/>
  <c r="M1063" i="2"/>
  <c r="K1063" i="2"/>
  <c r="I1063" i="2"/>
  <c r="G1063" i="2"/>
  <c r="M1062" i="2"/>
  <c r="K1062" i="2"/>
  <c r="I1062" i="2"/>
  <c r="G1062" i="2"/>
  <c r="N1062" i="2" s="1"/>
  <c r="M1061" i="2"/>
  <c r="K1061" i="2"/>
  <c r="I1061" i="2"/>
  <c r="G1061" i="2"/>
  <c r="N1061" i="2" s="1"/>
  <c r="M1060" i="2"/>
  <c r="K1060" i="2"/>
  <c r="I1060" i="2"/>
  <c r="G1060" i="2"/>
  <c r="N1060" i="2" s="1"/>
  <c r="M1059" i="2"/>
  <c r="K1059" i="2"/>
  <c r="I1059" i="2"/>
  <c r="G1059" i="2"/>
  <c r="N1059" i="2" s="1"/>
  <c r="M1058" i="2"/>
  <c r="K1058" i="2"/>
  <c r="I1058" i="2"/>
  <c r="G1058" i="2"/>
  <c r="N1058" i="2" s="1"/>
  <c r="M1057" i="2"/>
  <c r="K1057" i="2"/>
  <c r="I1057" i="2"/>
  <c r="G1057" i="2"/>
  <c r="N1057" i="2" s="1"/>
  <c r="M1056" i="2"/>
  <c r="K1056" i="2"/>
  <c r="I1056" i="2"/>
  <c r="G1056" i="2"/>
  <c r="N1056" i="2" s="1"/>
  <c r="M1055" i="2"/>
  <c r="K1055" i="2"/>
  <c r="I1055" i="2"/>
  <c r="G1055" i="2"/>
  <c r="N1055" i="2" s="1"/>
  <c r="M1054" i="2"/>
  <c r="K1054" i="2"/>
  <c r="I1054" i="2"/>
  <c r="G1054" i="2"/>
  <c r="N1054" i="2" s="1"/>
  <c r="M1053" i="2"/>
  <c r="K1053" i="2"/>
  <c r="I1053" i="2"/>
  <c r="G1053" i="2"/>
  <c r="N1053" i="2" s="1"/>
  <c r="M1052" i="2"/>
  <c r="K1052" i="2"/>
  <c r="I1052" i="2"/>
  <c r="G1052" i="2"/>
  <c r="N1052" i="2" s="1"/>
  <c r="M1051" i="2"/>
  <c r="K1051" i="2"/>
  <c r="I1051" i="2"/>
  <c r="G1051" i="2"/>
  <c r="N1051" i="2" s="1"/>
  <c r="M1050" i="2"/>
  <c r="K1050" i="2"/>
  <c r="I1050" i="2"/>
  <c r="G1050" i="2"/>
  <c r="N1050" i="2" s="1"/>
  <c r="M1049" i="2"/>
  <c r="K1049" i="2"/>
  <c r="I1049" i="2"/>
  <c r="G1049" i="2"/>
  <c r="N1049" i="2" s="1"/>
  <c r="M1048" i="2"/>
  <c r="K1048" i="2"/>
  <c r="I1048" i="2"/>
  <c r="G1048" i="2"/>
  <c r="N1048" i="2" s="1"/>
  <c r="M1047" i="2"/>
  <c r="K1047" i="2"/>
  <c r="I1047" i="2"/>
  <c r="G1047" i="2"/>
  <c r="N1047" i="2" s="1"/>
  <c r="M1046" i="2"/>
  <c r="K1046" i="2"/>
  <c r="I1046" i="2"/>
  <c r="G1046" i="2"/>
  <c r="N1046" i="2" s="1"/>
  <c r="M1045" i="2"/>
  <c r="K1045" i="2"/>
  <c r="I1045" i="2"/>
  <c r="G1045" i="2"/>
  <c r="N1045" i="2" s="1"/>
  <c r="M1044" i="2"/>
  <c r="K1044" i="2"/>
  <c r="I1044" i="2"/>
  <c r="G1044" i="2"/>
  <c r="N1044" i="2" s="1"/>
  <c r="M1043" i="2"/>
  <c r="K1043" i="2"/>
  <c r="I1043" i="2"/>
  <c r="G1043" i="2"/>
  <c r="N1043" i="2" s="1"/>
  <c r="M1042" i="2"/>
  <c r="K1042" i="2"/>
  <c r="I1042" i="2"/>
  <c r="G1042" i="2"/>
  <c r="M1041" i="2"/>
  <c r="K1041" i="2"/>
  <c r="I1041" i="2"/>
  <c r="G1041" i="2"/>
  <c r="N1041" i="2" s="1"/>
  <c r="M1040" i="2"/>
  <c r="K1040" i="2"/>
  <c r="I1040" i="2"/>
  <c r="G1040" i="2"/>
  <c r="N1040" i="2" s="1"/>
  <c r="M1039" i="2"/>
  <c r="K1039" i="2"/>
  <c r="I1039" i="2"/>
  <c r="G1039" i="2"/>
  <c r="N1039" i="2" s="1"/>
  <c r="M1038" i="2"/>
  <c r="K1038" i="2"/>
  <c r="I1038" i="2"/>
  <c r="G1038" i="2"/>
  <c r="N1038" i="2" s="1"/>
  <c r="M1037" i="2"/>
  <c r="K1037" i="2"/>
  <c r="I1037" i="2"/>
  <c r="G1037" i="2"/>
  <c r="N1037" i="2" s="1"/>
  <c r="M1036" i="2"/>
  <c r="K1036" i="2"/>
  <c r="I1036" i="2"/>
  <c r="G1036" i="2"/>
  <c r="N1036" i="2" s="1"/>
  <c r="M1035" i="2"/>
  <c r="K1035" i="2"/>
  <c r="I1035" i="2"/>
  <c r="G1035" i="2"/>
  <c r="N1035" i="2" s="1"/>
  <c r="M1034" i="2"/>
  <c r="K1034" i="2"/>
  <c r="I1034" i="2"/>
  <c r="G1034" i="2"/>
  <c r="N1034" i="2" s="1"/>
  <c r="M1033" i="2"/>
  <c r="K1033" i="2"/>
  <c r="I1033" i="2"/>
  <c r="G1033" i="2"/>
  <c r="N1033" i="2" s="1"/>
  <c r="M1032" i="2"/>
  <c r="K1032" i="2"/>
  <c r="I1032" i="2"/>
  <c r="G1032" i="2"/>
  <c r="N1032" i="2" s="1"/>
  <c r="M1031" i="2"/>
  <c r="K1031" i="2"/>
  <c r="I1031" i="2"/>
  <c r="G1031" i="2"/>
  <c r="N1031" i="2" s="1"/>
  <c r="M1030" i="2"/>
  <c r="K1030" i="2"/>
  <c r="I1030" i="2"/>
  <c r="G1030" i="2"/>
  <c r="N1030" i="2" s="1"/>
  <c r="M1029" i="2"/>
  <c r="K1029" i="2"/>
  <c r="I1029" i="2"/>
  <c r="G1029" i="2"/>
  <c r="N1029" i="2" s="1"/>
  <c r="M1028" i="2"/>
  <c r="K1028" i="2"/>
  <c r="I1028" i="2"/>
  <c r="G1028" i="2"/>
  <c r="M1027" i="2"/>
  <c r="K1027" i="2"/>
  <c r="I1027" i="2"/>
  <c r="G1027" i="2"/>
  <c r="N1027" i="2" s="1"/>
  <c r="M1026" i="2"/>
  <c r="K1026" i="2"/>
  <c r="I1026" i="2"/>
  <c r="G1026" i="2"/>
  <c r="M1025" i="2"/>
  <c r="K1025" i="2"/>
  <c r="I1025" i="2"/>
  <c r="G1025" i="2"/>
  <c r="N1025" i="2" s="1"/>
  <c r="M1024" i="2"/>
  <c r="K1024" i="2"/>
  <c r="I1024" i="2"/>
  <c r="G1024" i="2"/>
  <c r="N1024" i="2" s="1"/>
  <c r="M1023" i="2"/>
  <c r="K1023" i="2"/>
  <c r="I1023" i="2"/>
  <c r="G1023" i="2"/>
  <c r="N1023" i="2" s="1"/>
  <c r="M1022" i="2"/>
  <c r="K1022" i="2"/>
  <c r="I1022" i="2"/>
  <c r="G1022" i="2"/>
  <c r="N1022" i="2" s="1"/>
  <c r="M1021" i="2"/>
  <c r="K1021" i="2"/>
  <c r="I1021" i="2"/>
  <c r="G1021" i="2"/>
  <c r="N1021" i="2" s="1"/>
  <c r="M1020" i="2"/>
  <c r="K1020" i="2"/>
  <c r="I1020" i="2"/>
  <c r="G1020" i="2"/>
  <c r="M1019" i="2"/>
  <c r="K1019" i="2"/>
  <c r="I1019" i="2"/>
  <c r="G1019" i="2"/>
  <c r="N1019" i="2" s="1"/>
  <c r="M1018" i="2"/>
  <c r="K1018" i="2"/>
  <c r="I1018" i="2"/>
  <c r="G1018" i="2"/>
  <c r="N1018" i="2" s="1"/>
  <c r="M1017" i="2"/>
  <c r="K1017" i="2"/>
  <c r="I1017" i="2"/>
  <c r="G1017" i="2"/>
  <c r="N1017" i="2" s="1"/>
  <c r="M1016" i="2"/>
  <c r="K1016" i="2"/>
  <c r="I1016" i="2"/>
  <c r="G1016" i="2"/>
  <c r="N1016" i="2" s="1"/>
  <c r="M1015" i="2"/>
  <c r="K1015" i="2"/>
  <c r="I1015" i="2"/>
  <c r="G1015" i="2"/>
  <c r="N1015" i="2" s="1"/>
  <c r="M1014" i="2"/>
  <c r="K1014" i="2"/>
  <c r="I1014" i="2"/>
  <c r="G1014" i="2"/>
  <c r="N1014" i="2" s="1"/>
  <c r="M1013" i="2"/>
  <c r="K1013" i="2"/>
  <c r="I1013" i="2"/>
  <c r="G1013" i="2"/>
  <c r="N1013" i="2" s="1"/>
  <c r="M1012" i="2"/>
  <c r="K1012" i="2"/>
  <c r="I1012" i="2"/>
  <c r="G1012" i="2"/>
  <c r="N1012" i="2" s="1"/>
  <c r="M1011" i="2"/>
  <c r="K1011" i="2"/>
  <c r="I1011" i="2"/>
  <c r="G1011" i="2"/>
  <c r="N1011" i="2" s="1"/>
  <c r="M1010" i="2"/>
  <c r="K1010" i="2"/>
  <c r="I1010" i="2"/>
  <c r="G1010" i="2"/>
  <c r="N1010" i="2" s="1"/>
  <c r="M1009" i="2"/>
  <c r="K1009" i="2"/>
  <c r="I1009" i="2"/>
  <c r="G1009" i="2"/>
  <c r="N1009" i="2" s="1"/>
  <c r="M1008" i="2"/>
  <c r="K1008" i="2"/>
  <c r="I1008" i="2"/>
  <c r="G1008" i="2"/>
  <c r="N1008" i="2" s="1"/>
  <c r="M1007" i="2"/>
  <c r="K1007" i="2"/>
  <c r="I1007" i="2"/>
  <c r="G1007" i="2"/>
  <c r="N1007" i="2" s="1"/>
  <c r="M1006" i="2"/>
  <c r="K1006" i="2"/>
  <c r="I1006" i="2"/>
  <c r="G1006" i="2"/>
  <c r="N1006" i="2" s="1"/>
  <c r="M1005" i="2"/>
  <c r="K1005" i="2"/>
  <c r="I1005" i="2"/>
  <c r="G1005" i="2"/>
  <c r="N1005" i="2" s="1"/>
  <c r="M1004" i="2"/>
  <c r="K1004" i="2"/>
  <c r="I1004" i="2"/>
  <c r="G1004" i="2"/>
  <c r="N1004" i="2" s="1"/>
  <c r="M1003" i="2"/>
  <c r="K1003" i="2"/>
  <c r="I1003" i="2"/>
  <c r="G1003" i="2"/>
  <c r="N1003" i="2" s="1"/>
  <c r="M1002" i="2"/>
  <c r="K1002" i="2"/>
  <c r="I1002" i="2"/>
  <c r="G1002" i="2"/>
  <c r="N1002" i="2" s="1"/>
  <c r="M1001" i="2"/>
  <c r="K1001" i="2"/>
  <c r="I1001" i="2"/>
  <c r="G1001" i="2"/>
  <c r="N1001" i="2" s="1"/>
  <c r="M1000" i="2"/>
  <c r="K1000" i="2"/>
  <c r="I1000" i="2"/>
  <c r="G1000" i="2"/>
  <c r="N1000" i="2" s="1"/>
  <c r="M999" i="2"/>
  <c r="K999" i="2"/>
  <c r="I999" i="2"/>
  <c r="G999" i="2"/>
  <c r="N999" i="2" s="1"/>
  <c r="M998" i="2"/>
  <c r="K998" i="2"/>
  <c r="I998" i="2"/>
  <c r="G998" i="2"/>
  <c r="N998" i="2" s="1"/>
  <c r="M996" i="2"/>
  <c r="K996" i="2"/>
  <c r="I996" i="2"/>
  <c r="G996" i="2"/>
  <c r="N996" i="2" s="1"/>
  <c r="M995" i="2"/>
  <c r="K995" i="2"/>
  <c r="I995" i="2"/>
  <c r="G995" i="2"/>
  <c r="N995" i="2" s="1"/>
  <c r="M994" i="2"/>
  <c r="K994" i="2"/>
  <c r="I994" i="2"/>
  <c r="G994" i="2"/>
  <c r="M993" i="2"/>
  <c r="K993" i="2"/>
  <c r="I993" i="2"/>
  <c r="G993" i="2"/>
  <c r="N993" i="2" s="1"/>
  <c r="M992" i="2"/>
  <c r="K992" i="2"/>
  <c r="I992" i="2"/>
  <c r="G992" i="2"/>
  <c r="M991" i="2"/>
  <c r="K991" i="2"/>
  <c r="I991" i="2"/>
  <c r="G991" i="2"/>
  <c r="N991" i="2" s="1"/>
  <c r="M990" i="2"/>
  <c r="K990" i="2"/>
  <c r="I990" i="2"/>
  <c r="G990" i="2"/>
  <c r="M989" i="2"/>
  <c r="K989" i="2"/>
  <c r="I989" i="2"/>
  <c r="G989" i="2"/>
  <c r="N989" i="2" s="1"/>
  <c r="M988" i="2"/>
  <c r="K988" i="2"/>
  <c r="I988" i="2"/>
  <c r="G988" i="2"/>
  <c r="M987" i="2"/>
  <c r="K987" i="2"/>
  <c r="I987" i="2"/>
  <c r="G987" i="2"/>
  <c r="N987" i="2" s="1"/>
  <c r="M986" i="2"/>
  <c r="K986" i="2"/>
  <c r="I986" i="2"/>
  <c r="G986" i="2"/>
  <c r="M985" i="2"/>
  <c r="K985" i="2"/>
  <c r="I985" i="2"/>
  <c r="G985" i="2"/>
  <c r="N985" i="2" s="1"/>
  <c r="M984" i="2"/>
  <c r="K984" i="2"/>
  <c r="I984" i="2"/>
  <c r="G984" i="2"/>
  <c r="M983" i="2"/>
  <c r="K983" i="2"/>
  <c r="I983" i="2"/>
  <c r="G983" i="2"/>
  <c r="N983" i="2" s="1"/>
  <c r="M982" i="2"/>
  <c r="K982" i="2"/>
  <c r="I982" i="2"/>
  <c r="G982" i="2"/>
  <c r="M981" i="2"/>
  <c r="K981" i="2"/>
  <c r="I981" i="2"/>
  <c r="G981" i="2"/>
  <c r="N981" i="2" s="1"/>
  <c r="M980" i="2"/>
  <c r="K980" i="2"/>
  <c r="I980" i="2"/>
  <c r="G980" i="2"/>
  <c r="M979" i="2"/>
  <c r="K979" i="2"/>
  <c r="I979" i="2"/>
  <c r="G979" i="2"/>
  <c r="N979" i="2" s="1"/>
  <c r="M978" i="2"/>
  <c r="K978" i="2"/>
  <c r="I978" i="2"/>
  <c r="G978" i="2"/>
  <c r="M977" i="2"/>
  <c r="K977" i="2"/>
  <c r="I977" i="2"/>
  <c r="G977" i="2"/>
  <c r="N977" i="2" s="1"/>
  <c r="M976" i="2"/>
  <c r="K976" i="2"/>
  <c r="I976" i="2"/>
  <c r="G976" i="2"/>
  <c r="N976" i="2" s="1"/>
  <c r="M975" i="2"/>
  <c r="K975" i="2"/>
  <c r="I975" i="2"/>
  <c r="G975" i="2"/>
  <c r="N975" i="2" s="1"/>
  <c r="M974" i="2"/>
  <c r="K974" i="2"/>
  <c r="I974" i="2"/>
  <c r="G974" i="2"/>
  <c r="N974" i="2" s="1"/>
  <c r="M973" i="2"/>
  <c r="K973" i="2"/>
  <c r="I973" i="2"/>
  <c r="G973" i="2"/>
  <c r="N973" i="2" s="1"/>
  <c r="M972" i="2"/>
  <c r="K972" i="2"/>
  <c r="I972" i="2"/>
  <c r="G972" i="2"/>
  <c r="N972" i="2" s="1"/>
  <c r="M971" i="2"/>
  <c r="K971" i="2"/>
  <c r="I971" i="2"/>
  <c r="G971" i="2"/>
  <c r="N971" i="2" s="1"/>
  <c r="M970" i="2"/>
  <c r="K970" i="2"/>
  <c r="I970" i="2"/>
  <c r="G970" i="2"/>
  <c r="N970" i="2" s="1"/>
  <c r="M969" i="2"/>
  <c r="K969" i="2"/>
  <c r="I969" i="2"/>
  <c r="G969" i="2"/>
  <c r="N969" i="2" s="1"/>
  <c r="M968" i="2"/>
  <c r="K968" i="2"/>
  <c r="I968" i="2"/>
  <c r="G968" i="2"/>
  <c r="N968" i="2" s="1"/>
  <c r="M967" i="2"/>
  <c r="K967" i="2"/>
  <c r="I967" i="2"/>
  <c r="G967" i="2"/>
  <c r="N967" i="2" s="1"/>
  <c r="M966" i="2"/>
  <c r="K966" i="2"/>
  <c r="I966" i="2"/>
  <c r="G966" i="2"/>
  <c r="N966" i="2" s="1"/>
  <c r="M965" i="2"/>
  <c r="K965" i="2"/>
  <c r="I965" i="2"/>
  <c r="G965" i="2"/>
  <c r="M960" i="2"/>
  <c r="K960" i="2"/>
  <c r="I960" i="2"/>
  <c r="G960" i="2"/>
  <c r="M959" i="2"/>
  <c r="K959" i="2"/>
  <c r="I959" i="2"/>
  <c r="G959" i="2"/>
  <c r="N959" i="2" s="1"/>
  <c r="M958" i="2"/>
  <c r="K958" i="2"/>
  <c r="I958" i="2"/>
  <c r="G958" i="2"/>
  <c r="M957" i="2"/>
  <c r="K957" i="2"/>
  <c r="I957" i="2"/>
  <c r="G957" i="2"/>
  <c r="N957" i="2" s="1"/>
  <c r="M956" i="2"/>
  <c r="K956" i="2"/>
  <c r="I956" i="2"/>
  <c r="G956" i="2"/>
  <c r="N956" i="2" s="1"/>
  <c r="M955" i="2"/>
  <c r="K955" i="2"/>
  <c r="I955" i="2"/>
  <c r="G955" i="2"/>
  <c r="N955" i="2" s="1"/>
  <c r="M951" i="2"/>
  <c r="K951" i="2"/>
  <c r="I951" i="2"/>
  <c r="G951" i="2"/>
  <c r="N951" i="2" s="1"/>
  <c r="M950" i="2"/>
  <c r="K950" i="2"/>
  <c r="I950" i="2"/>
  <c r="G950" i="2"/>
  <c r="N950" i="2" s="1"/>
  <c r="M949" i="2"/>
  <c r="K949" i="2"/>
  <c r="I949" i="2"/>
  <c r="G949" i="2"/>
  <c r="N949" i="2" s="1"/>
  <c r="M948" i="2"/>
  <c r="K948" i="2"/>
  <c r="I948" i="2"/>
  <c r="G948" i="2"/>
  <c r="N948" i="2" s="1"/>
  <c r="M947" i="2"/>
  <c r="K947" i="2"/>
  <c r="I947" i="2"/>
  <c r="G947" i="2"/>
  <c r="N947" i="2" s="1"/>
  <c r="M943" i="2"/>
  <c r="K943" i="2"/>
  <c r="I943" i="2"/>
  <c r="G943" i="2"/>
  <c r="N943" i="2" s="1"/>
  <c r="M942" i="2"/>
  <c r="K942" i="2"/>
  <c r="I942" i="2"/>
  <c r="G942" i="2"/>
  <c r="M941" i="2"/>
  <c r="K941" i="2"/>
  <c r="I941" i="2"/>
  <c r="G941" i="2"/>
  <c r="N941" i="2" s="1"/>
  <c r="M940" i="2"/>
  <c r="K940" i="2"/>
  <c r="I940" i="2"/>
  <c r="G940" i="2"/>
  <c r="M939" i="2"/>
  <c r="K939" i="2"/>
  <c r="I939" i="2"/>
  <c r="G939" i="2"/>
  <c r="N939" i="2" s="1"/>
  <c r="M938" i="2"/>
  <c r="K938" i="2"/>
  <c r="I938" i="2"/>
  <c r="G938" i="2"/>
  <c r="M937" i="2"/>
  <c r="K937" i="2"/>
  <c r="I937" i="2"/>
  <c r="G937" i="2"/>
  <c r="N937" i="2" s="1"/>
  <c r="M936" i="2"/>
  <c r="K936" i="2"/>
  <c r="I936" i="2"/>
  <c r="G936" i="2"/>
  <c r="M935" i="2"/>
  <c r="K935" i="2"/>
  <c r="I935" i="2"/>
  <c r="G935" i="2"/>
  <c r="M934" i="2"/>
  <c r="K934" i="2"/>
  <c r="I934" i="2"/>
  <c r="G934" i="2"/>
  <c r="M933" i="2"/>
  <c r="K933" i="2"/>
  <c r="I933" i="2"/>
  <c r="G933" i="2"/>
  <c r="N933" i="2" s="1"/>
  <c r="M932" i="2"/>
  <c r="K932" i="2"/>
  <c r="I932" i="2"/>
  <c r="G932" i="2"/>
  <c r="M931" i="2"/>
  <c r="K931" i="2"/>
  <c r="I931" i="2"/>
  <c r="G931" i="2"/>
  <c r="N931" i="2" s="1"/>
  <c r="M930" i="2"/>
  <c r="K930" i="2"/>
  <c r="I930" i="2"/>
  <c r="G930" i="2"/>
  <c r="M929" i="2"/>
  <c r="K929" i="2"/>
  <c r="I929" i="2"/>
  <c r="G929" i="2"/>
  <c r="N929" i="2" s="1"/>
  <c r="M928" i="2"/>
  <c r="K928" i="2"/>
  <c r="I928" i="2"/>
  <c r="G928" i="2"/>
  <c r="M927" i="2"/>
  <c r="K927" i="2"/>
  <c r="I927" i="2"/>
  <c r="G927" i="2"/>
  <c r="N927" i="2" s="1"/>
  <c r="M926" i="2"/>
  <c r="K926" i="2"/>
  <c r="I926" i="2"/>
  <c r="G926" i="2"/>
  <c r="M925" i="2"/>
  <c r="K925" i="2"/>
  <c r="I925" i="2"/>
  <c r="G925" i="2"/>
  <c r="N925" i="2" s="1"/>
  <c r="M924" i="2"/>
  <c r="K924" i="2"/>
  <c r="I924" i="2"/>
  <c r="G924" i="2"/>
  <c r="M923" i="2"/>
  <c r="K923" i="2"/>
  <c r="I923" i="2"/>
  <c r="G923" i="2"/>
  <c r="N923" i="2" s="1"/>
  <c r="M922" i="2"/>
  <c r="K922" i="2"/>
  <c r="I922" i="2"/>
  <c r="G922" i="2"/>
  <c r="M921" i="2"/>
  <c r="K921" i="2"/>
  <c r="I921" i="2"/>
  <c r="G921" i="2"/>
  <c r="N921" i="2" s="1"/>
  <c r="M920" i="2"/>
  <c r="K920" i="2"/>
  <c r="I920" i="2"/>
  <c r="G920" i="2"/>
  <c r="M919" i="2"/>
  <c r="K919" i="2"/>
  <c r="I919" i="2"/>
  <c r="G919" i="2"/>
  <c r="N919" i="2" s="1"/>
  <c r="M918" i="2"/>
  <c r="K918" i="2"/>
  <c r="I918" i="2"/>
  <c r="G918" i="2"/>
  <c r="M917" i="2"/>
  <c r="K917" i="2"/>
  <c r="I917" i="2"/>
  <c r="G917" i="2"/>
  <c r="N917" i="2" s="1"/>
  <c r="M916" i="2"/>
  <c r="K916" i="2"/>
  <c r="I916" i="2"/>
  <c r="G916" i="2"/>
  <c r="M914" i="2"/>
  <c r="K914" i="2"/>
  <c r="I914" i="2"/>
  <c r="G914" i="2"/>
  <c r="N914" i="2" s="1"/>
  <c r="M913" i="2"/>
  <c r="K913" i="2"/>
  <c r="I913" i="2"/>
  <c r="G913" i="2"/>
  <c r="M912" i="2"/>
  <c r="K912" i="2"/>
  <c r="I912" i="2"/>
  <c r="G912" i="2"/>
  <c r="N912" i="2" s="1"/>
  <c r="M911" i="2"/>
  <c r="K911" i="2"/>
  <c r="I911" i="2"/>
  <c r="G911" i="2"/>
  <c r="M910" i="2"/>
  <c r="K910" i="2"/>
  <c r="I910" i="2"/>
  <c r="G910" i="2"/>
  <c r="N910" i="2" s="1"/>
  <c r="M909" i="2"/>
  <c r="K909" i="2"/>
  <c r="I909" i="2"/>
  <c r="G909" i="2"/>
  <c r="M908" i="2"/>
  <c r="K908" i="2"/>
  <c r="I908" i="2"/>
  <c r="G908" i="2"/>
  <c r="M907" i="2"/>
  <c r="K907" i="2"/>
  <c r="I907" i="2"/>
  <c r="G907" i="2"/>
  <c r="N907" i="2" s="1"/>
  <c r="M906" i="2"/>
  <c r="K906" i="2"/>
  <c r="I906" i="2"/>
  <c r="G906" i="2"/>
  <c r="N906" i="2" s="1"/>
  <c r="M905" i="2"/>
  <c r="K905" i="2"/>
  <c r="I905" i="2"/>
  <c r="G905" i="2"/>
  <c r="M904" i="2"/>
  <c r="K904" i="2"/>
  <c r="I904" i="2"/>
  <c r="G904" i="2"/>
  <c r="N904" i="2" s="1"/>
  <c r="M903" i="2"/>
  <c r="K903" i="2"/>
  <c r="I903" i="2"/>
  <c r="G903" i="2"/>
  <c r="M902" i="2"/>
  <c r="K902" i="2"/>
  <c r="I902" i="2"/>
  <c r="G902" i="2"/>
  <c r="M901" i="2"/>
  <c r="K901" i="2"/>
  <c r="I901" i="2"/>
  <c r="G901" i="2"/>
  <c r="M900" i="2"/>
  <c r="K900" i="2"/>
  <c r="I900" i="2"/>
  <c r="G900" i="2"/>
  <c r="N900" i="2" s="1"/>
  <c r="M915" i="2"/>
  <c r="K915" i="2"/>
  <c r="I915" i="2"/>
  <c r="G915" i="2"/>
  <c r="N915" i="2" s="1"/>
  <c r="M899" i="2"/>
  <c r="K899" i="2"/>
  <c r="I899" i="2"/>
  <c r="G899" i="2"/>
  <c r="N899" i="2" s="1"/>
  <c r="M898" i="2"/>
  <c r="K898" i="2"/>
  <c r="I898" i="2"/>
  <c r="G898" i="2"/>
  <c r="M897" i="2"/>
  <c r="K897" i="2"/>
  <c r="I897" i="2"/>
  <c r="G897" i="2"/>
  <c r="N897" i="2" s="1"/>
  <c r="M896" i="2"/>
  <c r="K896" i="2"/>
  <c r="I896" i="2"/>
  <c r="G896" i="2"/>
  <c r="M895" i="2"/>
  <c r="K895" i="2"/>
  <c r="I895" i="2"/>
  <c r="G895" i="2"/>
  <c r="N895" i="2" s="1"/>
  <c r="M894" i="2"/>
  <c r="K894" i="2"/>
  <c r="I894" i="2"/>
  <c r="G894" i="2"/>
  <c r="M893" i="2"/>
  <c r="K893" i="2"/>
  <c r="I893" i="2"/>
  <c r="G893" i="2"/>
  <c r="N893" i="2" s="1"/>
  <c r="M892" i="2"/>
  <c r="K892" i="2"/>
  <c r="I892" i="2"/>
  <c r="G892" i="2"/>
  <c r="M891" i="2"/>
  <c r="K891" i="2"/>
  <c r="I891" i="2"/>
  <c r="G891" i="2"/>
  <c r="N891" i="2" s="1"/>
  <c r="M890" i="2"/>
  <c r="K890" i="2"/>
  <c r="I890" i="2"/>
  <c r="G890" i="2"/>
  <c r="N890" i="2" s="1"/>
  <c r="M889" i="2"/>
  <c r="K889" i="2"/>
  <c r="I889" i="2"/>
  <c r="G889" i="2"/>
  <c r="N889" i="2" s="1"/>
  <c r="M888" i="2"/>
  <c r="K888" i="2"/>
  <c r="I888" i="2"/>
  <c r="G888" i="2"/>
  <c r="N888" i="2" s="1"/>
  <c r="M887" i="2"/>
  <c r="K887" i="2"/>
  <c r="I887" i="2"/>
  <c r="G887" i="2"/>
  <c r="N887" i="2" s="1"/>
  <c r="M886" i="2"/>
  <c r="K886" i="2"/>
  <c r="I886" i="2"/>
  <c r="G886" i="2"/>
  <c r="N886" i="2" s="1"/>
  <c r="M885" i="2"/>
  <c r="K885" i="2"/>
  <c r="I885" i="2"/>
  <c r="G885" i="2"/>
  <c r="N885" i="2" s="1"/>
  <c r="M884" i="2"/>
  <c r="K884" i="2"/>
  <c r="I884" i="2"/>
  <c r="G884" i="2"/>
  <c r="N884" i="2" s="1"/>
  <c r="M883" i="2"/>
  <c r="K883" i="2"/>
  <c r="I883" i="2"/>
  <c r="G883" i="2"/>
  <c r="N883" i="2" s="1"/>
  <c r="M882" i="2"/>
  <c r="K882" i="2"/>
  <c r="I882" i="2"/>
  <c r="G882" i="2"/>
  <c r="N882" i="2" s="1"/>
  <c r="M881" i="2"/>
  <c r="K881" i="2"/>
  <c r="I881" i="2"/>
  <c r="G881" i="2"/>
  <c r="M880" i="2"/>
  <c r="K880" i="2"/>
  <c r="I880" i="2"/>
  <c r="G880" i="2"/>
  <c r="N880" i="2" s="1"/>
  <c r="M879" i="2"/>
  <c r="K879" i="2"/>
  <c r="I879" i="2"/>
  <c r="G879" i="2"/>
  <c r="N879" i="2" s="1"/>
  <c r="M878" i="2"/>
  <c r="K878" i="2"/>
  <c r="I878" i="2"/>
  <c r="G878" i="2"/>
  <c r="N878" i="2" s="1"/>
  <c r="M877" i="2"/>
  <c r="K877" i="2"/>
  <c r="I877" i="2"/>
  <c r="G877" i="2"/>
  <c r="N877" i="2" s="1"/>
  <c r="M876" i="2"/>
  <c r="K876" i="2"/>
  <c r="I876" i="2"/>
  <c r="G876" i="2"/>
  <c r="N876" i="2" s="1"/>
  <c r="M875" i="2"/>
  <c r="K875" i="2"/>
  <c r="I875" i="2"/>
  <c r="G875" i="2"/>
  <c r="N875" i="2" s="1"/>
  <c r="M874" i="2"/>
  <c r="K874" i="2"/>
  <c r="I874" i="2"/>
  <c r="G874" i="2"/>
  <c r="N874" i="2" s="1"/>
  <c r="M873" i="2"/>
  <c r="K873" i="2"/>
  <c r="I873" i="2"/>
  <c r="G873" i="2"/>
  <c r="N873" i="2" s="1"/>
  <c r="M872" i="2"/>
  <c r="K872" i="2"/>
  <c r="I872" i="2"/>
  <c r="G872" i="2"/>
  <c r="N872" i="2" s="1"/>
  <c r="M871" i="2"/>
  <c r="K871" i="2"/>
  <c r="I871" i="2"/>
  <c r="G871" i="2"/>
  <c r="N871" i="2" s="1"/>
  <c r="M870" i="2"/>
  <c r="K870" i="2"/>
  <c r="I870" i="2"/>
  <c r="G870" i="2"/>
  <c r="N870" i="2" s="1"/>
  <c r="M869" i="2"/>
  <c r="K869" i="2"/>
  <c r="I869" i="2"/>
  <c r="G869" i="2"/>
  <c r="N869" i="2" s="1"/>
  <c r="M868" i="2"/>
  <c r="K868" i="2"/>
  <c r="I868" i="2"/>
  <c r="G868" i="2"/>
  <c r="N868" i="2" s="1"/>
  <c r="M867" i="2"/>
  <c r="K867" i="2"/>
  <c r="I867" i="2"/>
  <c r="G867" i="2"/>
  <c r="N867" i="2" s="1"/>
  <c r="M866" i="2"/>
  <c r="K866" i="2"/>
  <c r="I866" i="2"/>
  <c r="G866" i="2"/>
  <c r="N866" i="2" s="1"/>
  <c r="M865" i="2"/>
  <c r="K865" i="2"/>
  <c r="I865" i="2"/>
  <c r="G865" i="2"/>
  <c r="N865" i="2" s="1"/>
  <c r="M864" i="2"/>
  <c r="K864" i="2"/>
  <c r="I864" i="2"/>
  <c r="G864" i="2"/>
  <c r="N864" i="2" s="1"/>
  <c r="M863" i="2"/>
  <c r="K863" i="2"/>
  <c r="I863" i="2"/>
  <c r="G863" i="2"/>
  <c r="N863" i="2" s="1"/>
  <c r="M862" i="2"/>
  <c r="K862" i="2"/>
  <c r="I862" i="2"/>
  <c r="G862" i="2"/>
  <c r="N862" i="2" s="1"/>
  <c r="M861" i="2"/>
  <c r="K861" i="2"/>
  <c r="I861" i="2"/>
  <c r="G861" i="2"/>
  <c r="N861" i="2" s="1"/>
  <c r="M860" i="2"/>
  <c r="K860" i="2"/>
  <c r="I860" i="2"/>
  <c r="G860" i="2"/>
  <c r="N860" i="2" s="1"/>
  <c r="M859" i="2"/>
  <c r="K859" i="2"/>
  <c r="I859" i="2"/>
  <c r="G859" i="2"/>
  <c r="N859" i="2" s="1"/>
  <c r="M858" i="2"/>
  <c r="K858" i="2"/>
  <c r="I858" i="2"/>
  <c r="G858" i="2"/>
  <c r="N858" i="2" s="1"/>
  <c r="M857" i="2"/>
  <c r="K857" i="2"/>
  <c r="I857" i="2"/>
  <c r="G857" i="2"/>
  <c r="M856" i="2"/>
  <c r="K856" i="2"/>
  <c r="I856" i="2"/>
  <c r="G856" i="2"/>
  <c r="N856" i="2" s="1"/>
  <c r="M855" i="2"/>
  <c r="K855" i="2"/>
  <c r="I855" i="2"/>
  <c r="G855" i="2"/>
  <c r="M854" i="2"/>
  <c r="K854" i="2"/>
  <c r="I854" i="2"/>
  <c r="G854" i="2"/>
  <c r="N854" i="2" s="1"/>
  <c r="M853" i="2"/>
  <c r="K853" i="2"/>
  <c r="I853" i="2"/>
  <c r="G853" i="2"/>
  <c r="M852" i="2"/>
  <c r="K852" i="2"/>
  <c r="I852" i="2"/>
  <c r="G852" i="2"/>
  <c r="N852" i="2" s="1"/>
  <c r="M851" i="2"/>
  <c r="K851" i="2"/>
  <c r="I851" i="2"/>
  <c r="G851" i="2"/>
  <c r="M850" i="2"/>
  <c r="K850" i="2"/>
  <c r="I850" i="2"/>
  <c r="G850" i="2"/>
  <c r="N850" i="2" s="1"/>
  <c r="M849" i="2"/>
  <c r="K849" i="2"/>
  <c r="I849" i="2"/>
  <c r="G849" i="2"/>
  <c r="M848" i="2"/>
  <c r="K848" i="2"/>
  <c r="I848" i="2"/>
  <c r="G848" i="2"/>
  <c r="N848" i="2" s="1"/>
  <c r="M847" i="2"/>
  <c r="K847" i="2"/>
  <c r="I847" i="2"/>
  <c r="G847" i="2"/>
  <c r="M846" i="2"/>
  <c r="K846" i="2"/>
  <c r="I846" i="2"/>
  <c r="G846" i="2"/>
  <c r="N846" i="2" s="1"/>
  <c r="M845" i="2"/>
  <c r="K845" i="2"/>
  <c r="I845" i="2"/>
  <c r="G845" i="2"/>
  <c r="M844" i="2"/>
  <c r="K844" i="2"/>
  <c r="I844" i="2"/>
  <c r="G844" i="2"/>
  <c r="N844" i="2" s="1"/>
  <c r="M843" i="2"/>
  <c r="K843" i="2"/>
  <c r="I843" i="2"/>
  <c r="G843" i="2"/>
  <c r="M842" i="2"/>
  <c r="K842" i="2"/>
  <c r="I842" i="2"/>
  <c r="G842" i="2"/>
  <c r="N842" i="2" s="1"/>
  <c r="M841" i="2"/>
  <c r="K841" i="2"/>
  <c r="I841" i="2"/>
  <c r="G841" i="2"/>
  <c r="M840" i="2"/>
  <c r="K840" i="2"/>
  <c r="I840" i="2"/>
  <c r="G840" i="2"/>
  <c r="N840" i="2" s="1"/>
  <c r="M839" i="2"/>
  <c r="K839" i="2"/>
  <c r="I839" i="2"/>
  <c r="G839" i="2"/>
  <c r="N839" i="2" s="1"/>
  <c r="M838" i="2"/>
  <c r="K838" i="2"/>
  <c r="I838" i="2"/>
  <c r="G838" i="2"/>
  <c r="N838" i="2" s="1"/>
  <c r="M837" i="2"/>
  <c r="K837" i="2"/>
  <c r="I837" i="2"/>
  <c r="G837" i="2"/>
  <c r="N837" i="2" s="1"/>
  <c r="M836" i="2"/>
  <c r="K836" i="2"/>
  <c r="I836" i="2"/>
  <c r="G836" i="2"/>
  <c r="N836" i="2" s="1"/>
  <c r="M835" i="2"/>
  <c r="K835" i="2"/>
  <c r="I835" i="2"/>
  <c r="G835" i="2"/>
  <c r="N835" i="2" s="1"/>
  <c r="M834" i="2"/>
  <c r="K834" i="2"/>
  <c r="I834" i="2"/>
  <c r="G834" i="2"/>
  <c r="N834" i="2" s="1"/>
  <c r="M833" i="2"/>
  <c r="K833" i="2"/>
  <c r="I833" i="2"/>
  <c r="G833" i="2"/>
  <c r="M832" i="2"/>
  <c r="K832" i="2"/>
  <c r="I832" i="2"/>
  <c r="G832" i="2"/>
  <c r="N832" i="2" s="1"/>
  <c r="M831" i="2"/>
  <c r="K831" i="2"/>
  <c r="I831" i="2"/>
  <c r="G831" i="2"/>
  <c r="M830" i="2"/>
  <c r="K830" i="2"/>
  <c r="I830" i="2"/>
  <c r="G830" i="2"/>
  <c r="M829" i="2"/>
  <c r="K829" i="2"/>
  <c r="I829" i="2"/>
  <c r="G829" i="2"/>
  <c r="M828" i="2"/>
  <c r="K828" i="2"/>
  <c r="I828" i="2"/>
  <c r="G828" i="2"/>
  <c r="N828" i="2" s="1"/>
  <c r="M827" i="2"/>
  <c r="K827" i="2"/>
  <c r="I827" i="2"/>
  <c r="G827" i="2"/>
  <c r="N827" i="2" s="1"/>
  <c r="M826" i="2"/>
  <c r="K826" i="2"/>
  <c r="I826" i="2"/>
  <c r="G826" i="2"/>
  <c r="N826" i="2" s="1"/>
  <c r="M825" i="2"/>
  <c r="K825" i="2"/>
  <c r="I825" i="2"/>
  <c r="G825" i="2"/>
  <c r="N825" i="2" s="1"/>
  <c r="M824" i="2"/>
  <c r="K824" i="2"/>
  <c r="I824" i="2"/>
  <c r="G824" i="2"/>
  <c r="N824" i="2" s="1"/>
  <c r="M823" i="2"/>
  <c r="K823" i="2"/>
  <c r="I823" i="2"/>
  <c r="G823" i="2"/>
  <c r="M822" i="2"/>
  <c r="K822" i="2"/>
  <c r="I822" i="2"/>
  <c r="G822" i="2"/>
  <c r="M821" i="2"/>
  <c r="K821" i="2"/>
  <c r="I821" i="2"/>
  <c r="G821" i="2"/>
  <c r="M820" i="2"/>
  <c r="K820" i="2"/>
  <c r="I820" i="2"/>
  <c r="G820" i="2"/>
  <c r="N820" i="2" s="1"/>
  <c r="M819" i="2"/>
  <c r="K819" i="2"/>
  <c r="I819" i="2"/>
  <c r="G819" i="2"/>
  <c r="M818" i="2"/>
  <c r="K818" i="2"/>
  <c r="I818" i="2"/>
  <c r="G818" i="2"/>
  <c r="M817" i="2"/>
  <c r="K817" i="2"/>
  <c r="I817" i="2"/>
  <c r="G817" i="2"/>
  <c r="N817" i="2" s="1"/>
  <c r="M816" i="2"/>
  <c r="K816" i="2"/>
  <c r="I816" i="2"/>
  <c r="G816" i="2"/>
  <c r="N816" i="2" s="1"/>
  <c r="M815" i="2"/>
  <c r="K815" i="2"/>
  <c r="I815" i="2"/>
  <c r="G815" i="2"/>
  <c r="N815" i="2" s="1"/>
  <c r="M814" i="2"/>
  <c r="K814" i="2"/>
  <c r="I814" i="2"/>
  <c r="G814" i="2"/>
  <c r="N814" i="2" s="1"/>
  <c r="M813" i="2"/>
  <c r="K813" i="2"/>
  <c r="I813" i="2"/>
  <c r="G813" i="2"/>
  <c r="N813" i="2" s="1"/>
  <c r="M812" i="2"/>
  <c r="K812" i="2"/>
  <c r="I812" i="2"/>
  <c r="G812" i="2"/>
  <c r="N812" i="2" s="1"/>
  <c r="M811" i="2"/>
  <c r="K811" i="2"/>
  <c r="I811" i="2"/>
  <c r="G811" i="2"/>
  <c r="N811" i="2" s="1"/>
  <c r="M810" i="2"/>
  <c r="K810" i="2"/>
  <c r="I810" i="2"/>
  <c r="G810" i="2"/>
  <c r="N810" i="2" s="1"/>
  <c r="M809" i="2"/>
  <c r="K809" i="2"/>
  <c r="I809" i="2"/>
  <c r="G809" i="2"/>
  <c r="N809" i="2" s="1"/>
  <c r="M808" i="2"/>
  <c r="K808" i="2"/>
  <c r="I808" i="2"/>
  <c r="G808" i="2"/>
  <c r="N808" i="2" s="1"/>
  <c r="M807" i="2"/>
  <c r="K807" i="2"/>
  <c r="I807" i="2"/>
  <c r="G807" i="2"/>
  <c r="N807" i="2" s="1"/>
  <c r="M806" i="2"/>
  <c r="K806" i="2"/>
  <c r="I806" i="2"/>
  <c r="G806" i="2"/>
  <c r="N806" i="2" s="1"/>
  <c r="M805" i="2"/>
  <c r="K805" i="2"/>
  <c r="I805" i="2"/>
  <c r="G805" i="2"/>
  <c r="N805" i="2" s="1"/>
  <c r="M804" i="2"/>
  <c r="K804" i="2"/>
  <c r="I804" i="2"/>
  <c r="G804" i="2"/>
  <c r="N804" i="2" s="1"/>
  <c r="M803" i="2"/>
  <c r="K803" i="2"/>
  <c r="I803" i="2"/>
  <c r="G803" i="2"/>
  <c r="N803" i="2" s="1"/>
  <c r="M802" i="2"/>
  <c r="K802" i="2"/>
  <c r="I802" i="2"/>
  <c r="G802" i="2"/>
  <c r="N802" i="2" s="1"/>
  <c r="M801" i="2"/>
  <c r="K801" i="2"/>
  <c r="I801" i="2"/>
  <c r="G801" i="2"/>
  <c r="N801" i="2" s="1"/>
  <c r="M800" i="2"/>
  <c r="K800" i="2"/>
  <c r="I800" i="2"/>
  <c r="G800" i="2"/>
  <c r="N800" i="2" s="1"/>
  <c r="M799" i="2"/>
  <c r="K799" i="2"/>
  <c r="I799" i="2"/>
  <c r="G799" i="2"/>
  <c r="M798" i="2"/>
  <c r="K798" i="2"/>
  <c r="I798" i="2"/>
  <c r="G798" i="2"/>
  <c r="N798" i="2" s="1"/>
  <c r="M797" i="2"/>
  <c r="K797" i="2"/>
  <c r="I797" i="2"/>
  <c r="G797" i="2"/>
  <c r="M796" i="2"/>
  <c r="K796" i="2"/>
  <c r="I796" i="2"/>
  <c r="G796" i="2"/>
  <c r="N796" i="2" s="1"/>
  <c r="M795" i="2"/>
  <c r="K795" i="2"/>
  <c r="I795" i="2"/>
  <c r="G795" i="2"/>
  <c r="M794" i="2"/>
  <c r="K794" i="2"/>
  <c r="I794" i="2"/>
  <c r="G794" i="2"/>
  <c r="N794" i="2" s="1"/>
  <c r="M793" i="2"/>
  <c r="K793" i="2"/>
  <c r="I793" i="2"/>
  <c r="G793" i="2"/>
  <c r="M792" i="2"/>
  <c r="K792" i="2"/>
  <c r="I792" i="2"/>
  <c r="G792" i="2"/>
  <c r="N792" i="2" s="1"/>
  <c r="M791" i="2"/>
  <c r="K791" i="2"/>
  <c r="I791" i="2"/>
  <c r="G791" i="2"/>
  <c r="M790" i="2"/>
  <c r="K790" i="2"/>
  <c r="I790" i="2"/>
  <c r="G790" i="2"/>
  <c r="N790" i="2" s="1"/>
  <c r="M789" i="2"/>
  <c r="K789" i="2"/>
  <c r="I789" i="2"/>
  <c r="G789" i="2"/>
  <c r="M788" i="2"/>
  <c r="K788" i="2"/>
  <c r="I788" i="2"/>
  <c r="G788" i="2"/>
  <c r="N788" i="2" s="1"/>
  <c r="M787" i="2"/>
  <c r="K787" i="2"/>
  <c r="I787" i="2"/>
  <c r="G787" i="2"/>
  <c r="N787" i="2" s="1"/>
  <c r="M786" i="2"/>
  <c r="K786" i="2"/>
  <c r="I786" i="2"/>
  <c r="G786" i="2"/>
  <c r="N786" i="2" s="1"/>
  <c r="M785" i="2"/>
  <c r="K785" i="2"/>
  <c r="I785" i="2"/>
  <c r="G785" i="2"/>
  <c r="M783" i="2"/>
  <c r="K783" i="2"/>
  <c r="I783" i="2"/>
  <c r="G783" i="2"/>
  <c r="N783" i="2" s="1"/>
  <c r="M782" i="2"/>
  <c r="K782" i="2"/>
  <c r="I782" i="2"/>
  <c r="G782" i="2"/>
  <c r="N782" i="2" s="1"/>
  <c r="M780" i="2"/>
  <c r="K780" i="2"/>
  <c r="I780" i="2"/>
  <c r="G780" i="2"/>
  <c r="N780" i="2" s="1"/>
  <c r="M778" i="2"/>
  <c r="K778" i="2"/>
  <c r="I778" i="2"/>
  <c r="G778" i="2"/>
  <c r="N778" i="2" s="1"/>
  <c r="M777" i="2"/>
  <c r="K777" i="2"/>
  <c r="I777" i="2"/>
  <c r="G777" i="2"/>
  <c r="M776" i="2"/>
  <c r="K776" i="2"/>
  <c r="I776" i="2"/>
  <c r="G776" i="2"/>
  <c r="N776" i="2" s="1"/>
  <c r="M775" i="2"/>
  <c r="K775" i="2"/>
  <c r="I775" i="2"/>
  <c r="G775" i="2"/>
  <c r="N775" i="2" s="1"/>
  <c r="M774" i="2"/>
  <c r="K774" i="2"/>
  <c r="I774" i="2"/>
  <c r="G774" i="2"/>
  <c r="N774" i="2" s="1"/>
  <c r="M773" i="2"/>
  <c r="K773" i="2"/>
  <c r="I773" i="2"/>
  <c r="G773" i="2"/>
  <c r="M772" i="2"/>
  <c r="K772" i="2"/>
  <c r="I772" i="2"/>
  <c r="G772" i="2"/>
  <c r="N772" i="2" s="1"/>
  <c r="M771" i="2"/>
  <c r="K771" i="2"/>
  <c r="I771" i="2"/>
  <c r="G771" i="2"/>
  <c r="N771" i="2" s="1"/>
  <c r="M770" i="2"/>
  <c r="K770" i="2"/>
  <c r="I770" i="2"/>
  <c r="G770" i="2"/>
  <c r="N770" i="2" s="1"/>
  <c r="M769" i="2"/>
  <c r="K769" i="2"/>
  <c r="I769" i="2"/>
  <c r="G769" i="2"/>
  <c r="N769" i="2" s="1"/>
  <c r="M768" i="2"/>
  <c r="K768" i="2"/>
  <c r="I768" i="2"/>
  <c r="G768" i="2"/>
  <c r="M767" i="2"/>
  <c r="K767" i="2"/>
  <c r="I767" i="2"/>
  <c r="G767" i="2"/>
  <c r="N767" i="2" s="1"/>
  <c r="M766" i="2"/>
  <c r="K766" i="2"/>
  <c r="I766" i="2"/>
  <c r="G766" i="2"/>
  <c r="M765" i="2"/>
  <c r="K765" i="2"/>
  <c r="I765" i="2"/>
  <c r="G765" i="2"/>
  <c r="N765" i="2" s="1"/>
  <c r="M763" i="2"/>
  <c r="K763" i="2"/>
  <c r="I763" i="2"/>
  <c r="G763" i="2"/>
  <c r="M762" i="2"/>
  <c r="K762" i="2"/>
  <c r="I762" i="2"/>
  <c r="G762" i="2"/>
  <c r="N762" i="2" s="1"/>
  <c r="M761" i="2"/>
  <c r="K761" i="2"/>
  <c r="I761" i="2"/>
  <c r="G761" i="2"/>
  <c r="M760" i="2"/>
  <c r="K760" i="2"/>
  <c r="I760" i="2"/>
  <c r="G760" i="2"/>
  <c r="N760" i="2" s="1"/>
  <c r="M759" i="2"/>
  <c r="K759" i="2"/>
  <c r="I759" i="2"/>
  <c r="G759" i="2"/>
  <c r="M758" i="2"/>
  <c r="K758" i="2"/>
  <c r="I758" i="2"/>
  <c r="G758" i="2"/>
  <c r="M757" i="2"/>
  <c r="K757" i="2"/>
  <c r="I757" i="2"/>
  <c r="G757" i="2"/>
  <c r="M756" i="2"/>
  <c r="K756" i="2"/>
  <c r="I756" i="2"/>
  <c r="G756" i="2"/>
  <c r="N756" i="2" s="1"/>
  <c r="M755" i="2"/>
  <c r="K755" i="2"/>
  <c r="I755" i="2"/>
  <c r="G755" i="2"/>
  <c r="M754" i="2"/>
  <c r="K754" i="2"/>
  <c r="I754" i="2"/>
  <c r="G754" i="2"/>
  <c r="N754" i="2" s="1"/>
  <c r="M753" i="2"/>
  <c r="K753" i="2"/>
  <c r="I753" i="2"/>
  <c r="G753" i="2"/>
  <c r="M752" i="2"/>
  <c r="K752" i="2"/>
  <c r="I752" i="2"/>
  <c r="G752" i="2"/>
  <c r="N752" i="2" s="1"/>
  <c r="M751" i="2"/>
  <c r="K751" i="2"/>
  <c r="I751" i="2"/>
  <c r="G751" i="2"/>
  <c r="N751" i="2" s="1"/>
  <c r="M750" i="2"/>
  <c r="K750" i="2"/>
  <c r="I750" i="2"/>
  <c r="G750" i="2"/>
  <c r="M749" i="2"/>
  <c r="K749" i="2"/>
  <c r="I749" i="2"/>
  <c r="G749" i="2"/>
  <c r="M748" i="2"/>
  <c r="K748" i="2"/>
  <c r="I748" i="2"/>
  <c r="G748" i="2"/>
  <c r="N748" i="2" s="1"/>
  <c r="M747" i="2"/>
  <c r="K747" i="2"/>
  <c r="I747" i="2"/>
  <c r="G747" i="2"/>
  <c r="N747" i="2" s="1"/>
  <c r="M746" i="2"/>
  <c r="K746" i="2"/>
  <c r="I746" i="2"/>
  <c r="G746" i="2"/>
  <c r="N746" i="2" s="1"/>
  <c r="M744" i="2"/>
  <c r="K744" i="2"/>
  <c r="I744" i="2"/>
  <c r="G744" i="2"/>
  <c r="N744" i="2" s="1"/>
  <c r="M743" i="2"/>
  <c r="K743" i="2"/>
  <c r="I743" i="2"/>
  <c r="G743" i="2"/>
  <c r="N743" i="2" s="1"/>
  <c r="M742" i="2"/>
  <c r="K742" i="2"/>
  <c r="I742" i="2"/>
  <c r="G742" i="2"/>
  <c r="M741" i="2"/>
  <c r="K741" i="2"/>
  <c r="I741" i="2"/>
  <c r="G741" i="2"/>
  <c r="M740" i="2"/>
  <c r="K740" i="2"/>
  <c r="I740" i="2"/>
  <c r="G740" i="2"/>
  <c r="M739" i="2"/>
  <c r="K739" i="2"/>
  <c r="I739" i="2"/>
  <c r="G739" i="2"/>
  <c r="N739" i="2" s="1"/>
  <c r="M738" i="2"/>
  <c r="K738" i="2"/>
  <c r="I738" i="2"/>
  <c r="G738" i="2"/>
  <c r="M737" i="2"/>
  <c r="K737" i="2"/>
  <c r="I737" i="2"/>
  <c r="G737" i="2"/>
  <c r="N737" i="2" s="1"/>
  <c r="M736" i="2"/>
  <c r="K736" i="2"/>
  <c r="I736" i="2"/>
  <c r="G736" i="2"/>
  <c r="N736" i="2" s="1"/>
  <c r="M735" i="2"/>
  <c r="K735" i="2"/>
  <c r="I735" i="2"/>
  <c r="G735" i="2"/>
  <c r="N735" i="2" s="1"/>
  <c r="M734" i="2"/>
  <c r="K734" i="2"/>
  <c r="I734" i="2"/>
  <c r="G734" i="2"/>
  <c r="M733" i="2"/>
  <c r="K733" i="2"/>
  <c r="I733" i="2"/>
  <c r="G733" i="2"/>
  <c r="M732" i="2"/>
  <c r="K732" i="2"/>
  <c r="I732" i="2"/>
  <c r="G732" i="2"/>
  <c r="M731" i="2"/>
  <c r="K731" i="2"/>
  <c r="I731" i="2"/>
  <c r="G731" i="2"/>
  <c r="N731" i="2" s="1"/>
  <c r="M730" i="2"/>
  <c r="K730" i="2"/>
  <c r="I730" i="2"/>
  <c r="G730" i="2"/>
  <c r="N730" i="2" s="1"/>
  <c r="M729" i="2"/>
  <c r="K729" i="2"/>
  <c r="I729" i="2"/>
  <c r="G729" i="2"/>
  <c r="M728" i="2"/>
  <c r="K728" i="2"/>
  <c r="I728" i="2"/>
  <c r="G728" i="2"/>
  <c r="N728" i="2" s="1"/>
  <c r="M727" i="2"/>
  <c r="K727" i="2"/>
  <c r="I727" i="2"/>
  <c r="G727" i="2"/>
  <c r="N727" i="2" s="1"/>
  <c r="M726" i="2"/>
  <c r="K726" i="2"/>
  <c r="I726" i="2"/>
  <c r="G726" i="2"/>
  <c r="M725" i="2"/>
  <c r="K725" i="2"/>
  <c r="I725" i="2"/>
  <c r="G725" i="2"/>
  <c r="N725" i="2" s="1"/>
  <c r="M724" i="2"/>
  <c r="K724" i="2"/>
  <c r="I724" i="2"/>
  <c r="G724" i="2"/>
  <c r="N724" i="2" s="1"/>
  <c r="M723" i="2"/>
  <c r="K723" i="2"/>
  <c r="I723" i="2"/>
  <c r="G723" i="2"/>
  <c r="N723" i="2" s="1"/>
  <c r="M722" i="2"/>
  <c r="K722" i="2"/>
  <c r="I722" i="2"/>
  <c r="G722" i="2"/>
  <c r="N722" i="2" s="1"/>
  <c r="M721" i="2"/>
  <c r="K721" i="2"/>
  <c r="I721" i="2"/>
  <c r="G721" i="2"/>
  <c r="N721" i="2" s="1"/>
  <c r="M720" i="2"/>
  <c r="K720" i="2"/>
  <c r="I720" i="2"/>
  <c r="G720" i="2"/>
  <c r="N720" i="2" s="1"/>
  <c r="M719" i="2"/>
  <c r="K719" i="2"/>
  <c r="I719" i="2"/>
  <c r="G719" i="2"/>
  <c r="N719" i="2" s="1"/>
  <c r="M718" i="2"/>
  <c r="K718" i="2"/>
  <c r="I718" i="2"/>
  <c r="G718" i="2"/>
  <c r="N718" i="2" s="1"/>
  <c r="M717" i="2"/>
  <c r="K717" i="2"/>
  <c r="I717" i="2"/>
  <c r="G717" i="2"/>
  <c r="N717" i="2" s="1"/>
  <c r="M716" i="2"/>
  <c r="K716" i="2"/>
  <c r="I716" i="2"/>
  <c r="G716" i="2"/>
  <c r="N716" i="2" s="1"/>
  <c r="M715" i="2"/>
  <c r="K715" i="2"/>
  <c r="I715" i="2"/>
  <c r="G715" i="2"/>
  <c r="N715" i="2" s="1"/>
  <c r="M714" i="2"/>
  <c r="K714" i="2"/>
  <c r="I714" i="2"/>
  <c r="G714" i="2"/>
  <c r="N714" i="2" s="1"/>
  <c r="M713" i="2"/>
  <c r="K713" i="2"/>
  <c r="I713" i="2"/>
  <c r="G713" i="2"/>
  <c r="N713" i="2" s="1"/>
  <c r="M712" i="2"/>
  <c r="K712" i="2"/>
  <c r="I712" i="2"/>
  <c r="G712" i="2"/>
  <c r="N712" i="2" s="1"/>
  <c r="M711" i="2"/>
  <c r="K711" i="2"/>
  <c r="I711" i="2"/>
  <c r="G711" i="2"/>
  <c r="N711" i="2" s="1"/>
  <c r="M710" i="2"/>
  <c r="K710" i="2"/>
  <c r="I710" i="2"/>
  <c r="G710" i="2"/>
  <c r="N710" i="2" s="1"/>
  <c r="M709" i="2"/>
  <c r="K709" i="2"/>
  <c r="I709" i="2"/>
  <c r="G709" i="2"/>
  <c r="N709" i="2" s="1"/>
  <c r="M708" i="2"/>
  <c r="K708" i="2"/>
  <c r="I708" i="2"/>
  <c r="G708" i="2"/>
  <c r="N708" i="2" s="1"/>
  <c r="M707" i="2"/>
  <c r="K707" i="2"/>
  <c r="I707" i="2"/>
  <c r="G707" i="2"/>
  <c r="N707" i="2" s="1"/>
  <c r="M706" i="2"/>
  <c r="K706" i="2"/>
  <c r="I706" i="2"/>
  <c r="G706" i="2"/>
  <c r="M705" i="2"/>
  <c r="K705" i="2"/>
  <c r="I705" i="2"/>
  <c r="G705" i="2"/>
  <c r="N705" i="2" s="1"/>
  <c r="M704" i="2"/>
  <c r="K704" i="2"/>
  <c r="I704" i="2"/>
  <c r="G704" i="2"/>
  <c r="N704" i="2" s="1"/>
  <c r="M703" i="2"/>
  <c r="K703" i="2"/>
  <c r="I703" i="2"/>
  <c r="G703" i="2"/>
  <c r="N703" i="2" s="1"/>
  <c r="M702" i="2"/>
  <c r="K702" i="2"/>
  <c r="I702" i="2"/>
  <c r="G702" i="2"/>
  <c r="M701" i="2"/>
  <c r="K701" i="2"/>
  <c r="I701" i="2"/>
  <c r="G701" i="2"/>
  <c r="N701" i="2" s="1"/>
  <c r="M700" i="2"/>
  <c r="K700" i="2"/>
  <c r="I700" i="2"/>
  <c r="G700" i="2"/>
  <c r="M698" i="2"/>
  <c r="K698" i="2"/>
  <c r="I698" i="2"/>
  <c r="G698" i="2"/>
  <c r="M697" i="2"/>
  <c r="K697" i="2"/>
  <c r="I697" i="2"/>
  <c r="G697" i="2"/>
  <c r="N697" i="2" s="1"/>
  <c r="M696" i="2"/>
  <c r="K696" i="2"/>
  <c r="I696" i="2"/>
  <c r="G696" i="2"/>
  <c r="N696" i="2" s="1"/>
  <c r="M695" i="2"/>
  <c r="K695" i="2"/>
  <c r="I695" i="2"/>
  <c r="G695" i="2"/>
  <c r="M694" i="2"/>
  <c r="K694" i="2"/>
  <c r="I694" i="2"/>
  <c r="G694" i="2"/>
  <c r="N694" i="2" s="1"/>
  <c r="M693" i="2"/>
  <c r="K693" i="2"/>
  <c r="I693" i="2"/>
  <c r="G693" i="2"/>
  <c r="M692" i="2"/>
  <c r="K692" i="2"/>
  <c r="I692" i="2"/>
  <c r="G692" i="2"/>
  <c r="N692" i="2" s="1"/>
  <c r="M691" i="2"/>
  <c r="K691" i="2"/>
  <c r="I691" i="2"/>
  <c r="G691" i="2"/>
  <c r="M690" i="2"/>
  <c r="K690" i="2"/>
  <c r="I690" i="2"/>
  <c r="G690" i="2"/>
  <c r="M688" i="2"/>
  <c r="K688" i="2"/>
  <c r="I688" i="2"/>
  <c r="G688" i="2"/>
  <c r="M687" i="2"/>
  <c r="K687" i="2"/>
  <c r="I687" i="2"/>
  <c r="G687" i="2"/>
  <c r="M686" i="2"/>
  <c r="K686" i="2"/>
  <c r="I686" i="2"/>
  <c r="G686" i="2"/>
  <c r="M685" i="2"/>
  <c r="K685" i="2"/>
  <c r="I685" i="2"/>
  <c r="G685" i="2"/>
  <c r="N685" i="2" s="1"/>
  <c r="M684" i="2"/>
  <c r="K684" i="2"/>
  <c r="I684" i="2"/>
  <c r="G684" i="2"/>
  <c r="M683" i="2"/>
  <c r="K683" i="2"/>
  <c r="I683" i="2"/>
  <c r="G683" i="2"/>
  <c r="N683" i="2" s="1"/>
  <c r="M682" i="2"/>
  <c r="K682" i="2"/>
  <c r="I682" i="2"/>
  <c r="G682" i="2"/>
  <c r="N682" i="2" s="1"/>
  <c r="M681" i="2"/>
  <c r="K681" i="2"/>
  <c r="I681" i="2"/>
  <c r="G681" i="2"/>
  <c r="N681" i="2" s="1"/>
  <c r="M680" i="2"/>
  <c r="K680" i="2"/>
  <c r="I680" i="2"/>
  <c r="G680" i="2"/>
  <c r="N680" i="2" s="1"/>
  <c r="M679" i="2"/>
  <c r="K679" i="2"/>
  <c r="I679" i="2"/>
  <c r="G679" i="2"/>
  <c r="N679" i="2" s="1"/>
  <c r="M678" i="2"/>
  <c r="K678" i="2"/>
  <c r="I678" i="2"/>
  <c r="G678" i="2"/>
  <c r="N678" i="2" s="1"/>
  <c r="M677" i="2"/>
  <c r="K677" i="2"/>
  <c r="I677" i="2"/>
  <c r="G677" i="2"/>
  <c r="N677" i="2" s="1"/>
  <c r="M676" i="2"/>
  <c r="K676" i="2"/>
  <c r="I676" i="2"/>
  <c r="G676" i="2"/>
  <c r="N676" i="2" s="1"/>
  <c r="M675" i="2"/>
  <c r="K675" i="2"/>
  <c r="I675" i="2"/>
  <c r="G675" i="2"/>
  <c r="N675" i="2" s="1"/>
  <c r="M674" i="2"/>
  <c r="K674" i="2"/>
  <c r="I674" i="2"/>
  <c r="G674" i="2"/>
  <c r="M673" i="2"/>
  <c r="K673" i="2"/>
  <c r="I673" i="2"/>
  <c r="G673" i="2"/>
  <c r="N673" i="2" s="1"/>
  <c r="M672" i="2"/>
  <c r="K672" i="2"/>
  <c r="I672" i="2"/>
  <c r="G672" i="2"/>
  <c r="M671" i="2"/>
  <c r="K671" i="2"/>
  <c r="I671" i="2"/>
  <c r="G671" i="2"/>
  <c r="N671" i="2" s="1"/>
  <c r="M324" i="2"/>
  <c r="K324" i="2"/>
  <c r="I324" i="2"/>
  <c r="G324" i="2"/>
  <c r="M315" i="2"/>
  <c r="K315" i="2"/>
  <c r="I315" i="2"/>
  <c r="G315" i="2"/>
  <c r="M311" i="2"/>
  <c r="K311" i="2"/>
  <c r="I311" i="2"/>
  <c r="G311" i="2"/>
  <c r="M300" i="2"/>
  <c r="K300" i="2"/>
  <c r="I300" i="2"/>
  <c r="G300" i="2"/>
  <c r="N300" i="2" s="1"/>
  <c r="M299" i="2"/>
  <c r="K299" i="2"/>
  <c r="I299" i="2"/>
  <c r="G299" i="2"/>
  <c r="N299" i="2" s="1"/>
  <c r="M670" i="2"/>
  <c r="K670" i="2"/>
  <c r="I670" i="2"/>
  <c r="G670" i="2"/>
  <c r="M669" i="2"/>
  <c r="K669" i="2"/>
  <c r="I669" i="2"/>
  <c r="G669" i="2"/>
  <c r="M668" i="2"/>
  <c r="K668" i="2"/>
  <c r="I668" i="2"/>
  <c r="G668" i="2"/>
  <c r="M667" i="2"/>
  <c r="K667" i="2"/>
  <c r="I667" i="2"/>
  <c r="G667" i="2"/>
  <c r="M666" i="2"/>
  <c r="K666" i="2"/>
  <c r="I666" i="2"/>
  <c r="G666" i="2"/>
  <c r="N666" i="2" s="1"/>
  <c r="M665" i="2"/>
  <c r="K665" i="2"/>
  <c r="I665" i="2"/>
  <c r="G665" i="2"/>
  <c r="N665" i="2" s="1"/>
  <c r="M664" i="2"/>
  <c r="K664" i="2"/>
  <c r="I664" i="2"/>
  <c r="G664" i="2"/>
  <c r="N664" i="2" s="1"/>
  <c r="M663" i="2"/>
  <c r="K663" i="2"/>
  <c r="I663" i="2"/>
  <c r="G663" i="2"/>
  <c r="M662" i="2"/>
  <c r="K662" i="2"/>
  <c r="I662" i="2"/>
  <c r="G662" i="2"/>
  <c r="N662" i="2" s="1"/>
  <c r="M661" i="2"/>
  <c r="K661" i="2"/>
  <c r="I661" i="2"/>
  <c r="G661" i="2"/>
  <c r="M660" i="2"/>
  <c r="K660" i="2"/>
  <c r="I660" i="2"/>
  <c r="G660" i="2"/>
  <c r="N660" i="2" s="1"/>
  <c r="M659" i="2"/>
  <c r="K659" i="2"/>
  <c r="I659" i="2"/>
  <c r="G659" i="2"/>
  <c r="M658" i="2"/>
  <c r="K658" i="2"/>
  <c r="I658" i="2"/>
  <c r="G658" i="2"/>
  <c r="N658" i="2" s="1"/>
  <c r="M657" i="2"/>
  <c r="K657" i="2"/>
  <c r="I657" i="2"/>
  <c r="G657" i="2"/>
  <c r="M656" i="2"/>
  <c r="K656" i="2"/>
  <c r="I656" i="2"/>
  <c r="G656" i="2"/>
  <c r="N656" i="2" s="1"/>
  <c r="M655" i="2"/>
  <c r="K655" i="2"/>
  <c r="I655" i="2"/>
  <c r="G655" i="2"/>
  <c r="M654" i="2"/>
  <c r="K654" i="2"/>
  <c r="I654" i="2"/>
  <c r="G654" i="2"/>
  <c r="N654" i="2" s="1"/>
  <c r="M653" i="2"/>
  <c r="K653" i="2"/>
  <c r="I653" i="2"/>
  <c r="G653" i="2"/>
  <c r="N653" i="2" s="1"/>
  <c r="M651" i="2"/>
  <c r="K651" i="2"/>
  <c r="I651" i="2"/>
  <c r="G651" i="2"/>
  <c r="N651" i="2" s="1"/>
  <c r="M650" i="2"/>
  <c r="K650" i="2"/>
  <c r="I650" i="2"/>
  <c r="G650" i="2"/>
  <c r="N650" i="2" s="1"/>
  <c r="M644" i="2"/>
  <c r="K644" i="2"/>
  <c r="I644" i="2"/>
  <c r="G644" i="2"/>
  <c r="N644" i="2" s="1"/>
  <c r="M649" i="2"/>
  <c r="K649" i="2"/>
  <c r="I649" i="2"/>
  <c r="G649" i="2"/>
  <c r="N649" i="2" s="1"/>
  <c r="M648" i="2"/>
  <c r="K648" i="2"/>
  <c r="I648" i="2"/>
  <c r="G648" i="2"/>
  <c r="N648" i="2" s="1"/>
  <c r="M647" i="2"/>
  <c r="K647" i="2"/>
  <c r="I647" i="2"/>
  <c r="G647" i="2"/>
  <c r="N647" i="2" s="1"/>
  <c r="M646" i="2"/>
  <c r="K646" i="2"/>
  <c r="I646" i="2"/>
  <c r="G646" i="2"/>
  <c r="N646" i="2" s="1"/>
  <c r="M645" i="2"/>
  <c r="K645" i="2"/>
  <c r="I645" i="2"/>
  <c r="G645" i="2"/>
  <c r="N645" i="2" s="1"/>
  <c r="M643" i="2"/>
  <c r="K643" i="2"/>
  <c r="I643" i="2"/>
  <c r="G643" i="2"/>
  <c r="N643" i="2" s="1"/>
  <c r="M642" i="2"/>
  <c r="K642" i="2"/>
  <c r="I642" i="2"/>
  <c r="G642" i="2"/>
  <c r="N642" i="2" s="1"/>
  <c r="M641" i="2"/>
  <c r="K641" i="2"/>
  <c r="I641" i="2"/>
  <c r="G641" i="2"/>
  <c r="N641" i="2" s="1"/>
  <c r="M640" i="2"/>
  <c r="K640" i="2"/>
  <c r="I640" i="2"/>
  <c r="G640" i="2"/>
  <c r="N640" i="2" s="1"/>
  <c r="M639" i="2"/>
  <c r="K639" i="2"/>
  <c r="I639" i="2"/>
  <c r="G639" i="2"/>
  <c r="N639" i="2" s="1"/>
  <c r="M638" i="2"/>
  <c r="K638" i="2"/>
  <c r="I638" i="2"/>
  <c r="G638" i="2"/>
  <c r="N638" i="2" s="1"/>
  <c r="M637" i="2"/>
  <c r="K637" i="2"/>
  <c r="I637" i="2"/>
  <c r="G637" i="2"/>
  <c r="N637" i="2" s="1"/>
  <c r="M636" i="2"/>
  <c r="K636" i="2"/>
  <c r="I636" i="2"/>
  <c r="G636" i="2"/>
  <c r="N636" i="2" s="1"/>
  <c r="M635" i="2"/>
  <c r="K635" i="2"/>
  <c r="I635" i="2"/>
  <c r="G635" i="2"/>
  <c r="N635" i="2" s="1"/>
  <c r="M634" i="2"/>
  <c r="K634" i="2"/>
  <c r="I634" i="2"/>
  <c r="G634" i="2"/>
  <c r="N634" i="2" s="1"/>
  <c r="M633" i="2"/>
  <c r="K633" i="2"/>
  <c r="I633" i="2"/>
  <c r="G633" i="2"/>
  <c r="N633" i="2" s="1"/>
  <c r="M632" i="2"/>
  <c r="K632" i="2"/>
  <c r="I632" i="2"/>
  <c r="G632" i="2"/>
  <c r="N632" i="2" s="1"/>
  <c r="M631" i="2"/>
  <c r="K631" i="2"/>
  <c r="I631" i="2"/>
  <c r="G631" i="2"/>
  <c r="N631" i="2" s="1"/>
  <c r="M630" i="2"/>
  <c r="K630" i="2"/>
  <c r="I630" i="2"/>
  <c r="G630" i="2"/>
  <c r="M629" i="2"/>
  <c r="K629" i="2"/>
  <c r="I629" i="2"/>
  <c r="G629" i="2"/>
  <c r="M628" i="2"/>
  <c r="K628" i="2"/>
  <c r="I628" i="2"/>
  <c r="G628" i="2"/>
  <c r="N628" i="2" s="1"/>
  <c r="M627" i="2"/>
  <c r="K627" i="2"/>
  <c r="I627" i="2"/>
  <c r="G627" i="2"/>
  <c r="M626" i="2"/>
  <c r="K626" i="2"/>
  <c r="I626" i="2"/>
  <c r="G626" i="2"/>
  <c r="M625" i="2"/>
  <c r="K625" i="2"/>
  <c r="I625" i="2"/>
  <c r="G625" i="2"/>
  <c r="M624" i="2"/>
  <c r="K624" i="2"/>
  <c r="I624" i="2"/>
  <c r="G624" i="2"/>
  <c r="N624" i="2" s="1"/>
  <c r="M623" i="2"/>
  <c r="K623" i="2"/>
  <c r="I623" i="2"/>
  <c r="G623" i="2"/>
  <c r="N623" i="2" s="1"/>
  <c r="M622" i="2"/>
  <c r="K622" i="2"/>
  <c r="I622" i="2"/>
  <c r="G622" i="2"/>
  <c r="N622" i="2" s="1"/>
  <c r="M621" i="2"/>
  <c r="K621" i="2"/>
  <c r="I621" i="2"/>
  <c r="G621" i="2"/>
  <c r="N621" i="2" s="1"/>
  <c r="M620" i="2"/>
  <c r="K620" i="2"/>
  <c r="I620" i="2"/>
  <c r="G620" i="2"/>
  <c r="N620" i="2" s="1"/>
  <c r="M619" i="2"/>
  <c r="K619" i="2"/>
  <c r="I619" i="2"/>
  <c r="G619" i="2"/>
  <c r="N619" i="2" s="1"/>
  <c r="M618" i="2"/>
  <c r="K618" i="2"/>
  <c r="I618" i="2"/>
  <c r="G618" i="2"/>
  <c r="N618" i="2" s="1"/>
  <c r="M617" i="2"/>
  <c r="K617" i="2"/>
  <c r="I617" i="2"/>
  <c r="G617" i="2"/>
  <c r="N617" i="2" s="1"/>
  <c r="M616" i="2"/>
  <c r="K616" i="2"/>
  <c r="I616" i="2"/>
  <c r="G616" i="2"/>
  <c r="N616" i="2" s="1"/>
  <c r="M608" i="2"/>
  <c r="K608" i="2"/>
  <c r="I608" i="2"/>
  <c r="G608" i="2"/>
  <c r="M605" i="2"/>
  <c r="K605" i="2"/>
  <c r="I605" i="2"/>
  <c r="G605" i="2"/>
  <c r="N605" i="2" s="1"/>
  <c r="M603" i="2"/>
  <c r="K603" i="2"/>
  <c r="I603" i="2"/>
  <c r="G603" i="2"/>
  <c r="N603" i="2" s="1"/>
  <c r="M602" i="2"/>
  <c r="K602" i="2"/>
  <c r="I602" i="2"/>
  <c r="G602" i="2"/>
  <c r="N602" i="2" s="1"/>
  <c r="M601" i="2"/>
  <c r="K601" i="2"/>
  <c r="I601" i="2"/>
  <c r="G601" i="2"/>
  <c r="N601" i="2" s="1"/>
  <c r="M600" i="2"/>
  <c r="K600" i="2"/>
  <c r="I600" i="2"/>
  <c r="G600" i="2"/>
  <c r="N600" i="2" s="1"/>
  <c r="M599" i="2"/>
  <c r="K599" i="2"/>
  <c r="I599" i="2"/>
  <c r="G599" i="2"/>
  <c r="N599" i="2" s="1"/>
  <c r="M598" i="2"/>
  <c r="K598" i="2"/>
  <c r="I598" i="2"/>
  <c r="G598" i="2"/>
  <c r="N598" i="2" s="1"/>
  <c r="M597" i="2"/>
  <c r="K597" i="2"/>
  <c r="I597" i="2"/>
  <c r="G597" i="2"/>
  <c r="M596" i="2"/>
  <c r="K596" i="2"/>
  <c r="I596" i="2"/>
  <c r="G596" i="2"/>
  <c r="N596" i="2" s="1"/>
  <c r="M593" i="2"/>
  <c r="K593" i="2"/>
  <c r="I593" i="2"/>
  <c r="G593" i="2"/>
  <c r="N593" i="2" s="1"/>
  <c r="M592" i="2"/>
  <c r="K592" i="2"/>
  <c r="I592" i="2"/>
  <c r="G592" i="2"/>
  <c r="N592" i="2" s="1"/>
  <c r="M591" i="2"/>
  <c r="K591" i="2"/>
  <c r="I591" i="2"/>
  <c r="G591" i="2"/>
  <c r="N591" i="2" s="1"/>
  <c r="M590" i="2"/>
  <c r="K590" i="2"/>
  <c r="I590" i="2"/>
  <c r="G590" i="2"/>
  <c r="N590" i="2" s="1"/>
  <c r="M589" i="2"/>
  <c r="K589" i="2"/>
  <c r="I589" i="2"/>
  <c r="G589" i="2"/>
  <c r="N589" i="2" s="1"/>
  <c r="M588" i="2"/>
  <c r="K588" i="2"/>
  <c r="I588" i="2"/>
  <c r="G588" i="2"/>
  <c r="N588" i="2" s="1"/>
  <c r="M587" i="2"/>
  <c r="K587" i="2"/>
  <c r="I587" i="2"/>
  <c r="G587" i="2"/>
  <c r="N587" i="2" s="1"/>
  <c r="M586" i="2"/>
  <c r="K586" i="2"/>
  <c r="I586" i="2"/>
  <c r="G586" i="2"/>
  <c r="N586" i="2" s="1"/>
  <c r="M585" i="2"/>
  <c r="K585" i="2"/>
  <c r="I585" i="2"/>
  <c r="G585" i="2"/>
  <c r="N585" i="2" s="1"/>
  <c r="M576" i="2"/>
  <c r="K576" i="2"/>
  <c r="I576" i="2"/>
  <c r="G576" i="2"/>
  <c r="N576" i="2" s="1"/>
  <c r="M575" i="2"/>
  <c r="K575" i="2"/>
  <c r="I575" i="2"/>
  <c r="G575" i="2"/>
  <c r="N575" i="2" s="1"/>
  <c r="M574" i="2"/>
  <c r="K574" i="2"/>
  <c r="I574" i="2"/>
  <c r="G574" i="2"/>
  <c r="N574" i="2" s="1"/>
  <c r="M573" i="2"/>
  <c r="K573" i="2"/>
  <c r="I573" i="2"/>
  <c r="G573" i="2"/>
  <c r="N573" i="2" s="1"/>
  <c r="M572" i="2"/>
  <c r="K572" i="2"/>
  <c r="I572" i="2"/>
  <c r="G572" i="2"/>
  <c r="N572" i="2" s="1"/>
  <c r="M571" i="2"/>
  <c r="K571" i="2"/>
  <c r="I571" i="2"/>
  <c r="G571" i="2"/>
  <c r="N571" i="2" s="1"/>
  <c r="M570" i="2"/>
  <c r="K570" i="2"/>
  <c r="I570" i="2"/>
  <c r="G570" i="2"/>
  <c r="N570" i="2" s="1"/>
  <c r="M569" i="2"/>
  <c r="K569" i="2"/>
  <c r="I569" i="2"/>
  <c r="G569" i="2"/>
  <c r="N569" i="2" s="1"/>
  <c r="M567" i="2"/>
  <c r="K567" i="2"/>
  <c r="I567" i="2"/>
  <c r="G567" i="2"/>
  <c r="N567" i="2" s="1"/>
  <c r="M566" i="2"/>
  <c r="K566" i="2"/>
  <c r="I566" i="2"/>
  <c r="G566" i="2"/>
  <c r="N566" i="2" s="1"/>
  <c r="M565" i="2"/>
  <c r="K565" i="2"/>
  <c r="I565" i="2"/>
  <c r="G565" i="2"/>
  <c r="N565" i="2" s="1"/>
  <c r="M564" i="2"/>
  <c r="K564" i="2"/>
  <c r="I564" i="2"/>
  <c r="G564" i="2"/>
  <c r="N564" i="2" s="1"/>
  <c r="M563" i="2"/>
  <c r="K563" i="2"/>
  <c r="I563" i="2"/>
  <c r="G563" i="2"/>
  <c r="N563" i="2" s="1"/>
  <c r="M562" i="2"/>
  <c r="K562" i="2"/>
  <c r="I562" i="2"/>
  <c r="G562" i="2"/>
  <c r="N562" i="2" s="1"/>
  <c r="M561" i="2"/>
  <c r="K561" i="2"/>
  <c r="I561" i="2"/>
  <c r="G561" i="2"/>
  <c r="N561" i="2" s="1"/>
  <c r="M560" i="2"/>
  <c r="K560" i="2"/>
  <c r="I560" i="2"/>
  <c r="G560" i="2"/>
  <c r="N560" i="2" s="1"/>
  <c r="M559" i="2"/>
  <c r="K559" i="2"/>
  <c r="I559" i="2"/>
  <c r="G559" i="2"/>
  <c r="N559" i="2" s="1"/>
  <c r="M558" i="2"/>
  <c r="K558" i="2"/>
  <c r="I558" i="2"/>
  <c r="G558" i="2"/>
  <c r="N558" i="2" s="1"/>
  <c r="M557" i="2"/>
  <c r="K557" i="2"/>
  <c r="I557" i="2"/>
  <c r="G557" i="2"/>
  <c r="N557" i="2" s="1"/>
  <c r="M556" i="2"/>
  <c r="K556" i="2"/>
  <c r="I556" i="2"/>
  <c r="G556" i="2"/>
  <c r="N556" i="2" s="1"/>
  <c r="M555" i="2"/>
  <c r="K555" i="2"/>
  <c r="I555" i="2"/>
  <c r="G555" i="2"/>
  <c r="N555" i="2" s="1"/>
  <c r="M553" i="2"/>
  <c r="K553" i="2"/>
  <c r="I553" i="2"/>
  <c r="G553" i="2"/>
  <c r="N553" i="2" s="1"/>
  <c r="M552" i="2"/>
  <c r="K552" i="2"/>
  <c r="I552" i="2"/>
  <c r="G552" i="2"/>
  <c r="N552" i="2" s="1"/>
  <c r="M551" i="2"/>
  <c r="K551" i="2"/>
  <c r="I551" i="2"/>
  <c r="G551" i="2"/>
  <c r="N551" i="2" s="1"/>
  <c r="M550" i="2"/>
  <c r="K550" i="2"/>
  <c r="I550" i="2"/>
  <c r="G550" i="2"/>
  <c r="N550" i="2" s="1"/>
  <c r="M549" i="2"/>
  <c r="K549" i="2"/>
  <c r="I549" i="2"/>
  <c r="G549" i="2"/>
  <c r="N549" i="2" s="1"/>
  <c r="M548" i="2"/>
  <c r="K548" i="2"/>
  <c r="I548" i="2"/>
  <c r="G548" i="2"/>
  <c r="N548" i="2" s="1"/>
  <c r="M547" i="2"/>
  <c r="K547" i="2"/>
  <c r="I547" i="2"/>
  <c r="G547" i="2"/>
  <c r="N547" i="2" s="1"/>
  <c r="M546" i="2"/>
  <c r="K546" i="2"/>
  <c r="I546" i="2"/>
  <c r="G546" i="2"/>
  <c r="N546" i="2" s="1"/>
  <c r="M545" i="2"/>
  <c r="K545" i="2"/>
  <c r="I545" i="2"/>
  <c r="G545" i="2"/>
  <c r="N545" i="2" s="1"/>
  <c r="M544" i="2"/>
  <c r="K544" i="2"/>
  <c r="I544" i="2"/>
  <c r="G544" i="2"/>
  <c r="N544" i="2" s="1"/>
  <c r="M543" i="2"/>
  <c r="K543" i="2"/>
  <c r="I543" i="2"/>
  <c r="G543" i="2"/>
  <c r="N543" i="2" s="1"/>
  <c r="M542" i="2"/>
  <c r="K542" i="2"/>
  <c r="I542" i="2"/>
  <c r="G542" i="2"/>
  <c r="M541" i="2"/>
  <c r="K541" i="2"/>
  <c r="I541" i="2"/>
  <c r="G541" i="2"/>
  <c r="N541" i="2" s="1"/>
  <c r="M540" i="2"/>
  <c r="K540" i="2"/>
  <c r="I540" i="2"/>
  <c r="G540" i="2"/>
  <c r="N540" i="2" s="1"/>
  <c r="M539" i="2"/>
  <c r="K539" i="2"/>
  <c r="I539" i="2"/>
  <c r="G539" i="2"/>
  <c r="N539" i="2" s="1"/>
  <c r="M538" i="2"/>
  <c r="K538" i="2"/>
  <c r="I538" i="2"/>
  <c r="G538" i="2"/>
  <c r="N538" i="2" s="1"/>
  <c r="M537" i="2"/>
  <c r="K537" i="2"/>
  <c r="I537" i="2"/>
  <c r="G537" i="2"/>
  <c r="N537" i="2" s="1"/>
  <c r="M536" i="2"/>
  <c r="K536" i="2"/>
  <c r="I536" i="2"/>
  <c r="G536" i="2"/>
  <c r="N536" i="2" s="1"/>
  <c r="M535" i="2"/>
  <c r="K535" i="2"/>
  <c r="I535" i="2"/>
  <c r="G535" i="2"/>
  <c r="N535" i="2" s="1"/>
  <c r="M534" i="2"/>
  <c r="K534" i="2"/>
  <c r="I534" i="2"/>
  <c r="G534" i="2"/>
  <c r="N534" i="2" s="1"/>
  <c r="M533" i="2"/>
  <c r="K533" i="2"/>
  <c r="I533" i="2"/>
  <c r="G533" i="2"/>
  <c r="N533" i="2" s="1"/>
  <c r="M532" i="2"/>
  <c r="K532" i="2"/>
  <c r="I532" i="2"/>
  <c r="G532" i="2"/>
  <c r="N532" i="2" s="1"/>
  <c r="M531" i="2"/>
  <c r="K531" i="2"/>
  <c r="I531" i="2"/>
  <c r="G531" i="2"/>
  <c r="N531" i="2" s="1"/>
  <c r="M530" i="2"/>
  <c r="K530" i="2"/>
  <c r="I530" i="2"/>
  <c r="G530" i="2"/>
  <c r="N530" i="2" s="1"/>
  <c r="M529" i="2"/>
  <c r="K529" i="2"/>
  <c r="I529" i="2"/>
  <c r="G529" i="2"/>
  <c r="N529" i="2" s="1"/>
  <c r="M528" i="2"/>
  <c r="K528" i="2"/>
  <c r="I528" i="2"/>
  <c r="G528" i="2"/>
  <c r="N528" i="2" s="1"/>
  <c r="M527" i="2"/>
  <c r="K527" i="2"/>
  <c r="I527" i="2"/>
  <c r="G527" i="2"/>
  <c r="N527" i="2" s="1"/>
  <c r="M526" i="2"/>
  <c r="K526" i="2"/>
  <c r="I526" i="2"/>
  <c r="G526" i="2"/>
  <c r="N526" i="2" s="1"/>
  <c r="M525" i="2"/>
  <c r="K525" i="2"/>
  <c r="I525" i="2"/>
  <c r="G525" i="2"/>
  <c r="N525" i="2" s="1"/>
  <c r="M524" i="2"/>
  <c r="K524" i="2"/>
  <c r="I524" i="2"/>
  <c r="G524" i="2"/>
  <c r="N524" i="2" s="1"/>
  <c r="M523" i="2"/>
  <c r="K523" i="2"/>
  <c r="I523" i="2"/>
  <c r="G523" i="2"/>
  <c r="N523" i="2" s="1"/>
  <c r="M522" i="2"/>
  <c r="K522" i="2"/>
  <c r="I522" i="2"/>
  <c r="G522" i="2"/>
  <c r="N522" i="2" s="1"/>
  <c r="M521" i="2"/>
  <c r="K521" i="2"/>
  <c r="I521" i="2"/>
  <c r="G521" i="2"/>
  <c r="N521" i="2" s="1"/>
  <c r="M520" i="2"/>
  <c r="K520" i="2"/>
  <c r="I520" i="2"/>
  <c r="G520" i="2"/>
  <c r="N520" i="2" s="1"/>
  <c r="M519" i="2"/>
  <c r="K519" i="2"/>
  <c r="I519" i="2"/>
  <c r="G519" i="2"/>
  <c r="N519" i="2" s="1"/>
  <c r="M518" i="2"/>
  <c r="K518" i="2"/>
  <c r="I518" i="2"/>
  <c r="G518" i="2"/>
  <c r="N518" i="2" s="1"/>
  <c r="M517" i="2"/>
  <c r="K517" i="2"/>
  <c r="I517" i="2"/>
  <c r="G517" i="2"/>
  <c r="N517" i="2" s="1"/>
  <c r="M516" i="2"/>
  <c r="K516" i="2"/>
  <c r="I516" i="2"/>
  <c r="G516" i="2"/>
  <c r="N516" i="2" s="1"/>
  <c r="M515" i="2"/>
  <c r="K515" i="2"/>
  <c r="I515" i="2"/>
  <c r="G515" i="2"/>
  <c r="N515" i="2" s="1"/>
  <c r="M514" i="2"/>
  <c r="K514" i="2"/>
  <c r="I514" i="2"/>
  <c r="G514" i="2"/>
  <c r="N514" i="2" s="1"/>
  <c r="M513" i="2"/>
  <c r="K513" i="2"/>
  <c r="I513" i="2"/>
  <c r="G513" i="2"/>
  <c r="N513" i="2" s="1"/>
  <c r="M512" i="2"/>
  <c r="K512" i="2"/>
  <c r="I512" i="2"/>
  <c r="G512" i="2"/>
  <c r="N512" i="2" s="1"/>
  <c r="M511" i="2"/>
  <c r="K511" i="2"/>
  <c r="I511" i="2"/>
  <c r="G511" i="2"/>
  <c r="N511" i="2" s="1"/>
  <c r="M510" i="2"/>
  <c r="K510" i="2"/>
  <c r="I510" i="2"/>
  <c r="G510" i="2"/>
  <c r="N510" i="2" s="1"/>
  <c r="M509" i="2"/>
  <c r="K509" i="2"/>
  <c r="I509" i="2"/>
  <c r="G509" i="2"/>
  <c r="N509" i="2" s="1"/>
  <c r="M508" i="2"/>
  <c r="K508" i="2"/>
  <c r="I508" i="2"/>
  <c r="G508" i="2"/>
  <c r="N508" i="2" s="1"/>
  <c r="M507" i="2"/>
  <c r="K507" i="2"/>
  <c r="I507" i="2"/>
  <c r="G507" i="2"/>
  <c r="N507" i="2" s="1"/>
  <c r="M506" i="2"/>
  <c r="K506" i="2"/>
  <c r="I506" i="2"/>
  <c r="G506" i="2"/>
  <c r="N506" i="2" s="1"/>
  <c r="M505" i="2"/>
  <c r="K505" i="2"/>
  <c r="I505" i="2"/>
  <c r="G505" i="2"/>
  <c r="N505" i="2" s="1"/>
  <c r="M504" i="2"/>
  <c r="K504" i="2"/>
  <c r="I504" i="2"/>
  <c r="G504" i="2"/>
  <c r="N504" i="2" s="1"/>
  <c r="M503" i="2"/>
  <c r="K503" i="2"/>
  <c r="I503" i="2"/>
  <c r="G503" i="2"/>
  <c r="N503" i="2" s="1"/>
  <c r="M502" i="2"/>
  <c r="K502" i="2"/>
  <c r="I502" i="2"/>
  <c r="G502" i="2"/>
  <c r="N502" i="2" s="1"/>
  <c r="M501" i="2"/>
  <c r="K501" i="2"/>
  <c r="I501" i="2"/>
  <c r="G501" i="2"/>
  <c r="N501" i="2" s="1"/>
  <c r="M500" i="2"/>
  <c r="K500" i="2"/>
  <c r="I500" i="2"/>
  <c r="G500" i="2"/>
  <c r="N500" i="2" s="1"/>
  <c r="M499" i="2"/>
  <c r="K499" i="2"/>
  <c r="I499" i="2"/>
  <c r="G499" i="2"/>
  <c r="N499" i="2" s="1"/>
  <c r="M498" i="2"/>
  <c r="K498" i="2"/>
  <c r="I498" i="2"/>
  <c r="G498" i="2"/>
  <c r="N498" i="2" s="1"/>
  <c r="M497" i="2"/>
  <c r="K497" i="2"/>
  <c r="I497" i="2"/>
  <c r="G497" i="2"/>
  <c r="N497" i="2" s="1"/>
  <c r="M496" i="2"/>
  <c r="K496" i="2"/>
  <c r="I496" i="2"/>
  <c r="G496" i="2"/>
  <c r="M495" i="2"/>
  <c r="K495" i="2"/>
  <c r="I495" i="2"/>
  <c r="G495" i="2"/>
  <c r="N495" i="2" s="1"/>
  <c r="M494" i="2"/>
  <c r="K494" i="2"/>
  <c r="I494" i="2"/>
  <c r="G494" i="2"/>
  <c r="M493" i="2"/>
  <c r="K493" i="2"/>
  <c r="I493" i="2"/>
  <c r="G493" i="2"/>
  <c r="N493" i="2" s="1"/>
  <c r="M492" i="2"/>
  <c r="K492" i="2"/>
  <c r="I492" i="2"/>
  <c r="G492" i="2"/>
  <c r="M491" i="2"/>
  <c r="K491" i="2"/>
  <c r="I491" i="2"/>
  <c r="G491" i="2"/>
  <c r="N491" i="2" s="1"/>
  <c r="M490" i="2"/>
  <c r="K490" i="2"/>
  <c r="I490" i="2"/>
  <c r="G490" i="2"/>
  <c r="M489" i="2"/>
  <c r="K489" i="2"/>
  <c r="I489" i="2"/>
  <c r="G489" i="2"/>
  <c r="N489" i="2" s="1"/>
  <c r="M488" i="2"/>
  <c r="K488" i="2"/>
  <c r="I488" i="2"/>
  <c r="G488" i="2"/>
  <c r="M487" i="2"/>
  <c r="K487" i="2"/>
  <c r="I487" i="2"/>
  <c r="G487" i="2"/>
  <c r="N487" i="2" s="1"/>
  <c r="M486" i="2"/>
  <c r="K486" i="2"/>
  <c r="I486" i="2"/>
  <c r="G486" i="2"/>
  <c r="N486" i="2" s="1"/>
  <c r="M485" i="2"/>
  <c r="K485" i="2"/>
  <c r="I485" i="2"/>
  <c r="G485" i="2"/>
  <c r="M484" i="2"/>
  <c r="K484" i="2"/>
  <c r="I484" i="2"/>
  <c r="G484" i="2"/>
  <c r="M483" i="2"/>
  <c r="K483" i="2"/>
  <c r="I483" i="2"/>
  <c r="G483" i="2"/>
  <c r="N483" i="2" s="1"/>
  <c r="M482" i="2"/>
  <c r="K482" i="2"/>
  <c r="I482" i="2"/>
  <c r="G482" i="2"/>
  <c r="N482" i="2" s="1"/>
  <c r="M481" i="2"/>
  <c r="K481" i="2"/>
  <c r="I481" i="2"/>
  <c r="G481" i="2"/>
  <c r="N481" i="2" s="1"/>
  <c r="M480" i="2"/>
  <c r="K480" i="2"/>
  <c r="I480" i="2"/>
  <c r="G480" i="2"/>
  <c r="M479" i="2"/>
  <c r="K479" i="2"/>
  <c r="I479" i="2"/>
  <c r="G479" i="2"/>
  <c r="N479" i="2" s="1"/>
  <c r="M478" i="2"/>
  <c r="K478" i="2"/>
  <c r="I478" i="2"/>
  <c r="G478" i="2"/>
  <c r="M477" i="2"/>
  <c r="K477" i="2"/>
  <c r="I477" i="2"/>
  <c r="G477" i="2"/>
  <c r="N477" i="2" s="1"/>
  <c r="M476" i="2"/>
  <c r="K476" i="2"/>
  <c r="I476" i="2"/>
  <c r="G476" i="2"/>
  <c r="N476" i="2" s="1"/>
  <c r="M460" i="2"/>
  <c r="K460" i="2"/>
  <c r="I460" i="2"/>
  <c r="G460" i="2"/>
  <c r="N460" i="2" s="1"/>
  <c r="M459" i="2"/>
  <c r="K459" i="2"/>
  <c r="I459" i="2"/>
  <c r="G459" i="2"/>
  <c r="M457" i="2"/>
  <c r="K457" i="2"/>
  <c r="I457" i="2"/>
  <c r="G457" i="2"/>
  <c r="N457" i="2" s="1"/>
  <c r="M456" i="2"/>
  <c r="K456" i="2"/>
  <c r="I456" i="2"/>
  <c r="G456" i="2"/>
  <c r="M455" i="2"/>
  <c r="K455" i="2"/>
  <c r="I455" i="2"/>
  <c r="G455" i="2"/>
  <c r="N455" i="2" s="1"/>
  <c r="M454" i="2"/>
  <c r="K454" i="2"/>
  <c r="I454" i="2"/>
  <c r="G454" i="2"/>
  <c r="M453" i="2"/>
  <c r="K453" i="2"/>
  <c r="I453" i="2"/>
  <c r="G453" i="2"/>
  <c r="N453" i="2" s="1"/>
  <c r="M452" i="2"/>
  <c r="K452" i="2"/>
  <c r="I452" i="2"/>
  <c r="G452" i="2"/>
  <c r="M451" i="2"/>
  <c r="K451" i="2"/>
  <c r="I451" i="2"/>
  <c r="G451" i="2"/>
  <c r="N451" i="2" s="1"/>
  <c r="M450" i="2"/>
  <c r="K450" i="2"/>
  <c r="I450" i="2"/>
  <c r="G450" i="2"/>
  <c r="M449" i="2"/>
  <c r="K449" i="2"/>
  <c r="I449" i="2"/>
  <c r="G449" i="2"/>
  <c r="N449" i="2" s="1"/>
  <c r="M448" i="2"/>
  <c r="K448" i="2"/>
  <c r="I448" i="2"/>
  <c r="G448" i="2"/>
  <c r="M447" i="2"/>
  <c r="K447" i="2"/>
  <c r="I447" i="2"/>
  <c r="G447" i="2"/>
  <c r="N447" i="2" s="1"/>
  <c r="M446" i="2"/>
  <c r="K446" i="2"/>
  <c r="I446" i="2"/>
  <c r="G446" i="2"/>
  <c r="M445" i="2"/>
  <c r="K445" i="2"/>
  <c r="I445" i="2"/>
  <c r="G445" i="2"/>
  <c r="N445" i="2" s="1"/>
  <c r="M444" i="2"/>
  <c r="K444" i="2"/>
  <c r="I444" i="2"/>
  <c r="G444" i="2"/>
  <c r="M443" i="2"/>
  <c r="K443" i="2"/>
  <c r="I443" i="2"/>
  <c r="G443" i="2"/>
  <c r="N443" i="2" s="1"/>
  <c r="M442" i="2"/>
  <c r="K442" i="2"/>
  <c r="I442" i="2"/>
  <c r="G442" i="2"/>
  <c r="N442" i="2" s="1"/>
  <c r="M441" i="2"/>
  <c r="K441" i="2"/>
  <c r="I441" i="2"/>
  <c r="G441" i="2"/>
  <c r="N441" i="2" s="1"/>
  <c r="M440" i="2"/>
  <c r="K440" i="2"/>
  <c r="I440" i="2"/>
  <c r="G440" i="2"/>
  <c r="N440" i="2" s="1"/>
  <c r="M439" i="2"/>
  <c r="K439" i="2"/>
  <c r="I439" i="2"/>
  <c r="G439" i="2"/>
  <c r="N439" i="2" s="1"/>
  <c r="M438" i="2"/>
  <c r="K438" i="2"/>
  <c r="I438" i="2"/>
  <c r="G438" i="2"/>
  <c r="N438" i="2" s="1"/>
  <c r="M437" i="2"/>
  <c r="K437" i="2"/>
  <c r="I437" i="2"/>
  <c r="G437" i="2"/>
  <c r="N437" i="2" s="1"/>
  <c r="M436" i="2"/>
  <c r="K436" i="2"/>
  <c r="I436" i="2"/>
  <c r="G436" i="2"/>
  <c r="N436" i="2" s="1"/>
  <c r="M435" i="2"/>
  <c r="K435" i="2"/>
  <c r="I435" i="2"/>
  <c r="G435" i="2"/>
  <c r="N435" i="2" s="1"/>
  <c r="M434" i="2"/>
  <c r="K434" i="2"/>
  <c r="I434" i="2"/>
  <c r="G434" i="2"/>
  <c r="N434" i="2" s="1"/>
  <c r="M433" i="2"/>
  <c r="K433" i="2"/>
  <c r="I433" i="2"/>
  <c r="G433" i="2"/>
  <c r="N433" i="2" s="1"/>
  <c r="M432" i="2"/>
  <c r="K432" i="2"/>
  <c r="I432" i="2"/>
  <c r="G432" i="2"/>
  <c r="N432" i="2" s="1"/>
  <c r="M431" i="2"/>
  <c r="K431" i="2"/>
  <c r="I431" i="2"/>
  <c r="G431" i="2"/>
  <c r="N431" i="2" s="1"/>
  <c r="M430" i="2"/>
  <c r="K430" i="2"/>
  <c r="I430" i="2"/>
  <c r="G430" i="2"/>
  <c r="N430" i="2" s="1"/>
  <c r="M429" i="2"/>
  <c r="K429" i="2"/>
  <c r="I429" i="2"/>
  <c r="G429" i="2"/>
  <c r="N429" i="2" s="1"/>
  <c r="M428" i="2"/>
  <c r="K428" i="2"/>
  <c r="I428" i="2"/>
  <c r="G428" i="2"/>
  <c r="N428" i="2" s="1"/>
  <c r="M427" i="2"/>
  <c r="K427" i="2"/>
  <c r="I427" i="2"/>
  <c r="G427" i="2"/>
  <c r="N427" i="2" s="1"/>
  <c r="M426" i="2"/>
  <c r="K426" i="2"/>
  <c r="I426" i="2"/>
  <c r="G426" i="2"/>
  <c r="N426" i="2" s="1"/>
  <c r="M425" i="2"/>
  <c r="K425" i="2"/>
  <c r="I425" i="2"/>
  <c r="G425" i="2"/>
  <c r="N425" i="2" s="1"/>
  <c r="M424" i="2"/>
  <c r="K424" i="2"/>
  <c r="I424" i="2"/>
  <c r="G424" i="2"/>
  <c r="N424" i="2" s="1"/>
  <c r="M423" i="2"/>
  <c r="K423" i="2"/>
  <c r="I423" i="2"/>
  <c r="G423" i="2"/>
  <c r="N423" i="2" s="1"/>
  <c r="M422" i="2"/>
  <c r="K422" i="2"/>
  <c r="I422" i="2"/>
  <c r="G422" i="2"/>
  <c r="N422" i="2" s="1"/>
  <c r="M421" i="2"/>
  <c r="K421" i="2"/>
  <c r="I421" i="2"/>
  <c r="G421" i="2"/>
  <c r="N421" i="2" s="1"/>
  <c r="M420" i="2"/>
  <c r="K420" i="2"/>
  <c r="I420" i="2"/>
  <c r="G420" i="2"/>
  <c r="N420" i="2" s="1"/>
  <c r="M419" i="2"/>
  <c r="K419" i="2"/>
  <c r="I419" i="2"/>
  <c r="G419" i="2"/>
  <c r="N419" i="2" s="1"/>
  <c r="M418" i="2"/>
  <c r="K418" i="2"/>
  <c r="I418" i="2"/>
  <c r="G418" i="2"/>
  <c r="N418" i="2" s="1"/>
  <c r="M417" i="2"/>
  <c r="K417" i="2"/>
  <c r="I417" i="2"/>
  <c r="G417" i="2"/>
  <c r="N417" i="2" s="1"/>
  <c r="M416" i="2"/>
  <c r="K416" i="2"/>
  <c r="I416" i="2"/>
  <c r="G416" i="2"/>
  <c r="N416" i="2" s="1"/>
  <c r="M415" i="2"/>
  <c r="K415" i="2"/>
  <c r="I415" i="2"/>
  <c r="G415" i="2"/>
  <c r="N415" i="2" s="1"/>
  <c r="M414" i="2"/>
  <c r="K414" i="2"/>
  <c r="I414" i="2"/>
  <c r="G414" i="2"/>
  <c r="N414" i="2" s="1"/>
  <c r="M413" i="2"/>
  <c r="K413" i="2"/>
  <c r="I413" i="2"/>
  <c r="G413" i="2"/>
  <c r="N413" i="2" s="1"/>
  <c r="M412" i="2"/>
  <c r="K412" i="2"/>
  <c r="I412" i="2"/>
  <c r="G412" i="2"/>
  <c r="M411" i="2"/>
  <c r="K411" i="2"/>
  <c r="I411" i="2"/>
  <c r="G411" i="2"/>
  <c r="N411" i="2" s="1"/>
  <c r="M410" i="2"/>
  <c r="K410" i="2"/>
  <c r="I410" i="2"/>
  <c r="G410" i="2"/>
  <c r="M409" i="2"/>
  <c r="K409" i="2"/>
  <c r="I409" i="2"/>
  <c r="G409" i="2"/>
  <c r="N409" i="2" s="1"/>
  <c r="M408" i="2"/>
  <c r="K408" i="2"/>
  <c r="I408" i="2"/>
  <c r="G408" i="2"/>
  <c r="N408" i="2" s="1"/>
  <c r="M407" i="2"/>
  <c r="K407" i="2"/>
  <c r="I407" i="2"/>
  <c r="G407" i="2"/>
  <c r="N407" i="2" s="1"/>
  <c r="M406" i="2"/>
  <c r="K406" i="2"/>
  <c r="I406" i="2"/>
  <c r="G406" i="2"/>
  <c r="N406" i="2" s="1"/>
  <c r="M405" i="2"/>
  <c r="K405" i="2"/>
  <c r="I405" i="2"/>
  <c r="G405" i="2"/>
  <c r="N405" i="2" s="1"/>
  <c r="M404" i="2"/>
  <c r="K404" i="2"/>
  <c r="I404" i="2"/>
  <c r="G404" i="2"/>
  <c r="N404" i="2" s="1"/>
  <c r="M403" i="2"/>
  <c r="K403" i="2"/>
  <c r="I403" i="2"/>
  <c r="G403" i="2"/>
  <c r="N403" i="2" s="1"/>
  <c r="M402" i="2"/>
  <c r="K402" i="2"/>
  <c r="I402" i="2"/>
  <c r="G402" i="2"/>
  <c r="N402" i="2" s="1"/>
  <c r="M401" i="2"/>
  <c r="K401" i="2"/>
  <c r="I401" i="2"/>
  <c r="G401" i="2"/>
  <c r="N401" i="2" s="1"/>
  <c r="M400" i="2"/>
  <c r="K400" i="2"/>
  <c r="I400" i="2"/>
  <c r="G400" i="2"/>
  <c r="N400" i="2" s="1"/>
  <c r="M399" i="2"/>
  <c r="K399" i="2"/>
  <c r="I399" i="2"/>
  <c r="G399" i="2"/>
  <c r="N399" i="2" s="1"/>
  <c r="M398" i="2"/>
  <c r="K398" i="2"/>
  <c r="I398" i="2"/>
  <c r="G398" i="2"/>
  <c r="N398" i="2" s="1"/>
  <c r="M397" i="2"/>
  <c r="K397" i="2"/>
  <c r="I397" i="2"/>
  <c r="G397" i="2"/>
  <c r="N397" i="2" s="1"/>
  <c r="M396" i="2"/>
  <c r="K396" i="2"/>
  <c r="I396" i="2"/>
  <c r="G396" i="2"/>
  <c r="N396" i="2" s="1"/>
  <c r="M395" i="2"/>
  <c r="K395" i="2"/>
  <c r="I395" i="2"/>
  <c r="G395" i="2"/>
  <c r="N395" i="2" s="1"/>
  <c r="M394" i="2"/>
  <c r="K394" i="2"/>
  <c r="I394" i="2"/>
  <c r="G394" i="2"/>
  <c r="N394" i="2" s="1"/>
  <c r="M393" i="2"/>
  <c r="K393" i="2"/>
  <c r="I393" i="2"/>
  <c r="G393" i="2"/>
  <c r="N393" i="2" s="1"/>
  <c r="M392" i="2"/>
  <c r="K392" i="2"/>
  <c r="I392" i="2"/>
  <c r="G392" i="2"/>
  <c r="N392" i="2" s="1"/>
  <c r="M391" i="2"/>
  <c r="K391" i="2"/>
  <c r="I391" i="2"/>
  <c r="G391" i="2"/>
  <c r="N391" i="2" s="1"/>
  <c r="M390" i="2"/>
  <c r="K390" i="2"/>
  <c r="I390" i="2"/>
  <c r="G390" i="2"/>
  <c r="N390" i="2" s="1"/>
  <c r="M389" i="2"/>
  <c r="K389" i="2"/>
  <c r="I389" i="2"/>
  <c r="G389" i="2"/>
  <c r="N389" i="2" s="1"/>
  <c r="M388" i="2"/>
  <c r="K388" i="2"/>
  <c r="I388" i="2"/>
  <c r="G388" i="2"/>
  <c r="N388" i="2" s="1"/>
  <c r="M387" i="2"/>
  <c r="K387" i="2"/>
  <c r="I387" i="2"/>
  <c r="G387" i="2"/>
  <c r="N387" i="2" s="1"/>
  <c r="M386" i="2"/>
  <c r="K386" i="2"/>
  <c r="I386" i="2"/>
  <c r="G386" i="2"/>
  <c r="N386" i="2" s="1"/>
  <c r="M385" i="2"/>
  <c r="K385" i="2"/>
  <c r="I385" i="2"/>
  <c r="G385" i="2"/>
  <c r="N385" i="2" s="1"/>
  <c r="M384" i="2"/>
  <c r="K384" i="2"/>
  <c r="I384" i="2"/>
  <c r="G384" i="2"/>
  <c r="M383" i="2"/>
  <c r="K383" i="2"/>
  <c r="I383" i="2"/>
  <c r="G383" i="2"/>
  <c r="N383" i="2" s="1"/>
  <c r="M382" i="2"/>
  <c r="K382" i="2"/>
  <c r="I382" i="2"/>
  <c r="G382" i="2"/>
  <c r="M381" i="2"/>
  <c r="K381" i="2"/>
  <c r="I381" i="2"/>
  <c r="G381" i="2"/>
  <c r="N381" i="2" s="1"/>
  <c r="M380" i="2"/>
  <c r="K380" i="2"/>
  <c r="I380" i="2"/>
  <c r="G380" i="2"/>
  <c r="M379" i="2"/>
  <c r="K379" i="2"/>
  <c r="I379" i="2"/>
  <c r="G379" i="2"/>
  <c r="N379" i="2" s="1"/>
  <c r="M378" i="2"/>
  <c r="K378" i="2"/>
  <c r="I378" i="2"/>
  <c r="G378" i="2"/>
  <c r="M377" i="2"/>
  <c r="K377" i="2"/>
  <c r="I377" i="2"/>
  <c r="G377" i="2"/>
  <c r="N377" i="2" s="1"/>
  <c r="M376" i="2"/>
  <c r="K376" i="2"/>
  <c r="I376" i="2"/>
  <c r="G376" i="2"/>
  <c r="M375" i="2"/>
  <c r="K375" i="2"/>
  <c r="I375" i="2"/>
  <c r="G375" i="2"/>
  <c r="N375" i="2" s="1"/>
  <c r="M374" i="2"/>
  <c r="K374" i="2"/>
  <c r="I374" i="2"/>
  <c r="G374" i="2"/>
  <c r="M373" i="2"/>
  <c r="K373" i="2"/>
  <c r="I373" i="2"/>
  <c r="G373" i="2"/>
  <c r="N373" i="2" s="1"/>
  <c r="M372" i="2"/>
  <c r="K372" i="2"/>
  <c r="I372" i="2"/>
  <c r="G372" i="2"/>
  <c r="N372" i="2" s="1"/>
  <c r="M371" i="2"/>
  <c r="K371" i="2"/>
  <c r="I371" i="2"/>
  <c r="G371" i="2"/>
  <c r="N371" i="2" s="1"/>
  <c r="M370" i="2"/>
  <c r="K370" i="2"/>
  <c r="I370" i="2"/>
  <c r="G370" i="2"/>
  <c r="N370" i="2" s="1"/>
  <c r="M369" i="2"/>
  <c r="K369" i="2"/>
  <c r="I369" i="2"/>
  <c r="G369" i="2"/>
  <c r="M368" i="2"/>
  <c r="K368" i="2"/>
  <c r="I368" i="2"/>
  <c r="G368" i="2"/>
  <c r="N368" i="2" s="1"/>
  <c r="M365" i="2"/>
  <c r="K365" i="2"/>
  <c r="I365" i="2"/>
  <c r="G365" i="2"/>
  <c r="M364" i="2"/>
  <c r="K364" i="2"/>
  <c r="I364" i="2"/>
  <c r="G364" i="2"/>
  <c r="N364" i="2" s="1"/>
  <c r="M363" i="2"/>
  <c r="K363" i="2"/>
  <c r="I363" i="2"/>
  <c r="G363" i="2"/>
  <c r="M362" i="2"/>
  <c r="K362" i="2"/>
  <c r="I362" i="2"/>
  <c r="G362" i="2"/>
  <c r="N362" i="2" s="1"/>
  <c r="M361" i="2"/>
  <c r="K361" i="2"/>
  <c r="I361" i="2"/>
  <c r="G361" i="2"/>
  <c r="M360" i="2"/>
  <c r="K360" i="2"/>
  <c r="I360" i="2"/>
  <c r="G360" i="2"/>
  <c r="N360" i="2" s="1"/>
  <c r="M359" i="2"/>
  <c r="K359" i="2"/>
  <c r="I359" i="2"/>
  <c r="G359" i="2"/>
  <c r="N359" i="2" s="1"/>
  <c r="M354" i="2"/>
  <c r="K354" i="2"/>
  <c r="I354" i="2"/>
  <c r="G354" i="2"/>
  <c r="M353" i="2"/>
  <c r="K353" i="2"/>
  <c r="I353" i="2"/>
  <c r="G353" i="2"/>
  <c r="N353" i="2" s="1"/>
  <c r="M351" i="2"/>
  <c r="K351" i="2"/>
  <c r="I351" i="2"/>
  <c r="G351" i="2"/>
  <c r="M350" i="2"/>
  <c r="K350" i="2"/>
  <c r="I350" i="2"/>
  <c r="G350" i="2"/>
  <c r="N350" i="2" s="1"/>
  <c r="M349" i="2"/>
  <c r="K349" i="2"/>
  <c r="I349" i="2"/>
  <c r="G349" i="2"/>
  <c r="N349" i="2" s="1"/>
  <c r="M344" i="2"/>
  <c r="K344" i="2"/>
  <c r="I344" i="2"/>
  <c r="G344" i="2"/>
  <c r="N344" i="2" s="1"/>
  <c r="M343" i="2"/>
  <c r="K343" i="2"/>
  <c r="I343" i="2"/>
  <c r="G343" i="2"/>
  <c r="N343" i="2" s="1"/>
  <c r="M342" i="2"/>
  <c r="K342" i="2"/>
  <c r="I342" i="2"/>
  <c r="G342" i="2"/>
  <c r="N342" i="2" s="1"/>
  <c r="M341" i="2"/>
  <c r="K341" i="2"/>
  <c r="I341" i="2"/>
  <c r="G341" i="2"/>
  <c r="N341" i="2" s="1"/>
  <c r="M340" i="2"/>
  <c r="K340" i="2"/>
  <c r="I340" i="2"/>
  <c r="G340" i="2"/>
  <c r="M339" i="2"/>
  <c r="K339" i="2"/>
  <c r="I339" i="2"/>
  <c r="G339" i="2"/>
  <c r="M338" i="2"/>
  <c r="K338" i="2"/>
  <c r="I338" i="2"/>
  <c r="G338" i="2"/>
  <c r="N338" i="2" s="1"/>
  <c r="M337" i="2"/>
  <c r="K337" i="2"/>
  <c r="I337" i="2"/>
  <c r="G337" i="2"/>
  <c r="N337" i="2" s="1"/>
  <c r="M336" i="2"/>
  <c r="K336" i="2"/>
  <c r="I336" i="2"/>
  <c r="G336" i="2"/>
  <c r="N336" i="2" s="1"/>
  <c r="M335" i="2"/>
  <c r="K335" i="2"/>
  <c r="I335" i="2"/>
  <c r="G335" i="2"/>
  <c r="M329" i="2"/>
  <c r="K329" i="2"/>
  <c r="I329" i="2"/>
  <c r="G329" i="2"/>
  <c r="N329" i="2" s="1"/>
  <c r="M328" i="2"/>
  <c r="K328" i="2"/>
  <c r="I328" i="2"/>
  <c r="G328" i="2"/>
  <c r="N328" i="2" s="1"/>
  <c r="M326" i="2"/>
  <c r="K326" i="2"/>
  <c r="I326" i="2"/>
  <c r="G326" i="2"/>
  <c r="N326" i="2" s="1"/>
  <c r="M325" i="2"/>
  <c r="K325" i="2"/>
  <c r="I325" i="2"/>
  <c r="G325" i="2"/>
  <c r="N325" i="2" s="1"/>
  <c r="M306" i="2"/>
  <c r="K306" i="2"/>
  <c r="I306" i="2"/>
  <c r="G306" i="2"/>
  <c r="N306" i="2" s="1"/>
  <c r="M323" i="2"/>
  <c r="K323" i="2"/>
  <c r="I323" i="2"/>
  <c r="G323" i="2"/>
  <c r="M322" i="2"/>
  <c r="K322" i="2"/>
  <c r="I322" i="2"/>
  <c r="G322" i="2"/>
  <c r="M321" i="2"/>
  <c r="K321" i="2"/>
  <c r="I321" i="2"/>
  <c r="G321" i="2"/>
  <c r="M320" i="2"/>
  <c r="K320" i="2"/>
  <c r="I320" i="2"/>
  <c r="G320" i="2"/>
  <c r="N320" i="2" s="1"/>
  <c r="M319" i="2"/>
  <c r="K319" i="2"/>
  <c r="I319" i="2"/>
  <c r="G319" i="2"/>
  <c r="M318" i="2"/>
  <c r="K318" i="2"/>
  <c r="I318" i="2"/>
  <c r="G318" i="2"/>
  <c r="N318" i="2" s="1"/>
  <c r="M317" i="2"/>
  <c r="K317" i="2"/>
  <c r="I317" i="2"/>
  <c r="G317" i="2"/>
  <c r="M316" i="2"/>
  <c r="K316" i="2"/>
  <c r="I316" i="2"/>
  <c r="G316" i="2"/>
  <c r="N316" i="2" s="1"/>
  <c r="M314" i="2"/>
  <c r="K314" i="2"/>
  <c r="I314" i="2"/>
  <c r="G314" i="2"/>
  <c r="N314" i="2" s="1"/>
  <c r="M313" i="2"/>
  <c r="K313" i="2"/>
  <c r="I313" i="2"/>
  <c r="G313" i="2"/>
  <c r="M312" i="2"/>
  <c r="K312" i="2"/>
  <c r="I312" i="2"/>
  <c r="G312" i="2"/>
  <c r="N312" i="2" s="1"/>
  <c r="M310" i="2"/>
  <c r="K310" i="2"/>
  <c r="I310" i="2"/>
  <c r="G310" i="2"/>
  <c r="N310" i="2" s="1"/>
  <c r="M309" i="2"/>
  <c r="K309" i="2"/>
  <c r="I309" i="2"/>
  <c r="G309" i="2"/>
  <c r="M308" i="2"/>
  <c r="K308" i="2"/>
  <c r="I308" i="2"/>
  <c r="G308" i="2"/>
  <c r="N308" i="2" s="1"/>
  <c r="M307" i="2"/>
  <c r="K307" i="2"/>
  <c r="I307" i="2"/>
  <c r="G307" i="2"/>
  <c r="M305" i="2"/>
  <c r="K305" i="2"/>
  <c r="I305" i="2"/>
  <c r="G305" i="2"/>
  <c r="N305" i="2" s="1"/>
  <c r="M304" i="2"/>
  <c r="K304" i="2"/>
  <c r="I304" i="2"/>
  <c r="G304" i="2"/>
  <c r="N304" i="2" s="1"/>
  <c r="M303" i="2"/>
  <c r="K303" i="2"/>
  <c r="I303" i="2"/>
  <c r="G303" i="2"/>
  <c r="N303" i="2" s="1"/>
  <c r="M302" i="2"/>
  <c r="K302" i="2"/>
  <c r="I302" i="2"/>
  <c r="G302" i="2"/>
  <c r="M301" i="2"/>
  <c r="K301" i="2"/>
  <c r="I301" i="2"/>
  <c r="G301" i="2"/>
  <c r="N301" i="2" s="1"/>
  <c r="M298" i="2"/>
  <c r="K298" i="2"/>
  <c r="I298" i="2"/>
  <c r="G298" i="2"/>
  <c r="M297" i="2"/>
  <c r="K297" i="2"/>
  <c r="I297" i="2"/>
  <c r="G297" i="2"/>
  <c r="N297" i="2" s="1"/>
  <c r="M296" i="2"/>
  <c r="K296" i="2"/>
  <c r="I296" i="2"/>
  <c r="G296" i="2"/>
  <c r="M295" i="2"/>
  <c r="K295" i="2"/>
  <c r="I295" i="2"/>
  <c r="G295" i="2"/>
  <c r="M294" i="2"/>
  <c r="K294" i="2"/>
  <c r="I294" i="2"/>
  <c r="G294" i="2"/>
  <c r="M293" i="2"/>
  <c r="K293" i="2"/>
  <c r="I293" i="2"/>
  <c r="G293" i="2"/>
  <c r="N293" i="2" s="1"/>
  <c r="M292" i="2"/>
  <c r="K292" i="2"/>
  <c r="I292" i="2"/>
  <c r="G292" i="2"/>
  <c r="M291" i="2"/>
  <c r="K291" i="2"/>
  <c r="I291" i="2"/>
  <c r="G291" i="2"/>
  <c r="N291" i="2" s="1"/>
  <c r="M290" i="2"/>
  <c r="K290" i="2"/>
  <c r="I290" i="2"/>
  <c r="G290" i="2"/>
  <c r="M289" i="2"/>
  <c r="K289" i="2"/>
  <c r="I289" i="2"/>
  <c r="G289" i="2"/>
  <c r="N289" i="2" s="1"/>
  <c r="M288" i="2"/>
  <c r="K288" i="2"/>
  <c r="I288" i="2"/>
  <c r="G288" i="2"/>
  <c r="M287" i="2"/>
  <c r="K287" i="2"/>
  <c r="I287" i="2"/>
  <c r="G287" i="2"/>
  <c r="N287" i="2" s="1"/>
  <c r="M286" i="2"/>
  <c r="K286" i="2"/>
  <c r="I286" i="2"/>
  <c r="G286" i="2"/>
  <c r="M285" i="2"/>
  <c r="K285" i="2"/>
  <c r="I285" i="2"/>
  <c r="G285" i="2"/>
  <c r="N285" i="2" s="1"/>
  <c r="M284" i="2"/>
  <c r="K284" i="2"/>
  <c r="I284" i="2"/>
  <c r="G284" i="2"/>
  <c r="N284" i="2" s="1"/>
  <c r="M283" i="2"/>
  <c r="K283" i="2"/>
  <c r="I283" i="2"/>
  <c r="G283" i="2"/>
  <c r="N283" i="2" s="1"/>
  <c r="M282" i="2"/>
  <c r="K282" i="2"/>
  <c r="I282" i="2"/>
  <c r="G282" i="2"/>
  <c r="M281" i="2"/>
  <c r="K281" i="2"/>
  <c r="I281" i="2"/>
  <c r="G281" i="2"/>
  <c r="N281" i="2" s="1"/>
  <c r="M280" i="2"/>
  <c r="K280" i="2"/>
  <c r="I280" i="2"/>
  <c r="G280" i="2"/>
  <c r="M279" i="2"/>
  <c r="K279" i="2"/>
  <c r="I279" i="2"/>
  <c r="G279" i="2"/>
  <c r="N279" i="2" s="1"/>
  <c r="M278" i="2"/>
  <c r="K278" i="2"/>
  <c r="I278" i="2"/>
  <c r="G278" i="2"/>
  <c r="M276" i="2"/>
  <c r="K276" i="2"/>
  <c r="I276" i="2"/>
  <c r="G276" i="2"/>
  <c r="N276" i="2" s="1"/>
  <c r="M275" i="2"/>
  <c r="K275" i="2"/>
  <c r="I275" i="2"/>
  <c r="G275" i="2"/>
  <c r="M274" i="2"/>
  <c r="K274" i="2"/>
  <c r="I274" i="2"/>
  <c r="G274" i="2"/>
  <c r="N274" i="2" s="1"/>
  <c r="M273" i="2"/>
  <c r="K273" i="2"/>
  <c r="I273" i="2"/>
  <c r="G273" i="2"/>
  <c r="M272" i="2"/>
  <c r="K272" i="2"/>
  <c r="I272" i="2"/>
  <c r="G272" i="2"/>
  <c r="M271" i="2"/>
  <c r="K271" i="2"/>
  <c r="I271" i="2"/>
  <c r="G271" i="2"/>
  <c r="N271" i="2" s="1"/>
  <c r="M270" i="2"/>
  <c r="K270" i="2"/>
  <c r="I270" i="2"/>
  <c r="G270" i="2"/>
  <c r="N270" i="2" s="1"/>
  <c r="M269" i="2"/>
  <c r="K269" i="2"/>
  <c r="I269" i="2"/>
  <c r="G269" i="2"/>
  <c r="M268" i="2"/>
  <c r="K268" i="2"/>
  <c r="I268" i="2"/>
  <c r="G268" i="2"/>
  <c r="M267" i="2"/>
  <c r="K267" i="2"/>
  <c r="I267" i="2"/>
  <c r="G267" i="2"/>
  <c r="M261" i="2"/>
  <c r="K261" i="2"/>
  <c r="I261" i="2"/>
  <c r="G261" i="2"/>
  <c r="N261" i="2" s="1"/>
  <c r="M257" i="2"/>
  <c r="K257" i="2"/>
  <c r="I257" i="2"/>
  <c r="G257" i="2"/>
  <c r="M256" i="2"/>
  <c r="K256" i="2"/>
  <c r="I256" i="2"/>
  <c r="G256" i="2"/>
  <c r="N256" i="2" s="1"/>
  <c r="M255" i="2"/>
  <c r="K255" i="2"/>
  <c r="I255" i="2"/>
  <c r="G255" i="2"/>
  <c r="M254" i="2"/>
  <c r="K254" i="2"/>
  <c r="I254" i="2"/>
  <c r="G254" i="2"/>
  <c r="N254" i="2" s="1"/>
  <c r="M253" i="2"/>
  <c r="K253" i="2"/>
  <c r="I253" i="2"/>
  <c r="G253" i="2"/>
  <c r="M252" i="2"/>
  <c r="K252" i="2"/>
  <c r="I252" i="2"/>
  <c r="G252" i="2"/>
  <c r="N252" i="2" s="1"/>
  <c r="M251" i="2"/>
  <c r="K251" i="2"/>
  <c r="I251" i="2"/>
  <c r="G251" i="2"/>
  <c r="M250" i="2"/>
  <c r="K250" i="2"/>
  <c r="I250" i="2"/>
  <c r="G250" i="2"/>
  <c r="N250" i="2" s="1"/>
  <c r="M249" i="2"/>
  <c r="K249" i="2"/>
  <c r="I249" i="2"/>
  <c r="G249" i="2"/>
  <c r="M248" i="2"/>
  <c r="K248" i="2"/>
  <c r="I248" i="2"/>
  <c r="G248" i="2"/>
  <c r="M247" i="2"/>
  <c r="K247" i="2"/>
  <c r="I247" i="2"/>
  <c r="G247" i="2"/>
  <c r="M246" i="2"/>
  <c r="K246" i="2"/>
  <c r="I246" i="2"/>
  <c r="G246" i="2"/>
  <c r="N246" i="2" s="1"/>
  <c r="M245" i="2"/>
  <c r="K245" i="2"/>
  <c r="I245" i="2"/>
  <c r="G245" i="2"/>
  <c r="M244" i="2"/>
  <c r="K244" i="2"/>
  <c r="I244" i="2"/>
  <c r="G244" i="2"/>
  <c r="N244" i="2" s="1"/>
  <c r="M243" i="2"/>
  <c r="K243" i="2"/>
  <c r="I243" i="2"/>
  <c r="G243" i="2"/>
  <c r="M242" i="2"/>
  <c r="K242" i="2"/>
  <c r="I242" i="2"/>
  <c r="G242" i="2"/>
  <c r="N242" i="2" s="1"/>
  <c r="M241" i="2"/>
  <c r="K241" i="2"/>
  <c r="I241" i="2"/>
  <c r="G241" i="2"/>
  <c r="M240" i="2"/>
  <c r="K240" i="2"/>
  <c r="I240" i="2"/>
  <c r="G240" i="2"/>
  <c r="N240" i="2" s="1"/>
  <c r="M239" i="2"/>
  <c r="K239" i="2"/>
  <c r="I239" i="2"/>
  <c r="G239" i="2"/>
  <c r="M238" i="2"/>
  <c r="K238" i="2"/>
  <c r="I238" i="2"/>
  <c r="G238" i="2"/>
  <c r="N238" i="2" s="1"/>
  <c r="M237" i="2"/>
  <c r="K237" i="2"/>
  <c r="I237" i="2"/>
  <c r="G237" i="2"/>
  <c r="M236" i="2"/>
  <c r="K236" i="2"/>
  <c r="I236" i="2"/>
  <c r="G236" i="2"/>
  <c r="N236" i="2" s="1"/>
  <c r="M235" i="2"/>
  <c r="K235" i="2"/>
  <c r="I235" i="2"/>
  <c r="G235" i="2"/>
  <c r="M234" i="2"/>
  <c r="K234" i="2"/>
  <c r="I234" i="2"/>
  <c r="G234" i="2"/>
  <c r="N234" i="2" s="1"/>
  <c r="M233" i="2"/>
  <c r="K233" i="2"/>
  <c r="I233" i="2"/>
  <c r="G233" i="2"/>
  <c r="M232" i="2"/>
  <c r="K232" i="2"/>
  <c r="I232" i="2"/>
  <c r="G232" i="2"/>
  <c r="N232" i="2" s="1"/>
  <c r="M231" i="2"/>
  <c r="K231" i="2"/>
  <c r="I231" i="2"/>
  <c r="G231" i="2"/>
  <c r="M230" i="2"/>
  <c r="K230" i="2"/>
  <c r="I230" i="2"/>
  <c r="G230" i="2"/>
  <c r="N230" i="2" s="1"/>
  <c r="M229" i="2"/>
  <c r="K229" i="2"/>
  <c r="I229" i="2"/>
  <c r="G229" i="2"/>
  <c r="M228" i="2"/>
  <c r="K228" i="2"/>
  <c r="I228" i="2"/>
  <c r="G228" i="2"/>
  <c r="N228" i="2" s="1"/>
  <c r="M227" i="2"/>
  <c r="K227" i="2"/>
  <c r="I227" i="2"/>
  <c r="G227" i="2"/>
  <c r="N227" i="2" s="1"/>
  <c r="M226" i="2"/>
  <c r="K226" i="2"/>
  <c r="I226" i="2"/>
  <c r="G226" i="2"/>
  <c r="N226" i="2" s="1"/>
  <c r="M225" i="2"/>
  <c r="K225" i="2"/>
  <c r="I225" i="2"/>
  <c r="G225" i="2"/>
  <c r="M224" i="2"/>
  <c r="K224" i="2"/>
  <c r="I224" i="2"/>
  <c r="G224" i="2"/>
  <c r="N224" i="2" s="1"/>
  <c r="M223" i="2"/>
  <c r="K223" i="2"/>
  <c r="I223" i="2"/>
  <c r="G223" i="2"/>
  <c r="M222" i="2"/>
  <c r="K222" i="2"/>
  <c r="I222" i="2"/>
  <c r="G222" i="2"/>
  <c r="N222" i="2" s="1"/>
  <c r="M221" i="2"/>
  <c r="K221" i="2"/>
  <c r="I221" i="2"/>
  <c r="G221" i="2"/>
  <c r="M220" i="2"/>
  <c r="K220" i="2"/>
  <c r="I220" i="2"/>
  <c r="G220" i="2"/>
  <c r="N220" i="2" s="1"/>
  <c r="M219" i="2"/>
  <c r="K219" i="2"/>
  <c r="I219" i="2"/>
  <c r="G219" i="2"/>
  <c r="M218" i="2"/>
  <c r="K218" i="2"/>
  <c r="I218" i="2"/>
  <c r="G218" i="2"/>
  <c r="N218" i="2" s="1"/>
  <c r="M217" i="2"/>
  <c r="K217" i="2"/>
  <c r="I217" i="2"/>
  <c r="G217" i="2"/>
  <c r="M216" i="2"/>
  <c r="K216" i="2"/>
  <c r="I216" i="2"/>
  <c r="G216" i="2"/>
  <c r="N216" i="2" s="1"/>
  <c r="M215" i="2"/>
  <c r="K215" i="2"/>
  <c r="I215" i="2"/>
  <c r="G215" i="2"/>
  <c r="M214" i="2"/>
  <c r="K214" i="2"/>
  <c r="I214" i="2"/>
  <c r="G214" i="2"/>
  <c r="N214" i="2" s="1"/>
  <c r="M213" i="2"/>
  <c r="K213" i="2"/>
  <c r="I213" i="2"/>
  <c r="G213" i="2"/>
  <c r="M212" i="2"/>
  <c r="K212" i="2"/>
  <c r="I212" i="2"/>
  <c r="G212" i="2"/>
  <c r="N212" i="2" s="1"/>
  <c r="M211" i="2"/>
  <c r="K211" i="2"/>
  <c r="I211" i="2"/>
  <c r="G211" i="2"/>
  <c r="M210" i="2"/>
  <c r="K210" i="2"/>
  <c r="I210" i="2"/>
  <c r="G210" i="2"/>
  <c r="M209" i="2"/>
  <c r="K209" i="2"/>
  <c r="I209" i="2"/>
  <c r="G209" i="2"/>
  <c r="N209" i="2" s="1"/>
  <c r="M208" i="2"/>
  <c r="K208" i="2"/>
  <c r="I208" i="2"/>
  <c r="G208" i="2"/>
  <c r="N208" i="2" s="1"/>
  <c r="M207" i="2"/>
  <c r="K207" i="2"/>
  <c r="I207" i="2"/>
  <c r="G207" i="2"/>
  <c r="M206" i="2"/>
  <c r="K206" i="2"/>
  <c r="I206" i="2"/>
  <c r="G206" i="2"/>
  <c r="N206" i="2" s="1"/>
  <c r="M205" i="2"/>
  <c r="K205" i="2"/>
  <c r="I205" i="2"/>
  <c r="G205" i="2"/>
  <c r="M204" i="2"/>
  <c r="K204" i="2"/>
  <c r="I204" i="2"/>
  <c r="G204" i="2"/>
  <c r="N204" i="2" s="1"/>
  <c r="M203" i="2"/>
  <c r="K203" i="2"/>
  <c r="I203" i="2"/>
  <c r="G203" i="2"/>
  <c r="M202" i="2"/>
  <c r="K202" i="2"/>
  <c r="I202" i="2"/>
  <c r="G202" i="2"/>
  <c r="N202" i="2" s="1"/>
  <c r="M201" i="2"/>
  <c r="K201" i="2"/>
  <c r="I201" i="2"/>
  <c r="G201" i="2"/>
  <c r="M200" i="2"/>
  <c r="K200" i="2"/>
  <c r="I200" i="2"/>
  <c r="G200" i="2"/>
  <c r="N200" i="2" s="1"/>
  <c r="M199" i="2"/>
  <c r="K199" i="2"/>
  <c r="I199" i="2"/>
  <c r="G199" i="2"/>
  <c r="M198" i="2"/>
  <c r="K198" i="2"/>
  <c r="I198" i="2"/>
  <c r="G198" i="2"/>
  <c r="N198" i="2" s="1"/>
  <c r="M197" i="2"/>
  <c r="K197" i="2"/>
  <c r="I197" i="2"/>
  <c r="G197" i="2"/>
  <c r="M196" i="2"/>
  <c r="K196" i="2"/>
  <c r="I196" i="2"/>
  <c r="G196" i="2"/>
  <c r="N196" i="2" s="1"/>
  <c r="M195" i="2"/>
  <c r="K195" i="2"/>
  <c r="I195" i="2"/>
  <c r="G195" i="2"/>
  <c r="M194" i="2"/>
  <c r="K194" i="2"/>
  <c r="I194" i="2"/>
  <c r="G194" i="2"/>
  <c r="N194" i="2" s="1"/>
  <c r="M193" i="2"/>
  <c r="K193" i="2"/>
  <c r="I193" i="2"/>
  <c r="G193" i="2"/>
  <c r="M192" i="2"/>
  <c r="K192" i="2"/>
  <c r="I192" i="2"/>
  <c r="G192" i="2"/>
  <c r="N192" i="2" s="1"/>
  <c r="M191" i="2"/>
  <c r="K191" i="2"/>
  <c r="I191" i="2"/>
  <c r="G191" i="2"/>
  <c r="N191" i="2" s="1"/>
  <c r="M190" i="2"/>
  <c r="K190" i="2"/>
  <c r="I190" i="2"/>
  <c r="G190" i="2"/>
  <c r="N190" i="2" s="1"/>
  <c r="M189" i="2"/>
  <c r="K189" i="2"/>
  <c r="I189" i="2"/>
  <c r="G189" i="2"/>
  <c r="M188" i="2"/>
  <c r="K188" i="2"/>
  <c r="I188" i="2"/>
  <c r="G188" i="2"/>
  <c r="N188" i="2" s="1"/>
  <c r="M187" i="2"/>
  <c r="K187" i="2"/>
  <c r="I187" i="2"/>
  <c r="G187" i="2"/>
  <c r="N187" i="2" s="1"/>
  <c r="M186" i="2"/>
  <c r="K186" i="2"/>
  <c r="I186" i="2"/>
  <c r="G186" i="2"/>
  <c r="N186" i="2" s="1"/>
  <c r="M185" i="2"/>
  <c r="K185" i="2"/>
  <c r="I185" i="2"/>
  <c r="G185" i="2"/>
  <c r="N185" i="2" s="1"/>
  <c r="M184" i="2"/>
  <c r="K184" i="2"/>
  <c r="I184" i="2"/>
  <c r="G184" i="2"/>
  <c r="N184" i="2" s="1"/>
  <c r="M183" i="2"/>
  <c r="K183" i="2"/>
  <c r="I183" i="2"/>
  <c r="G183" i="2"/>
  <c r="M182" i="2"/>
  <c r="K182" i="2"/>
  <c r="I182" i="2"/>
  <c r="G182" i="2"/>
  <c r="N182" i="2" s="1"/>
  <c r="M181" i="2"/>
  <c r="K181" i="2"/>
  <c r="I181" i="2"/>
  <c r="G181" i="2"/>
  <c r="M180" i="2"/>
  <c r="K180" i="2"/>
  <c r="I180" i="2"/>
  <c r="G180" i="2"/>
  <c r="N180" i="2" s="1"/>
  <c r="M179" i="2"/>
  <c r="K179" i="2"/>
  <c r="I179" i="2"/>
  <c r="G179" i="2"/>
  <c r="M178" i="2"/>
  <c r="K178" i="2"/>
  <c r="I178" i="2"/>
  <c r="G178" i="2"/>
  <c r="N178" i="2" s="1"/>
  <c r="M177" i="2"/>
  <c r="K177" i="2"/>
  <c r="I177" i="2"/>
  <c r="G177" i="2"/>
  <c r="M176" i="2"/>
  <c r="K176" i="2"/>
  <c r="I176" i="2"/>
  <c r="G176" i="2"/>
  <c r="M175" i="2"/>
  <c r="K175" i="2"/>
  <c r="I175" i="2"/>
  <c r="G175" i="2"/>
  <c r="M174" i="2"/>
  <c r="K174" i="2"/>
  <c r="I174" i="2"/>
  <c r="G174" i="2"/>
  <c r="N174" i="2" s="1"/>
  <c r="M173" i="2"/>
  <c r="K173" i="2"/>
  <c r="I173" i="2"/>
  <c r="G173" i="2"/>
  <c r="M172" i="2"/>
  <c r="K172" i="2"/>
  <c r="I172" i="2"/>
  <c r="G172" i="2"/>
  <c r="N172" i="2" s="1"/>
  <c r="M171" i="2"/>
  <c r="K171" i="2"/>
  <c r="I171" i="2"/>
  <c r="G171" i="2"/>
  <c r="M170" i="2"/>
  <c r="K170" i="2"/>
  <c r="I170" i="2"/>
  <c r="G170" i="2"/>
  <c r="N170" i="2" s="1"/>
  <c r="M169" i="2"/>
  <c r="K169" i="2"/>
  <c r="I169" i="2"/>
  <c r="G169" i="2"/>
  <c r="M168" i="2"/>
  <c r="K168" i="2"/>
  <c r="I168" i="2"/>
  <c r="G168" i="2"/>
  <c r="N168" i="2" s="1"/>
  <c r="M167" i="2"/>
  <c r="K167" i="2"/>
  <c r="I167" i="2"/>
  <c r="G167" i="2"/>
  <c r="N167" i="2" s="1"/>
  <c r="M166" i="2"/>
  <c r="K166" i="2"/>
  <c r="I166" i="2"/>
  <c r="G166" i="2"/>
  <c r="N166" i="2" s="1"/>
  <c r="M165" i="2"/>
  <c r="K165" i="2"/>
  <c r="I165" i="2"/>
  <c r="G165" i="2"/>
  <c r="N165" i="2" s="1"/>
  <c r="M164" i="2"/>
  <c r="K164" i="2"/>
  <c r="I164" i="2"/>
  <c r="G164" i="2"/>
  <c r="N164" i="2" s="1"/>
  <c r="M163" i="2"/>
  <c r="K163" i="2"/>
  <c r="I163" i="2"/>
  <c r="G163" i="2"/>
  <c r="N163" i="2" s="1"/>
  <c r="M162" i="2"/>
  <c r="K162" i="2"/>
  <c r="I162" i="2"/>
  <c r="G162" i="2"/>
  <c r="N162" i="2" s="1"/>
  <c r="M161" i="2"/>
  <c r="K161" i="2"/>
  <c r="I161" i="2"/>
  <c r="G161" i="2"/>
  <c r="N161" i="2" s="1"/>
  <c r="M160" i="2"/>
  <c r="K160" i="2"/>
  <c r="I160" i="2"/>
  <c r="G160" i="2"/>
  <c r="N160" i="2" s="1"/>
  <c r="M159" i="2"/>
  <c r="K159" i="2"/>
  <c r="I159" i="2"/>
  <c r="G159" i="2"/>
  <c r="N159" i="2" s="1"/>
  <c r="M158" i="2"/>
  <c r="K158" i="2"/>
  <c r="I158" i="2"/>
  <c r="G158" i="2"/>
  <c r="M157" i="2"/>
  <c r="K157" i="2"/>
  <c r="I157" i="2"/>
  <c r="G157" i="2"/>
  <c r="N157" i="2" s="1"/>
  <c r="M156" i="2"/>
  <c r="K156" i="2"/>
  <c r="I156" i="2"/>
  <c r="G156" i="2"/>
  <c r="N156" i="2" s="1"/>
  <c r="M155" i="2"/>
  <c r="K155" i="2"/>
  <c r="I155" i="2"/>
  <c r="G155" i="2"/>
  <c r="N155" i="2" s="1"/>
  <c r="M154" i="2"/>
  <c r="K154" i="2"/>
  <c r="I154" i="2"/>
  <c r="G154" i="2"/>
  <c r="M153" i="2"/>
  <c r="K153" i="2"/>
  <c r="I153" i="2"/>
  <c r="G153" i="2"/>
  <c r="N153" i="2" s="1"/>
  <c r="M152" i="2"/>
  <c r="K152" i="2"/>
  <c r="I152" i="2"/>
  <c r="G152" i="2"/>
  <c r="M151" i="2"/>
  <c r="K151" i="2"/>
  <c r="I151" i="2"/>
  <c r="G151" i="2"/>
  <c r="N151" i="2" s="1"/>
  <c r="M150" i="2"/>
  <c r="K150" i="2"/>
  <c r="I150" i="2"/>
  <c r="G150" i="2"/>
  <c r="N150" i="2" s="1"/>
  <c r="M149" i="2"/>
  <c r="K149" i="2"/>
  <c r="I149" i="2"/>
  <c r="G149" i="2"/>
  <c r="N149" i="2" s="1"/>
  <c r="M148" i="2"/>
  <c r="K148" i="2"/>
  <c r="I148" i="2"/>
  <c r="G148" i="2"/>
  <c r="N148" i="2" s="1"/>
  <c r="M147" i="2"/>
  <c r="K147" i="2"/>
  <c r="I147" i="2"/>
  <c r="G147" i="2"/>
  <c r="N147" i="2" s="1"/>
  <c r="M146" i="2"/>
  <c r="K146" i="2"/>
  <c r="I146" i="2"/>
  <c r="G146" i="2"/>
  <c r="N146" i="2" s="1"/>
  <c r="M145" i="2"/>
  <c r="K145" i="2"/>
  <c r="I145" i="2"/>
  <c r="G145" i="2"/>
  <c r="N145" i="2" s="1"/>
  <c r="M144" i="2"/>
  <c r="K144" i="2"/>
  <c r="I144" i="2"/>
  <c r="G144" i="2"/>
  <c r="N144" i="2" s="1"/>
  <c r="M143" i="2"/>
  <c r="K143" i="2"/>
  <c r="I143" i="2"/>
  <c r="G143" i="2"/>
  <c r="N143" i="2" s="1"/>
  <c r="M142" i="2"/>
  <c r="K142" i="2"/>
  <c r="I142" i="2"/>
  <c r="G142" i="2"/>
  <c r="N142" i="2" s="1"/>
  <c r="M141" i="2"/>
  <c r="K141" i="2"/>
  <c r="I141" i="2"/>
  <c r="G141" i="2"/>
  <c r="N141" i="2" s="1"/>
  <c r="M140" i="2"/>
  <c r="K140" i="2"/>
  <c r="I140" i="2"/>
  <c r="G140" i="2"/>
  <c r="N140" i="2" s="1"/>
  <c r="M139" i="2"/>
  <c r="K139" i="2"/>
  <c r="I139" i="2"/>
  <c r="G139" i="2"/>
  <c r="N139" i="2" s="1"/>
  <c r="M138" i="2"/>
  <c r="K138" i="2"/>
  <c r="I138" i="2"/>
  <c r="G138" i="2"/>
  <c r="N138" i="2" s="1"/>
  <c r="M137" i="2"/>
  <c r="K137" i="2"/>
  <c r="I137" i="2"/>
  <c r="G137" i="2"/>
  <c r="N137" i="2" s="1"/>
  <c r="M136" i="2"/>
  <c r="K136" i="2"/>
  <c r="I136" i="2"/>
  <c r="G136" i="2"/>
  <c r="N136" i="2" s="1"/>
  <c r="M135" i="2"/>
  <c r="K135" i="2"/>
  <c r="I135" i="2"/>
  <c r="G135" i="2"/>
  <c r="N135" i="2" s="1"/>
  <c r="M134" i="2"/>
  <c r="K134" i="2"/>
  <c r="I134" i="2"/>
  <c r="G134" i="2"/>
  <c r="N134" i="2" s="1"/>
  <c r="M133" i="2"/>
  <c r="K133" i="2"/>
  <c r="I133" i="2"/>
  <c r="G133" i="2"/>
  <c r="N133" i="2" s="1"/>
  <c r="M132" i="2"/>
  <c r="K132" i="2"/>
  <c r="I132" i="2"/>
  <c r="G132" i="2"/>
  <c r="N132" i="2" s="1"/>
  <c r="M131" i="2"/>
  <c r="K131" i="2"/>
  <c r="I131" i="2"/>
  <c r="G131" i="2"/>
  <c r="N131" i="2" s="1"/>
  <c r="M130" i="2"/>
  <c r="K130" i="2"/>
  <c r="I130" i="2"/>
  <c r="G130" i="2"/>
  <c r="N130" i="2" s="1"/>
  <c r="M129" i="2"/>
  <c r="K129" i="2"/>
  <c r="I129" i="2"/>
  <c r="G129" i="2"/>
  <c r="N129" i="2" s="1"/>
  <c r="M128" i="2"/>
  <c r="K128" i="2"/>
  <c r="I128" i="2"/>
  <c r="G128" i="2"/>
  <c r="N128" i="2" s="1"/>
  <c r="M127" i="2"/>
  <c r="K127" i="2"/>
  <c r="I127" i="2"/>
  <c r="G127" i="2"/>
  <c r="N127" i="2" s="1"/>
  <c r="M126" i="2"/>
  <c r="K126" i="2"/>
  <c r="I126" i="2"/>
  <c r="G126" i="2"/>
  <c r="N126" i="2" s="1"/>
  <c r="M125" i="2"/>
  <c r="K125" i="2"/>
  <c r="I125" i="2"/>
  <c r="G125" i="2"/>
  <c r="N125" i="2" s="1"/>
  <c r="M124" i="2"/>
  <c r="K124" i="2"/>
  <c r="I124" i="2"/>
  <c r="G124" i="2"/>
  <c r="N124" i="2" s="1"/>
  <c r="M123" i="2"/>
  <c r="K123" i="2"/>
  <c r="I123" i="2"/>
  <c r="G123" i="2"/>
  <c r="N123" i="2" s="1"/>
  <c r="M122" i="2"/>
  <c r="K122" i="2"/>
  <c r="I122" i="2"/>
  <c r="G122" i="2"/>
  <c r="N122" i="2" s="1"/>
  <c r="M121" i="2"/>
  <c r="K121" i="2"/>
  <c r="I121" i="2"/>
  <c r="G121" i="2"/>
  <c r="N121" i="2" s="1"/>
  <c r="M120" i="2"/>
  <c r="K120" i="2"/>
  <c r="I120" i="2"/>
  <c r="G120" i="2"/>
  <c r="N120" i="2" s="1"/>
  <c r="M119" i="2"/>
  <c r="K119" i="2"/>
  <c r="I119" i="2"/>
  <c r="G119" i="2"/>
  <c r="N119" i="2" s="1"/>
  <c r="M118" i="2"/>
  <c r="K118" i="2"/>
  <c r="I118" i="2"/>
  <c r="G118" i="2"/>
  <c r="N118" i="2" s="1"/>
  <c r="M117" i="2"/>
  <c r="K117" i="2"/>
  <c r="I117" i="2"/>
  <c r="G117" i="2"/>
  <c r="N117" i="2" s="1"/>
  <c r="M116" i="2"/>
  <c r="K116" i="2"/>
  <c r="I116" i="2"/>
  <c r="G116" i="2"/>
  <c r="N116" i="2" s="1"/>
  <c r="M115" i="2"/>
  <c r="K115" i="2"/>
  <c r="I115" i="2"/>
  <c r="G115" i="2"/>
  <c r="N115" i="2" s="1"/>
  <c r="M114" i="2"/>
  <c r="K114" i="2"/>
  <c r="I114" i="2"/>
  <c r="G114" i="2"/>
  <c r="M113" i="2"/>
  <c r="K113" i="2"/>
  <c r="I113" i="2"/>
  <c r="G113" i="2"/>
  <c r="N113" i="2" s="1"/>
  <c r="M112" i="2"/>
  <c r="K112" i="2"/>
  <c r="I112" i="2"/>
  <c r="G112" i="2"/>
  <c r="N112" i="2" s="1"/>
  <c r="M111" i="2"/>
  <c r="K111" i="2"/>
  <c r="I111" i="2"/>
  <c r="G111" i="2"/>
  <c r="N111" i="2" s="1"/>
  <c r="M110" i="2"/>
  <c r="K110" i="2"/>
  <c r="I110" i="2"/>
  <c r="G110" i="2"/>
  <c r="N110" i="2" s="1"/>
  <c r="M109" i="2"/>
  <c r="K109" i="2"/>
  <c r="I109" i="2"/>
  <c r="G109" i="2"/>
  <c r="M108" i="2"/>
  <c r="K108" i="2"/>
  <c r="I108" i="2"/>
  <c r="G108" i="2"/>
  <c r="M107" i="2"/>
  <c r="K107" i="2"/>
  <c r="I107" i="2"/>
  <c r="G107" i="2"/>
  <c r="N107" i="2" s="1"/>
  <c r="M106" i="2"/>
  <c r="K106" i="2"/>
  <c r="I106" i="2"/>
  <c r="G106" i="2"/>
  <c r="M105" i="2"/>
  <c r="K105" i="2"/>
  <c r="I105" i="2"/>
  <c r="G105" i="2"/>
  <c r="N105" i="2" s="1"/>
  <c r="M104" i="2"/>
  <c r="K104" i="2"/>
  <c r="I104" i="2"/>
  <c r="G104" i="2"/>
  <c r="M103" i="2"/>
  <c r="K103" i="2"/>
  <c r="I103" i="2"/>
  <c r="G103" i="2"/>
  <c r="N103" i="2" s="1"/>
  <c r="M102" i="2"/>
  <c r="K102" i="2"/>
  <c r="I102" i="2"/>
  <c r="G102" i="2"/>
  <c r="N102" i="2" s="1"/>
  <c r="M101" i="2"/>
  <c r="K101" i="2"/>
  <c r="I101" i="2"/>
  <c r="G101" i="2"/>
  <c r="N101" i="2" s="1"/>
  <c r="M98" i="2"/>
  <c r="K98" i="2"/>
  <c r="I98" i="2"/>
  <c r="G98" i="2"/>
  <c r="M97" i="2"/>
  <c r="K97" i="2"/>
  <c r="I97" i="2"/>
  <c r="G97" i="2"/>
  <c r="N97" i="2" s="1"/>
  <c r="M96" i="2"/>
  <c r="K96" i="2"/>
  <c r="I96" i="2"/>
  <c r="G96" i="2"/>
  <c r="M95" i="2"/>
  <c r="K95" i="2"/>
  <c r="I95" i="2"/>
  <c r="G95" i="2"/>
  <c r="N95" i="2" s="1"/>
  <c r="M94" i="2"/>
  <c r="K94" i="2"/>
  <c r="I94" i="2"/>
  <c r="G94" i="2"/>
  <c r="M93" i="2"/>
  <c r="K93" i="2"/>
  <c r="I93" i="2"/>
  <c r="G93" i="2"/>
  <c r="N93" i="2" s="1"/>
  <c r="M92" i="2"/>
  <c r="K92" i="2"/>
  <c r="I92" i="2"/>
  <c r="G92" i="2"/>
  <c r="M91" i="2"/>
  <c r="K91" i="2"/>
  <c r="I91" i="2"/>
  <c r="G91" i="2"/>
  <c r="N91" i="2" s="1"/>
  <c r="M90" i="2"/>
  <c r="K90" i="2"/>
  <c r="I90" i="2"/>
  <c r="G90" i="2"/>
  <c r="M89" i="2"/>
  <c r="K89" i="2"/>
  <c r="I89" i="2"/>
  <c r="G89" i="2"/>
  <c r="N89" i="2" s="1"/>
  <c r="M88" i="2"/>
  <c r="K88" i="2"/>
  <c r="I88" i="2"/>
  <c r="G88" i="2"/>
  <c r="M87" i="2"/>
  <c r="K87" i="2"/>
  <c r="I87" i="2"/>
  <c r="G87" i="2"/>
  <c r="N87" i="2" s="1"/>
  <c r="M86" i="2"/>
  <c r="K86" i="2"/>
  <c r="I86" i="2"/>
  <c r="G86" i="2"/>
  <c r="M85" i="2"/>
  <c r="K85" i="2"/>
  <c r="I85" i="2"/>
  <c r="G85" i="2"/>
  <c r="N85" i="2" s="1"/>
  <c r="M84" i="2"/>
  <c r="K84" i="2"/>
  <c r="I84" i="2"/>
  <c r="G84" i="2"/>
  <c r="M83" i="2"/>
  <c r="K83" i="2"/>
  <c r="I83" i="2"/>
  <c r="G83" i="2"/>
  <c r="N83" i="2" s="1"/>
  <c r="M82" i="2"/>
  <c r="K82" i="2"/>
  <c r="I82" i="2"/>
  <c r="G82" i="2"/>
  <c r="M80" i="2"/>
  <c r="K80" i="2"/>
  <c r="I80" i="2"/>
  <c r="G80" i="2"/>
  <c r="N80" i="2" s="1"/>
  <c r="M79" i="2"/>
  <c r="K79" i="2"/>
  <c r="I79" i="2"/>
  <c r="G79" i="2"/>
  <c r="M78" i="2"/>
  <c r="K78" i="2"/>
  <c r="I78" i="2"/>
  <c r="G78" i="2"/>
  <c r="N78" i="2" s="1"/>
  <c r="M77" i="2"/>
  <c r="K77" i="2"/>
  <c r="I77" i="2"/>
  <c r="G77" i="2"/>
  <c r="M76" i="2"/>
  <c r="K76" i="2"/>
  <c r="I76" i="2"/>
  <c r="G76" i="2"/>
  <c r="N76" i="2" s="1"/>
  <c r="M75" i="2"/>
  <c r="K75" i="2"/>
  <c r="I75" i="2"/>
  <c r="G75" i="2"/>
  <c r="M74" i="2"/>
  <c r="K74" i="2"/>
  <c r="I74" i="2"/>
  <c r="G74" i="2"/>
  <c r="N74" i="2" s="1"/>
  <c r="M73" i="2"/>
  <c r="K73" i="2"/>
  <c r="I73" i="2"/>
  <c r="G73" i="2"/>
  <c r="M72" i="2"/>
  <c r="K72" i="2"/>
  <c r="I72" i="2"/>
  <c r="G72" i="2"/>
  <c r="N72" i="2" s="1"/>
  <c r="M71" i="2"/>
  <c r="K71" i="2"/>
  <c r="I71" i="2"/>
  <c r="G71" i="2"/>
  <c r="M70" i="2"/>
  <c r="K70" i="2"/>
  <c r="I70" i="2"/>
  <c r="G70" i="2"/>
  <c r="N70" i="2" s="1"/>
  <c r="M69" i="2"/>
  <c r="K69" i="2"/>
  <c r="I69" i="2"/>
  <c r="G69" i="2"/>
  <c r="M68" i="2"/>
  <c r="K68" i="2"/>
  <c r="I68" i="2"/>
  <c r="G68" i="2"/>
  <c r="M67" i="2"/>
  <c r="K67" i="2"/>
  <c r="I67" i="2"/>
  <c r="G67" i="2"/>
  <c r="M66" i="2"/>
  <c r="K66" i="2"/>
  <c r="I66" i="2"/>
  <c r="G66" i="2"/>
  <c r="N66" i="2" s="1"/>
  <c r="M65" i="2"/>
  <c r="K65" i="2"/>
  <c r="I65" i="2"/>
  <c r="G65" i="2"/>
  <c r="M64" i="2"/>
  <c r="K64" i="2"/>
  <c r="I64" i="2"/>
  <c r="G64" i="2"/>
  <c r="N64" i="2" s="1"/>
  <c r="M63" i="2"/>
  <c r="K63" i="2"/>
  <c r="I63" i="2"/>
  <c r="G63" i="2"/>
  <c r="M62" i="2"/>
  <c r="K62" i="2"/>
  <c r="I62" i="2"/>
  <c r="G62" i="2"/>
  <c r="N62" i="2" s="1"/>
  <c r="M61" i="2"/>
  <c r="K61" i="2"/>
  <c r="I61" i="2"/>
  <c r="G61" i="2"/>
  <c r="M60" i="2"/>
  <c r="K60" i="2"/>
  <c r="I60" i="2"/>
  <c r="G60" i="2"/>
  <c r="N60" i="2" s="1"/>
  <c r="M59" i="2"/>
  <c r="K59" i="2"/>
  <c r="I59" i="2"/>
  <c r="G59" i="2"/>
  <c r="M58" i="2"/>
  <c r="K58" i="2"/>
  <c r="I58" i="2"/>
  <c r="G58" i="2"/>
  <c r="N58" i="2" s="1"/>
  <c r="M57" i="2"/>
  <c r="K57" i="2"/>
  <c r="I57" i="2"/>
  <c r="G57" i="2"/>
  <c r="M56" i="2"/>
  <c r="K56" i="2"/>
  <c r="I56" i="2"/>
  <c r="G56" i="2"/>
  <c r="N56" i="2" s="1"/>
  <c r="M55" i="2"/>
  <c r="K55" i="2"/>
  <c r="I55" i="2"/>
  <c r="G55" i="2"/>
  <c r="M54" i="2"/>
  <c r="K54" i="2"/>
  <c r="I54" i="2"/>
  <c r="G54" i="2"/>
  <c r="N54" i="2" s="1"/>
  <c r="M53" i="2"/>
  <c r="K53" i="2"/>
  <c r="I53" i="2"/>
  <c r="G53" i="2"/>
  <c r="N53" i="2" s="1"/>
  <c r="M52" i="2"/>
  <c r="K52" i="2"/>
  <c r="I52" i="2"/>
  <c r="G52" i="2"/>
  <c r="N52" i="2" s="1"/>
  <c r="M51" i="2"/>
  <c r="K51" i="2"/>
  <c r="I51" i="2"/>
  <c r="G51" i="2"/>
  <c r="M50" i="2"/>
  <c r="K50" i="2"/>
  <c r="I50" i="2"/>
  <c r="G50" i="2"/>
  <c r="N50" i="2" s="1"/>
  <c r="M49" i="2"/>
  <c r="K49" i="2"/>
  <c r="I49" i="2"/>
  <c r="G49" i="2"/>
  <c r="N49" i="2" s="1"/>
  <c r="M48" i="2"/>
  <c r="K48" i="2"/>
  <c r="I48" i="2"/>
  <c r="G48" i="2"/>
  <c r="N48" i="2" s="1"/>
  <c r="M47" i="2"/>
  <c r="K47" i="2"/>
  <c r="I47" i="2"/>
  <c r="G47" i="2"/>
  <c r="N47" i="2" s="1"/>
  <c r="M46" i="2"/>
  <c r="K46" i="2"/>
  <c r="I46" i="2"/>
  <c r="G46" i="2"/>
  <c r="M45" i="2"/>
  <c r="K45" i="2"/>
  <c r="I45" i="2"/>
  <c r="G45" i="2"/>
  <c r="N45" i="2" s="1"/>
  <c r="M44" i="2"/>
  <c r="K44" i="2"/>
  <c r="I44" i="2"/>
  <c r="G44" i="2"/>
  <c r="N44" i="2" s="1"/>
  <c r="M43" i="2"/>
  <c r="K43" i="2"/>
  <c r="I43" i="2"/>
  <c r="G43" i="2"/>
  <c r="N43" i="2" s="1"/>
  <c r="M42" i="2"/>
  <c r="K42" i="2"/>
  <c r="I42" i="2"/>
  <c r="G42" i="2"/>
  <c r="N42" i="2" s="1"/>
  <c r="M41" i="2"/>
  <c r="K41" i="2"/>
  <c r="I41" i="2"/>
  <c r="G41" i="2"/>
  <c r="M40" i="2"/>
  <c r="K40" i="2"/>
  <c r="I40" i="2"/>
  <c r="G40" i="2"/>
  <c r="N40" i="2" s="1"/>
  <c r="M39" i="2"/>
  <c r="K39" i="2"/>
  <c r="I39" i="2"/>
  <c r="G39" i="2"/>
  <c r="N39" i="2" s="1"/>
  <c r="M38" i="2"/>
  <c r="K38" i="2"/>
  <c r="I38" i="2"/>
  <c r="G38" i="2"/>
  <c r="N38" i="2" s="1"/>
  <c r="M37" i="2"/>
  <c r="K37" i="2"/>
  <c r="I37" i="2"/>
  <c r="G37" i="2"/>
  <c r="N37" i="2" s="1"/>
  <c r="M36" i="2"/>
  <c r="K36" i="2"/>
  <c r="I36" i="2"/>
  <c r="G36" i="2"/>
  <c r="N36" i="2" s="1"/>
  <c r="M35" i="2"/>
  <c r="K35" i="2"/>
  <c r="I35" i="2"/>
  <c r="G35" i="2"/>
  <c r="N35" i="2" s="1"/>
  <c r="M34" i="2"/>
  <c r="K34" i="2"/>
  <c r="I34" i="2"/>
  <c r="G34" i="2"/>
  <c r="N34" i="2" s="1"/>
  <c r="M33" i="2"/>
  <c r="K33" i="2"/>
  <c r="I33" i="2"/>
  <c r="G33" i="2"/>
  <c r="N33" i="2" s="1"/>
  <c r="M32" i="2"/>
  <c r="K32" i="2"/>
  <c r="I32" i="2"/>
  <c r="G32" i="2"/>
  <c r="N32" i="2" s="1"/>
  <c r="M31" i="2"/>
  <c r="K31" i="2"/>
  <c r="I31" i="2"/>
  <c r="G31" i="2"/>
  <c r="N31" i="2" s="1"/>
  <c r="M30" i="2"/>
  <c r="K30" i="2"/>
  <c r="I30" i="2"/>
  <c r="G30" i="2"/>
  <c r="N30" i="2" s="1"/>
  <c r="M29" i="2"/>
  <c r="K29" i="2"/>
  <c r="I29" i="2"/>
  <c r="G29" i="2"/>
  <c r="N29" i="2" s="1"/>
  <c r="M28" i="2"/>
  <c r="K28" i="2"/>
  <c r="I28" i="2"/>
  <c r="G28" i="2"/>
  <c r="N28" i="2" s="1"/>
  <c r="M27" i="2"/>
  <c r="K27" i="2"/>
  <c r="I27" i="2"/>
  <c r="G27" i="2"/>
  <c r="N27" i="2" s="1"/>
  <c r="M26" i="2"/>
  <c r="K26" i="2"/>
  <c r="I26" i="2"/>
  <c r="G26" i="2"/>
  <c r="N26" i="2" s="1"/>
  <c r="M25" i="2"/>
  <c r="K25" i="2"/>
  <c r="I25" i="2"/>
  <c r="G25" i="2"/>
  <c r="N25" i="2" s="1"/>
  <c r="M24" i="2"/>
  <c r="K24" i="2"/>
  <c r="I24" i="2"/>
  <c r="G24" i="2"/>
  <c r="N24" i="2" s="1"/>
  <c r="M23" i="2"/>
  <c r="K23" i="2"/>
  <c r="I23" i="2"/>
  <c r="G23" i="2"/>
  <c r="N23" i="2" s="1"/>
  <c r="M22" i="2"/>
  <c r="K22" i="2"/>
  <c r="I22" i="2"/>
  <c r="G22" i="2"/>
  <c r="N22" i="2" s="1"/>
  <c r="M21" i="2"/>
  <c r="K21" i="2"/>
  <c r="I21" i="2"/>
  <c r="G21" i="2"/>
  <c r="N21" i="2" s="1"/>
  <c r="M20" i="2"/>
  <c r="K20" i="2"/>
  <c r="I20" i="2"/>
  <c r="G20" i="2"/>
  <c r="N20" i="2" s="1"/>
  <c r="M19" i="2"/>
  <c r="K19" i="2"/>
  <c r="I19" i="2"/>
  <c r="G19" i="2"/>
  <c r="M18" i="2"/>
  <c r="K18" i="2"/>
  <c r="I18" i="2"/>
  <c r="G18" i="2"/>
  <c r="N18" i="2" s="1"/>
  <c r="M17" i="2"/>
  <c r="K17" i="2"/>
  <c r="I17" i="2"/>
  <c r="G17" i="2"/>
  <c r="M16" i="2"/>
  <c r="K16" i="2"/>
  <c r="I16" i="2"/>
  <c r="G16" i="2"/>
  <c r="N16" i="2" s="1"/>
  <c r="M15" i="2"/>
  <c r="K15" i="2"/>
  <c r="I15" i="2"/>
  <c r="G15" i="2"/>
  <c r="N15" i="2" s="1"/>
  <c r="M14" i="2"/>
  <c r="K14" i="2"/>
  <c r="I14" i="2"/>
  <c r="G14" i="2"/>
  <c r="N14" i="2" s="1"/>
  <c r="M13" i="2"/>
  <c r="K13" i="2"/>
  <c r="I13" i="2"/>
  <c r="G13" i="2"/>
  <c r="M12" i="2"/>
  <c r="K12" i="2"/>
  <c r="I12" i="2"/>
  <c r="G12" i="2"/>
  <c r="N12" i="2" s="1"/>
  <c r="M11" i="2"/>
  <c r="K11" i="2"/>
  <c r="I11" i="2"/>
  <c r="G11" i="2"/>
  <c r="N11" i="2" s="1"/>
  <c r="M10" i="2"/>
  <c r="K10" i="2"/>
  <c r="I10" i="2"/>
  <c r="G10" i="2"/>
  <c r="M9" i="2"/>
  <c r="K9" i="2"/>
  <c r="I9" i="2"/>
  <c r="G9" i="2"/>
  <c r="N9" i="2" s="1"/>
  <c r="M8" i="2"/>
  <c r="K8" i="2"/>
  <c r="I8" i="2"/>
  <c r="G8" i="2"/>
  <c r="M7" i="2"/>
  <c r="K7" i="2"/>
  <c r="I7" i="2"/>
  <c r="G7" i="2"/>
  <c r="N7" i="2" s="1"/>
  <c r="M6" i="2"/>
  <c r="K6" i="2"/>
  <c r="I6" i="2"/>
  <c r="G6" i="2"/>
  <c r="M5" i="2"/>
  <c r="K5" i="2"/>
  <c r="I5" i="2"/>
  <c r="G5" i="2"/>
  <c r="N5" i="2" s="1"/>
  <c r="M4" i="2"/>
  <c r="K4" i="2"/>
  <c r="I4" i="2"/>
  <c r="G4" i="2"/>
  <c r="N4" i="2" s="1"/>
  <c r="M3" i="2"/>
  <c r="K3" i="2"/>
  <c r="I3" i="2"/>
  <c r="G3" i="2"/>
  <c r="N3" i="2" s="1"/>
  <c r="M199" i="1"/>
  <c r="K199" i="1"/>
  <c r="M198" i="1"/>
  <c r="K198" i="1"/>
  <c r="M79" i="1"/>
  <c r="K79" i="1"/>
  <c r="M195" i="1"/>
  <c r="K195" i="1"/>
  <c r="M75" i="1"/>
  <c r="K75" i="1"/>
  <c r="M74" i="1"/>
  <c r="K74" i="1"/>
  <c r="M190" i="1"/>
  <c r="K190" i="1"/>
  <c r="M189" i="1"/>
  <c r="K189" i="1"/>
  <c r="M73" i="1"/>
  <c r="K73" i="1"/>
  <c r="M72" i="1"/>
  <c r="K72" i="1"/>
  <c r="M188" i="1"/>
  <c r="K188" i="1"/>
  <c r="M187" i="1"/>
  <c r="K187" i="1"/>
  <c r="M181" i="1"/>
  <c r="K181" i="1"/>
  <c r="M180" i="1"/>
  <c r="K180" i="1"/>
  <c r="M169" i="1"/>
  <c r="K169" i="1"/>
  <c r="M154" i="1"/>
  <c r="K154" i="1"/>
  <c r="M120" i="1"/>
  <c r="K120" i="1"/>
  <c r="M68" i="1"/>
  <c r="K68" i="1"/>
  <c r="M66" i="1"/>
  <c r="K66" i="1"/>
  <c r="M170" i="1"/>
  <c r="K170" i="1"/>
  <c r="M60" i="1"/>
  <c r="K60" i="1"/>
  <c r="M173" i="1"/>
  <c r="K173" i="1"/>
  <c r="M139" i="1"/>
  <c r="K139" i="1"/>
  <c r="M51" i="1"/>
  <c r="K51" i="1"/>
  <c r="M119" i="1"/>
  <c r="K119" i="1"/>
  <c r="M116" i="1"/>
  <c r="K116" i="1"/>
  <c r="M65" i="1"/>
  <c r="K65" i="1"/>
  <c r="M64" i="1"/>
  <c r="K64" i="1"/>
  <c r="M70" i="1"/>
  <c r="K70" i="1"/>
  <c r="M63" i="1"/>
  <c r="K63" i="1"/>
  <c r="M62" i="1"/>
  <c r="K62" i="1"/>
  <c r="M61" i="1"/>
  <c r="K61" i="1"/>
  <c r="M172" i="1"/>
  <c r="K172" i="1"/>
  <c r="M171" i="1"/>
  <c r="K171" i="1"/>
  <c r="M168" i="1"/>
  <c r="K168" i="1"/>
  <c r="M164" i="1"/>
  <c r="K164" i="1"/>
  <c r="M59" i="1"/>
  <c r="K59" i="1"/>
  <c r="M162" i="1"/>
  <c r="K162" i="1"/>
  <c r="M55" i="1"/>
  <c r="K55" i="1"/>
  <c r="M161" i="1"/>
  <c r="K161" i="1"/>
  <c r="M158" i="1"/>
  <c r="K158" i="1"/>
  <c r="M156" i="1"/>
  <c r="K156" i="1"/>
  <c r="M53" i="1"/>
  <c r="K53" i="1"/>
  <c r="M52" i="1"/>
  <c r="K52" i="1"/>
  <c r="M142" i="1"/>
  <c r="K142" i="1"/>
  <c r="M141" i="1"/>
  <c r="K141" i="1"/>
  <c r="M138" i="1"/>
  <c r="K138" i="1"/>
  <c r="M49" i="1"/>
  <c r="K49" i="1"/>
  <c r="M137" i="1"/>
  <c r="K137" i="1"/>
  <c r="M48" i="1"/>
  <c r="K48" i="1"/>
  <c r="M46" i="1"/>
  <c r="K46" i="1"/>
  <c r="M134" i="1"/>
  <c r="K134" i="1"/>
  <c r="M133" i="1"/>
  <c r="K133" i="1"/>
  <c r="M45" i="1"/>
  <c r="K45" i="1"/>
  <c r="M130" i="1"/>
  <c r="K130" i="1"/>
  <c r="M129" i="1"/>
  <c r="K129" i="1"/>
  <c r="M69" i="1"/>
  <c r="K69" i="1"/>
  <c r="M44" i="1"/>
  <c r="K44" i="1"/>
  <c r="M43" i="1"/>
  <c r="K43" i="1"/>
  <c r="M42" i="1"/>
  <c r="K42" i="1"/>
  <c r="M128" i="1"/>
  <c r="K128" i="1"/>
  <c r="M41" i="1"/>
  <c r="K41" i="1"/>
  <c r="M40" i="1"/>
  <c r="K40" i="1"/>
  <c r="M39" i="1"/>
  <c r="K39" i="1"/>
  <c r="M132" i="1"/>
  <c r="K132" i="1"/>
  <c r="M38" i="1"/>
  <c r="K38" i="1"/>
  <c r="M121" i="1"/>
  <c r="K121" i="1"/>
  <c r="M36" i="1"/>
  <c r="K36" i="1"/>
  <c r="M117" i="1"/>
  <c r="K117" i="1"/>
  <c r="M34" i="1"/>
  <c r="K34" i="1"/>
  <c r="M33" i="1"/>
  <c r="K33" i="1"/>
  <c r="M32" i="1"/>
  <c r="K32" i="1"/>
  <c r="M31" i="1"/>
  <c r="K31" i="1"/>
  <c r="M107" i="1"/>
  <c r="K107" i="1"/>
  <c r="M30" i="1"/>
  <c r="K30" i="1"/>
  <c r="M105" i="1"/>
  <c r="K105" i="1"/>
  <c r="M28" i="1"/>
  <c r="K28" i="1"/>
  <c r="M27" i="1"/>
  <c r="K27" i="1"/>
  <c r="M26" i="1"/>
  <c r="K26" i="1"/>
  <c r="M103" i="1"/>
  <c r="K103" i="1"/>
  <c r="M25" i="1"/>
  <c r="K25" i="1"/>
  <c r="M24" i="1"/>
  <c r="K24" i="1"/>
  <c r="M23" i="1"/>
  <c r="K23" i="1"/>
  <c r="M22" i="1"/>
  <c r="K22" i="1"/>
  <c r="M94" i="1"/>
  <c r="K94" i="1"/>
  <c r="M93" i="1"/>
  <c r="K93" i="1"/>
  <c r="M92" i="1"/>
  <c r="K92" i="1"/>
  <c r="M21" i="1"/>
  <c r="K21" i="1"/>
  <c r="M20" i="1"/>
  <c r="K20" i="1"/>
  <c r="M19" i="1"/>
  <c r="K19" i="1"/>
  <c r="M18" i="1"/>
  <c r="K18" i="1"/>
  <c r="M17" i="1"/>
  <c r="K17" i="1"/>
  <c r="M16" i="1"/>
  <c r="K16" i="1"/>
  <c r="M15" i="1"/>
  <c r="K15" i="1"/>
  <c r="M14" i="1"/>
  <c r="K14" i="1"/>
  <c r="M13" i="1"/>
  <c r="K13" i="1"/>
  <c r="M12" i="1"/>
  <c r="K12" i="1"/>
  <c r="M8" i="1"/>
  <c r="K8" i="1"/>
  <c r="M7" i="1"/>
  <c r="K7" i="1"/>
  <c r="M6" i="1"/>
  <c r="K6" i="1"/>
  <c r="M84" i="1"/>
  <c r="K84" i="1"/>
  <c r="M83" i="1"/>
  <c r="K83" i="1"/>
  <c r="M82" i="1"/>
  <c r="K82" i="1"/>
  <c r="M4" i="1"/>
  <c r="K4" i="1"/>
  <c r="M81" i="1"/>
  <c r="K81" i="1"/>
  <c r="M3" i="1"/>
  <c r="K3" i="1"/>
  <c r="A8" i="11"/>
  <c r="E9" i="2" l="1"/>
  <c r="E15" i="2"/>
  <c r="E48" i="2"/>
  <c r="E115" i="2"/>
  <c r="E118" i="2"/>
  <c r="E155" i="2"/>
  <c r="E156" i="2"/>
  <c r="E172" i="2"/>
  <c r="E232" i="2"/>
  <c r="E247" i="2"/>
  <c r="E301" i="2"/>
  <c r="E413" i="2"/>
  <c r="E442" i="2"/>
  <c r="E448" i="2"/>
  <c r="E486" i="2"/>
  <c r="E487" i="2"/>
  <c r="E488" i="2"/>
  <c r="E490" i="2"/>
  <c r="E491" i="2"/>
  <c r="E493" i="2"/>
  <c r="E569" i="2"/>
  <c r="E570" i="2"/>
  <c r="E596" i="2"/>
  <c r="E599" i="2"/>
  <c r="E600" i="2"/>
  <c r="E697" i="2"/>
  <c r="E824" i="2"/>
  <c r="E863" i="2"/>
  <c r="E864" i="2"/>
  <c r="E865" i="2"/>
  <c r="E910" i="2"/>
  <c r="E957" i="2"/>
  <c r="E958" i="2"/>
  <c r="E959" i="2"/>
  <c r="E974" i="2"/>
  <c r="E975" i="2"/>
  <c r="E1036" i="2"/>
  <c r="E1037" i="2"/>
  <c r="E1038" i="2"/>
  <c r="E1039" i="2"/>
  <c r="E1051" i="2"/>
  <c r="E1052" i="2"/>
  <c r="E1053" i="2"/>
  <c r="E1145" i="2"/>
  <c r="E1164" i="2"/>
  <c r="E1305" i="2"/>
  <c r="E1308" i="2"/>
  <c r="E1310" i="2"/>
  <c r="E1589" i="2"/>
  <c r="E1598" i="2"/>
  <c r="E1659" i="2"/>
  <c r="E39" i="1"/>
  <c r="E53" i="1"/>
  <c r="E83" i="1"/>
  <c r="E1668" i="2"/>
  <c r="E1682" i="2"/>
  <c r="E1697" i="2"/>
  <c r="E1728" i="2"/>
  <c r="E1730" i="2"/>
  <c r="E1736" i="2"/>
  <c r="E1739" i="2"/>
  <c r="E1781" i="2"/>
  <c r="E1792" i="2"/>
  <c r="E1858" i="2"/>
  <c r="E1867" i="2"/>
  <c r="E1869" i="2"/>
  <c r="E1871" i="2"/>
  <c r="E1873" i="2"/>
  <c r="E1902" i="2"/>
  <c r="E1906" i="2"/>
  <c r="E1957" i="2"/>
  <c r="E1985" i="2"/>
  <c r="E2043" i="2"/>
  <c r="E2047" i="2"/>
  <c r="E2177" i="2"/>
  <c r="E2225" i="2"/>
  <c r="E2347" i="2"/>
  <c r="E1715" i="2"/>
  <c r="E2540" i="2"/>
  <c r="E2256" i="2"/>
  <c r="E2226" i="2"/>
  <c r="E2222" i="2"/>
  <c r="E2099" i="2"/>
  <c r="E2065" i="2"/>
  <c r="E2064" i="2"/>
  <c r="E1865" i="2"/>
  <c r="E1859" i="2"/>
  <c r="E1764" i="2"/>
  <c r="E1753" i="2"/>
  <c r="E1566" i="2"/>
  <c r="E1583" i="2"/>
  <c r="E1585" i="2"/>
  <c r="E1588" i="2"/>
  <c r="E1592" i="2"/>
  <c r="E1593" i="2"/>
  <c r="E1548" i="2"/>
  <c r="E1533" i="2"/>
  <c r="E1178" i="2"/>
  <c r="E1179" i="2"/>
  <c r="E1180" i="2"/>
  <c r="E1303" i="2"/>
  <c r="E1437" i="2"/>
  <c r="E1438" i="2"/>
  <c r="E1439" i="2"/>
  <c r="E1422" i="2"/>
  <c r="E1341" i="2"/>
  <c r="E165" i="2"/>
  <c r="E169" i="2"/>
  <c r="E174" i="2"/>
  <c r="E175" i="2"/>
  <c r="E305" i="2"/>
  <c r="E343" i="2"/>
  <c r="E351" i="2"/>
  <c r="E641" i="2"/>
  <c r="E643" i="2"/>
  <c r="E649" i="2"/>
  <c r="E679" i="2"/>
  <c r="E680" i="2"/>
  <c r="E684" i="2"/>
  <c r="E691" i="2"/>
  <c r="E751" i="2"/>
  <c r="E951" i="2"/>
  <c r="E1071" i="2"/>
  <c r="E1083" i="2"/>
  <c r="E1097" i="2"/>
  <c r="E1127" i="2"/>
  <c r="E1130" i="2"/>
  <c r="E1147" i="2"/>
  <c r="E1148" i="2"/>
  <c r="E157" i="2"/>
  <c r="E1098" i="2"/>
  <c r="E950" i="2"/>
  <c r="E949" i="2"/>
  <c r="E841" i="2"/>
  <c r="E839" i="2"/>
  <c r="E651" i="2"/>
  <c r="E650" i="2"/>
  <c r="E648" i="2"/>
  <c r="E647" i="2"/>
  <c r="E644" i="2"/>
  <c r="E605" i="2"/>
  <c r="E476" i="2"/>
  <c r="E230" i="2"/>
  <c r="E151" i="2"/>
  <c r="E119" i="2"/>
  <c r="E81" i="2"/>
  <c r="E11" i="2"/>
  <c r="E73" i="1"/>
  <c r="E105" i="1"/>
  <c r="E70" i="1"/>
  <c r="E69" i="1"/>
  <c r="E93" i="1"/>
  <c r="E1087" i="2"/>
  <c r="E1090" i="2"/>
  <c r="E2535" i="2"/>
  <c r="A2535" i="2" s="1"/>
  <c r="E1128" i="2"/>
  <c r="E1160" i="2"/>
  <c r="E1165" i="2"/>
  <c r="A1165" i="2" s="1"/>
  <c r="E1171" i="2"/>
  <c r="E1175" i="2"/>
  <c r="E1287" i="2"/>
  <c r="E1323" i="2"/>
  <c r="E1325" i="2"/>
  <c r="A1325" i="2" s="1"/>
  <c r="E1515" i="2"/>
  <c r="E1519" i="2"/>
  <c r="E1564" i="2"/>
  <c r="E1582" i="2"/>
  <c r="E1624" i="2"/>
  <c r="A1624" i="2" s="1"/>
  <c r="E1714" i="2"/>
  <c r="E1746" i="2"/>
  <c r="E1779" i="2"/>
  <c r="E1793" i="2"/>
  <c r="E1803" i="2"/>
  <c r="E1861" i="2"/>
  <c r="E1866" i="2"/>
  <c r="E1870" i="2"/>
  <c r="E1907" i="2"/>
  <c r="E1908" i="2"/>
  <c r="E1926" i="2"/>
  <c r="E2110" i="2"/>
  <c r="E2287" i="2"/>
  <c r="E2449" i="2"/>
  <c r="E1953" i="2"/>
  <c r="A1953" i="2" s="1"/>
  <c r="E128" i="1"/>
  <c r="E55" i="1"/>
  <c r="E2537" i="2"/>
  <c r="E2337" i="2"/>
  <c r="A2337" i="2" s="1"/>
  <c r="E2336" i="2"/>
  <c r="E2332" i="2"/>
  <c r="E2331" i="2"/>
  <c r="E2299" i="2"/>
  <c r="E2288" i="2"/>
  <c r="E2261" i="2"/>
  <c r="E2254" i="2"/>
  <c r="E2249" i="2"/>
  <c r="E2239" i="2"/>
  <c r="E2230" i="2"/>
  <c r="E2221" i="2"/>
  <c r="E2187" i="2"/>
  <c r="E2126" i="2"/>
  <c r="E2092" i="2"/>
  <c r="E2060" i="2"/>
  <c r="E1995" i="2"/>
  <c r="E1993" i="2"/>
  <c r="E1972" i="2"/>
  <c r="A1972" i="2" s="1"/>
  <c r="E1971" i="2"/>
  <c r="A1971" i="2" s="1"/>
  <c r="E1970" i="2"/>
  <c r="A1970" i="2" s="1"/>
  <c r="E1954" i="2"/>
  <c r="A1954" i="2" s="1"/>
  <c r="E1952" i="2"/>
  <c r="A1952" i="2" s="1"/>
  <c r="E1947" i="2"/>
  <c r="A1947" i="2" s="1"/>
  <c r="E1944" i="2"/>
  <c r="A1944" i="2" s="1"/>
  <c r="E1945" i="2"/>
  <c r="A1945" i="2" s="1"/>
  <c r="E1941" i="2"/>
  <c r="A1941" i="2" s="1"/>
  <c r="E1942" i="2"/>
  <c r="A1942" i="2" s="1"/>
  <c r="E1948" i="2"/>
  <c r="A1948" i="2" s="1"/>
  <c r="E1943" i="2"/>
  <c r="A1943" i="2" s="1"/>
  <c r="E1946" i="2"/>
  <c r="A1946" i="2" s="1"/>
  <c r="E1940" i="2"/>
  <c r="A1940" i="2" s="1"/>
  <c r="E1935" i="2"/>
  <c r="E1864" i="2"/>
  <c r="E1743" i="2"/>
  <c r="E1742" i="2"/>
  <c r="E1741" i="2"/>
  <c r="E1737" i="2"/>
  <c r="A1737" i="2" s="1"/>
  <c r="E1681" i="2"/>
  <c r="E1445" i="2"/>
  <c r="E1444" i="2"/>
  <c r="A1444" i="2" s="1"/>
  <c r="E1241" i="2"/>
  <c r="E1239" i="2"/>
  <c r="E1176" i="2"/>
  <c r="E1159" i="2"/>
  <c r="N1086" i="2"/>
  <c r="E1086" i="2"/>
  <c r="A1086" i="2" s="1"/>
  <c r="N1076" i="2"/>
  <c r="E1076" i="2"/>
  <c r="N1072" i="2"/>
  <c r="E1072" i="2"/>
  <c r="N1026" i="2"/>
  <c r="E1026" i="2"/>
  <c r="A1026" i="2" s="1"/>
  <c r="N1020" i="2"/>
  <c r="E1020" i="2"/>
  <c r="E168" i="2"/>
  <c r="E82" i="2"/>
  <c r="A82" i="2" s="1"/>
  <c r="E102" i="2"/>
  <c r="E166" i="2"/>
  <c r="E205" i="2"/>
  <c r="E139" i="2"/>
  <c r="E249" i="2"/>
  <c r="A249" i="2" s="1"/>
  <c r="E411" i="2"/>
  <c r="A411" i="2" s="1"/>
  <c r="E460" i="2"/>
  <c r="A460" i="2" s="1"/>
  <c r="E529" i="2"/>
  <c r="A529" i="2" s="1"/>
  <c r="E538" i="2"/>
  <c r="E602" i="2"/>
  <c r="E603" i="2"/>
  <c r="E300" i="2"/>
  <c r="E675" i="2"/>
  <c r="E676" i="2"/>
  <c r="E703" i="2"/>
  <c r="E461" i="2"/>
  <c r="A461" i="2" s="1"/>
  <c r="E463" i="2"/>
  <c r="A463" i="2" s="1"/>
  <c r="E554" i="2"/>
  <c r="A554" i="2" s="1"/>
  <c r="E915" i="2"/>
  <c r="E846" i="2"/>
  <c r="E820" i="2"/>
  <c r="E819" i="2"/>
  <c r="E785" i="2"/>
  <c r="E778" i="2"/>
  <c r="A778" i="2" s="1"/>
  <c r="E743" i="2"/>
  <c r="A743" i="2" s="1"/>
  <c r="E710" i="2"/>
  <c r="E709" i="2"/>
  <c r="E708" i="2"/>
  <c r="E677" i="2"/>
  <c r="E672" i="2"/>
  <c r="E299" i="2"/>
  <c r="E621" i="2"/>
  <c r="E620" i="2"/>
  <c r="E601" i="2"/>
  <c r="E489" i="2"/>
  <c r="E465" i="2"/>
  <c r="A465" i="2" s="1"/>
  <c r="E464" i="2"/>
  <c r="A464" i="2" s="1"/>
  <c r="E462" i="2"/>
  <c r="A462" i="2" s="1"/>
  <c r="E446" i="2"/>
  <c r="E374" i="2"/>
  <c r="E354" i="2"/>
  <c r="E336" i="2"/>
  <c r="E306" i="2"/>
  <c r="E171" i="2"/>
  <c r="E170" i="2"/>
  <c r="E47" i="2"/>
  <c r="E18" i="2"/>
  <c r="E1137" i="2"/>
  <c r="E1420" i="2"/>
  <c r="E2108" i="2"/>
  <c r="E2517" i="2"/>
  <c r="N6" i="2"/>
  <c r="E6" i="2"/>
  <c r="A6" i="2" s="1"/>
  <c r="N13" i="2"/>
  <c r="E13" i="2"/>
  <c r="N17" i="2"/>
  <c r="E17" i="2"/>
  <c r="N19" i="2"/>
  <c r="E19" i="2"/>
  <c r="N46" i="2"/>
  <c r="E46" i="2"/>
  <c r="A46" i="2" s="1"/>
  <c r="N68" i="2"/>
  <c r="E68" i="2"/>
  <c r="N152" i="2"/>
  <c r="E152" i="2"/>
  <c r="N176" i="2"/>
  <c r="E176" i="2"/>
  <c r="A176" i="2" s="1"/>
  <c r="N210" i="2"/>
  <c r="E210" i="2"/>
  <c r="A210" i="2" s="1"/>
  <c r="N248" i="2"/>
  <c r="E248" i="2"/>
  <c r="N295" i="2"/>
  <c r="E295" i="2"/>
  <c r="N296" i="2"/>
  <c r="E296" i="2"/>
  <c r="N307" i="2"/>
  <c r="E307" i="2"/>
  <c r="A307" i="2" s="1"/>
  <c r="N322" i="2"/>
  <c r="E322" i="2"/>
  <c r="N339" i="2"/>
  <c r="E339" i="2"/>
  <c r="A339" i="2" s="1"/>
  <c r="N485" i="2"/>
  <c r="E485" i="2"/>
  <c r="N542" i="2"/>
  <c r="E542" i="2"/>
  <c r="N597" i="2"/>
  <c r="E597" i="2"/>
  <c r="N608" i="2"/>
  <c r="E608" i="2"/>
  <c r="N625" i="2"/>
  <c r="E625" i="2"/>
  <c r="N626" i="2"/>
  <c r="E626" i="2"/>
  <c r="N627" i="2"/>
  <c r="E627" i="2"/>
  <c r="N629" i="2"/>
  <c r="E629" i="2"/>
  <c r="N630" i="2"/>
  <c r="E630" i="2"/>
  <c r="N668" i="2"/>
  <c r="E668" i="2"/>
  <c r="A668" i="2" s="1"/>
  <c r="N670" i="2"/>
  <c r="E670" i="2"/>
  <c r="A670" i="2" s="1"/>
  <c r="N315" i="2"/>
  <c r="E315" i="2"/>
  <c r="N324" i="2"/>
  <c r="E324" i="2"/>
  <c r="N687" i="2"/>
  <c r="E687" i="2"/>
  <c r="N688" i="2"/>
  <c r="E688" i="2"/>
  <c r="N690" i="2"/>
  <c r="E690" i="2"/>
  <c r="N698" i="2"/>
  <c r="E698" i="2"/>
  <c r="N729" i="2"/>
  <c r="E729" i="2"/>
  <c r="N741" i="2"/>
  <c r="E741" i="2"/>
  <c r="N750" i="2"/>
  <c r="E750" i="2"/>
  <c r="N758" i="2"/>
  <c r="E758" i="2"/>
  <c r="N759" i="2"/>
  <c r="E759" i="2"/>
  <c r="N773" i="2"/>
  <c r="E773" i="2"/>
  <c r="N777" i="2"/>
  <c r="E777" i="2"/>
  <c r="N818" i="2"/>
  <c r="E818" i="2"/>
  <c r="N822" i="2"/>
  <c r="E822" i="2"/>
  <c r="N829" i="2"/>
  <c r="E829" i="2"/>
  <c r="N830" i="2"/>
  <c r="E830" i="2"/>
  <c r="N902" i="2"/>
  <c r="E902" i="2"/>
  <c r="A902" i="2" s="1"/>
  <c r="N908" i="2"/>
  <c r="E908" i="2"/>
  <c r="A908" i="2" s="1"/>
  <c r="N909" i="2"/>
  <c r="E909" i="2"/>
  <c r="A909" i="2" s="1"/>
  <c r="N935" i="2"/>
  <c r="E935" i="2"/>
  <c r="N965" i="2"/>
  <c r="E965" i="2"/>
  <c r="A965" i="2" s="1"/>
  <c r="N1028" i="2"/>
  <c r="E1028" i="2"/>
  <c r="A1028" i="2" s="1"/>
  <c r="N1042" i="2"/>
  <c r="E1042" i="2"/>
  <c r="N1063" i="2"/>
  <c r="E1063" i="2"/>
  <c r="N1064" i="2"/>
  <c r="E1064" i="2"/>
  <c r="A1064" i="2" s="1"/>
  <c r="N1065" i="2"/>
  <c r="E1065" i="2"/>
  <c r="N1088" i="2"/>
  <c r="E1088" i="2"/>
  <c r="N1134" i="2"/>
  <c r="E1134" i="2"/>
  <c r="N1136" i="2"/>
  <c r="E1136" i="2"/>
  <c r="N1163" i="2"/>
  <c r="E1163" i="2"/>
  <c r="N1167" i="2"/>
  <c r="E1167" i="2"/>
  <c r="N1172" i="2"/>
  <c r="E1172" i="2"/>
  <c r="N1173" i="2"/>
  <c r="E1173" i="2"/>
  <c r="N1174" i="2"/>
  <c r="E1174" i="2"/>
  <c r="N1254" i="2"/>
  <c r="E1254" i="2"/>
  <c r="A1254" i="2" s="1"/>
  <c r="N1304" i="2"/>
  <c r="E1304" i="2"/>
  <c r="N1309" i="2"/>
  <c r="E1309" i="2"/>
  <c r="N1320" i="2"/>
  <c r="E1320" i="2"/>
  <c r="N1349" i="2"/>
  <c r="E1349" i="2"/>
  <c r="N1354" i="2"/>
  <c r="E1354" i="2"/>
  <c r="N1374" i="2"/>
  <c r="E1374" i="2"/>
  <c r="N1419" i="2"/>
  <c r="E1419" i="2"/>
  <c r="A1419" i="2" s="1"/>
  <c r="N1516" i="2"/>
  <c r="E1516" i="2"/>
  <c r="N1527" i="2"/>
  <c r="E1527" i="2"/>
  <c r="A1527" i="2" s="1"/>
  <c r="N1534" i="2"/>
  <c r="E1534" i="2"/>
  <c r="E1565" i="2"/>
  <c r="N1576" i="2"/>
  <c r="E1576" i="2"/>
  <c r="N1578" i="2"/>
  <c r="E1578" i="2"/>
  <c r="N1579" i="2"/>
  <c r="E1579" i="2"/>
  <c r="N1581" i="2"/>
  <c r="E1581" i="2"/>
  <c r="A1581" i="2" s="1"/>
  <c r="N1584" i="2"/>
  <c r="E1584" i="2"/>
  <c r="N1586" i="2"/>
  <c r="E1586" i="2"/>
  <c r="N1587" i="2"/>
  <c r="E1587" i="2"/>
  <c r="N1625" i="2"/>
  <c r="E1625" i="2"/>
  <c r="N1634" i="2"/>
  <c r="E1634" i="2"/>
  <c r="N1638" i="2"/>
  <c r="E1638" i="2"/>
  <c r="N1642" i="2"/>
  <c r="E1642" i="2"/>
  <c r="N1658" i="2"/>
  <c r="E1658" i="2"/>
  <c r="A1658" i="2" s="1"/>
  <c r="N1663" i="2"/>
  <c r="E1663" i="2"/>
  <c r="N1680" i="2"/>
  <c r="E1680" i="2"/>
  <c r="A1680" i="2" s="1"/>
  <c r="N1683" i="2"/>
  <c r="E1683" i="2"/>
  <c r="N1686" i="2"/>
  <c r="E1686" i="2"/>
  <c r="N1693" i="2"/>
  <c r="E1693" i="2"/>
  <c r="N1694" i="2"/>
  <c r="E1694" i="2"/>
  <c r="N1713" i="2"/>
  <c r="E1713" i="2"/>
  <c r="A1713" i="2" s="1"/>
  <c r="N1719" i="2"/>
  <c r="E1719" i="2"/>
  <c r="N1726" i="2"/>
  <c r="E1726" i="2"/>
  <c r="N1727" i="2"/>
  <c r="E1727" i="2"/>
  <c r="N1732" i="2"/>
  <c r="E1732" i="2"/>
  <c r="N1733" i="2"/>
  <c r="E1733" i="2"/>
  <c r="N1734" i="2"/>
  <c r="E1734" i="2"/>
  <c r="A1734" i="2" s="1"/>
  <c r="N1735" i="2"/>
  <c r="E1735" i="2"/>
  <c r="A1735" i="2" s="1"/>
  <c r="N1758" i="2"/>
  <c r="E1758" i="2"/>
  <c r="N1762" i="2"/>
  <c r="E1762" i="2"/>
  <c r="N1768" i="2"/>
  <c r="E1768" i="2"/>
  <c r="N1769" i="2"/>
  <c r="E1769" i="2"/>
  <c r="N1770" i="2"/>
  <c r="E1770" i="2"/>
  <c r="N1782" i="2"/>
  <c r="E1782" i="2"/>
  <c r="N1788" i="2"/>
  <c r="E1788" i="2"/>
  <c r="N1794" i="2"/>
  <c r="E1794" i="2"/>
  <c r="N1848" i="2"/>
  <c r="E1848" i="2"/>
  <c r="N1849" i="2"/>
  <c r="E1849" i="2"/>
  <c r="A1849" i="2" s="1"/>
  <c r="N1949" i="2"/>
  <c r="E1949" i="2"/>
  <c r="N1950" i="2"/>
  <c r="E1950" i="2"/>
  <c r="N1956" i="2"/>
  <c r="E1956" i="2"/>
  <c r="N1958" i="2"/>
  <c r="E1958" i="2"/>
  <c r="N1964" i="2"/>
  <c r="E1964" i="2"/>
  <c r="A1964" i="2" s="1"/>
  <c r="N1966" i="2"/>
  <c r="E1966" i="2"/>
  <c r="A1966" i="2" s="1"/>
  <c r="N2015" i="2"/>
  <c r="E2015" i="2"/>
  <c r="N2025" i="2"/>
  <c r="E2025" i="2"/>
  <c r="A2025" i="2" s="1"/>
  <c r="N2026" i="2"/>
  <c r="E2026" i="2"/>
  <c r="N2027" i="2"/>
  <c r="E2027" i="2"/>
  <c r="N2045" i="2"/>
  <c r="E2045" i="2"/>
  <c r="N2050" i="2"/>
  <c r="E2050" i="2"/>
  <c r="N2051" i="2"/>
  <c r="E2051" i="2"/>
  <c r="N2053" i="2"/>
  <c r="E2053" i="2"/>
  <c r="A2053" i="2" s="1"/>
  <c r="N2055" i="2"/>
  <c r="E2055" i="2"/>
  <c r="N2104" i="2"/>
  <c r="E2104" i="2"/>
  <c r="N2109" i="2"/>
  <c r="E2109" i="2"/>
  <c r="N2131" i="2"/>
  <c r="E2131" i="2"/>
  <c r="N2248" i="2"/>
  <c r="E2248" i="2"/>
  <c r="A2248" i="2" s="1"/>
  <c r="N2284" i="2"/>
  <c r="E2284" i="2"/>
  <c r="N2297" i="2"/>
  <c r="E2297" i="2"/>
  <c r="N2529" i="2"/>
  <c r="E2529" i="2"/>
  <c r="N2531" i="2"/>
  <c r="E2531" i="2"/>
  <c r="A2531" i="2" s="1"/>
  <c r="N2532" i="2"/>
  <c r="E2532" i="2"/>
  <c r="N2533" i="2"/>
  <c r="E2533" i="2"/>
  <c r="N2548" i="2"/>
  <c r="E2548" i="2"/>
  <c r="N652" i="2"/>
  <c r="E652" i="2"/>
  <c r="N997" i="2"/>
  <c r="E997" i="2"/>
  <c r="N961" i="2"/>
  <c r="E961" i="2"/>
  <c r="A961" i="2" s="1"/>
  <c r="N964" i="2"/>
  <c r="E964" i="2"/>
  <c r="A964" i="2" s="1"/>
  <c r="N962" i="2"/>
  <c r="E962" i="2"/>
  <c r="A962" i="2" s="1"/>
  <c r="N963" i="2"/>
  <c r="E963" i="2"/>
  <c r="A963" i="2" s="1"/>
  <c r="N1479" i="2"/>
  <c r="E1479" i="2"/>
  <c r="A1479" i="2" s="1"/>
  <c r="N1480" i="2"/>
  <c r="E1480" i="2"/>
  <c r="A1480" i="2" s="1"/>
  <c r="N1481" i="2"/>
  <c r="E1481" i="2"/>
  <c r="A1481" i="2" s="1"/>
  <c r="N1482" i="2"/>
  <c r="E1482" i="2"/>
  <c r="A1482" i="2" s="1"/>
  <c r="N1483" i="2"/>
  <c r="E1483" i="2"/>
  <c r="A1483" i="2" s="1"/>
  <c r="N1652" i="2"/>
  <c r="E1652" i="2"/>
  <c r="A1652" i="2" s="1"/>
  <c r="N1967" i="2"/>
  <c r="E1967" i="2"/>
  <c r="N2076" i="2"/>
  <c r="E2076" i="2"/>
  <c r="N2095" i="2"/>
  <c r="E2095" i="2"/>
  <c r="A2095" i="2" s="1"/>
  <c r="N109" i="2"/>
  <c r="E109" i="2"/>
  <c r="A109" i="2" s="1"/>
  <c r="N114" i="2"/>
  <c r="E114" i="2"/>
  <c r="A114" i="2" s="1"/>
  <c r="N154" i="2"/>
  <c r="E154" i="2"/>
  <c r="N267" i="2"/>
  <c r="E267" i="2"/>
  <c r="N268" i="2"/>
  <c r="E268" i="2"/>
  <c r="N269" i="2"/>
  <c r="E269" i="2"/>
  <c r="N272" i="2"/>
  <c r="E272" i="2"/>
  <c r="N280" i="2"/>
  <c r="E280" i="2"/>
  <c r="N335" i="2"/>
  <c r="E335" i="2"/>
  <c r="A335" i="2" s="1"/>
  <c r="N340" i="2"/>
  <c r="E340" i="2"/>
  <c r="N410" i="2"/>
  <c r="E410" i="2"/>
  <c r="N412" i="2"/>
  <c r="E412" i="2"/>
  <c r="E79" i="1"/>
  <c r="E43" i="1"/>
  <c r="E92" i="1"/>
  <c r="E17" i="1"/>
  <c r="E12" i="1"/>
  <c r="E8" i="1"/>
  <c r="E16" i="1"/>
  <c r="E20" i="1"/>
  <c r="E190" i="1"/>
  <c r="N8" i="2"/>
  <c r="N51" i="2"/>
  <c r="N57" i="2"/>
  <c r="N61" i="2"/>
  <c r="N71" i="2"/>
  <c r="N158" i="2"/>
  <c r="N169" i="2"/>
  <c r="N173" i="2"/>
  <c r="N179" i="2"/>
  <c r="N183" i="2"/>
  <c r="N189" i="2"/>
  <c r="N193" i="2"/>
  <c r="N197" i="2"/>
  <c r="N201" i="2"/>
  <c r="N205" i="2"/>
  <c r="N211" i="2"/>
  <c r="N215" i="2"/>
  <c r="N219" i="2"/>
  <c r="N223" i="2"/>
  <c r="N231" i="2"/>
  <c r="N235" i="2"/>
  <c r="N239" i="2"/>
  <c r="N245" i="2"/>
  <c r="N253" i="2"/>
  <c r="N257" i="2"/>
  <c r="N275" i="2"/>
  <c r="N286" i="2"/>
  <c r="N290" i="2"/>
  <c r="N292" i="2"/>
  <c r="N302" i="2"/>
  <c r="N309" i="2"/>
  <c r="N317" i="2"/>
  <c r="N321" i="2"/>
  <c r="N323" i="2"/>
  <c r="N354" i="2"/>
  <c r="N363" i="2"/>
  <c r="N376" i="2"/>
  <c r="N380" i="2"/>
  <c r="N384" i="2"/>
  <c r="N444" i="2"/>
  <c r="N448" i="2"/>
  <c r="N452" i="2"/>
  <c r="N456" i="2"/>
  <c r="N478" i="2"/>
  <c r="N488" i="2"/>
  <c r="N492" i="2"/>
  <c r="N496" i="2"/>
  <c r="N655" i="2"/>
  <c r="N659" i="2"/>
  <c r="N663" i="2"/>
  <c r="N672" i="2"/>
  <c r="N684" i="2"/>
  <c r="N693" i="2"/>
  <c r="N700" i="2"/>
  <c r="N706" i="2"/>
  <c r="N738" i="2"/>
  <c r="N749" i="2"/>
  <c r="N755" i="2"/>
  <c r="N761" i="2"/>
  <c r="N766" i="2"/>
  <c r="N785" i="2"/>
  <c r="N791" i="2"/>
  <c r="N795" i="2"/>
  <c r="N799" i="2"/>
  <c r="N821" i="2"/>
  <c r="N823" i="2"/>
  <c r="N833" i="2"/>
  <c r="N843" i="2"/>
  <c r="N847" i="2"/>
  <c r="N851" i="2"/>
  <c r="N855" i="2"/>
  <c r="N881" i="2"/>
  <c r="N892" i="2"/>
  <c r="N896" i="2"/>
  <c r="N905" i="2"/>
  <c r="N913" i="2"/>
  <c r="N918" i="2"/>
  <c r="N922" i="2"/>
  <c r="N926" i="2"/>
  <c r="N930" i="2"/>
  <c r="N934" i="2"/>
  <c r="N936" i="2"/>
  <c r="N940" i="2"/>
  <c r="N960" i="2"/>
  <c r="N978" i="2"/>
  <c r="N982" i="2"/>
  <c r="N986" i="2"/>
  <c r="N990" i="2"/>
  <c r="N994" i="2"/>
  <c r="N1073" i="2"/>
  <c r="N1100" i="2"/>
  <c r="N1104" i="2"/>
  <c r="N1108" i="2"/>
  <c r="N1137" i="2"/>
  <c r="N1138" i="2"/>
  <c r="N1181" i="2"/>
  <c r="N1192" i="2"/>
  <c r="N1196" i="2"/>
  <c r="N1200" i="2"/>
  <c r="N1206" i="2"/>
  <c r="N1244" i="2"/>
  <c r="N1248" i="2"/>
  <c r="N1252" i="2"/>
  <c r="N1256" i="2"/>
  <c r="N1260" i="2"/>
  <c r="N1264" i="2"/>
  <c r="N1282" i="2"/>
  <c r="N1286" i="2"/>
  <c r="N1296" i="2"/>
  <c r="N1328" i="2"/>
  <c r="N1332" i="2"/>
  <c r="N1336" i="2"/>
  <c r="N1340" i="2"/>
  <c r="N1344" i="2"/>
  <c r="N1357" i="2"/>
  <c r="N1420" i="2"/>
  <c r="N1462" i="2"/>
  <c r="N1466" i="2"/>
  <c r="N1486" i="2"/>
  <c r="N1496" i="2"/>
  <c r="N1498" i="2"/>
  <c r="N1522" i="2"/>
  <c r="N1526" i="2"/>
  <c r="N1528" i="2"/>
  <c r="N1532" i="2"/>
  <c r="N1536" i="2"/>
  <c r="N1540" i="2"/>
  <c r="N1544" i="2"/>
  <c r="N1553" i="2"/>
  <c r="N1557" i="2"/>
  <c r="N1561" i="2"/>
  <c r="N1589" i="2"/>
  <c r="N1597" i="2"/>
  <c r="N1599" i="2"/>
  <c r="N1621" i="2"/>
  <c r="N1635" i="2"/>
  <c r="N1641" i="2"/>
  <c r="N1673" i="2"/>
  <c r="N1699" i="2"/>
  <c r="N1708" i="2"/>
  <c r="N1740" i="2"/>
  <c r="N1748" i="2"/>
  <c r="N1766" i="2"/>
  <c r="N1772" i="2"/>
  <c r="N1777" i="2"/>
  <c r="N1783" i="2"/>
  <c r="N1793" i="2"/>
  <c r="N1800" i="2"/>
  <c r="N1802" i="2"/>
  <c r="N1804" i="2"/>
  <c r="N1808" i="2"/>
  <c r="N1812" i="2"/>
  <c r="N1816" i="2"/>
  <c r="N1820" i="2"/>
  <c r="N1825" i="2"/>
  <c r="N1835" i="2"/>
  <c r="N1839" i="2"/>
  <c r="N1843" i="2"/>
  <c r="N1853" i="2"/>
  <c r="N1861" i="2"/>
  <c r="N1863" i="2"/>
  <c r="N1867" i="2"/>
  <c r="N1871" i="2"/>
  <c r="N1877" i="2"/>
  <c r="N1881" i="2"/>
  <c r="N1885" i="2"/>
  <c r="N1889" i="2"/>
  <c r="N1893" i="2"/>
  <c r="N1897" i="2"/>
  <c r="N1901" i="2"/>
  <c r="N1903" i="2"/>
  <c r="N1907" i="2"/>
  <c r="N1911" i="2"/>
  <c r="N1933" i="2"/>
  <c r="N1939" i="2"/>
  <c r="N1957" i="2"/>
  <c r="N1959" i="2"/>
  <c r="N1963" i="2"/>
  <c r="N1965" i="2"/>
  <c r="N1971" i="2"/>
  <c r="N1975" i="2"/>
  <c r="N2214" i="2"/>
  <c r="N2218" i="2"/>
  <c r="N2222" i="2"/>
  <c r="N2226" i="2"/>
  <c r="N2230" i="2"/>
  <c r="N2234" i="2"/>
  <c r="N2238" i="2"/>
  <c r="N2242" i="2"/>
  <c r="N2246" i="2"/>
  <c r="N2253" i="2"/>
  <c r="N2255" i="2"/>
  <c r="N2261" i="2"/>
  <c r="N2267" i="2"/>
  <c r="N2273" i="2"/>
  <c r="N2277" i="2"/>
  <c r="N2281" i="2"/>
  <c r="N2285" i="2"/>
  <c r="N2289" i="2"/>
  <c r="N2293" i="2"/>
  <c r="N2301" i="2"/>
  <c r="N2305" i="2"/>
  <c r="N2315" i="2"/>
  <c r="N2327" i="2"/>
  <c r="N2331" i="2"/>
  <c r="N2335" i="2"/>
  <c r="N2341" i="2"/>
  <c r="N2347" i="2"/>
  <c r="N2387" i="2"/>
  <c r="N2391" i="2"/>
  <c r="N2517" i="2"/>
  <c r="N2538" i="2"/>
  <c r="N2542" i="2"/>
  <c r="N41" i="2"/>
  <c r="N65" i="2"/>
  <c r="N75" i="2"/>
  <c r="N79" i="2"/>
  <c r="N84" i="2"/>
  <c r="N88" i="2"/>
  <c r="N92" i="2"/>
  <c r="N96" i="2"/>
  <c r="N106" i="2"/>
  <c r="N10" i="2"/>
  <c r="N55" i="2"/>
  <c r="N59" i="2"/>
  <c r="N63" i="2"/>
  <c r="N67" i="2"/>
  <c r="N69" i="2"/>
  <c r="N73" i="2"/>
  <c r="N77" i="2"/>
  <c r="N82" i="2"/>
  <c r="N86" i="2"/>
  <c r="N90" i="2"/>
  <c r="N94" i="2"/>
  <c r="N98" i="2"/>
  <c r="N104" i="2"/>
  <c r="N108" i="2"/>
  <c r="N171" i="2"/>
  <c r="N175" i="2"/>
  <c r="N177" i="2"/>
  <c r="N181" i="2"/>
  <c r="N195" i="2"/>
  <c r="N199" i="2"/>
  <c r="N203" i="2"/>
  <c r="N207" i="2"/>
  <c r="N213" i="2"/>
  <c r="N217" i="2"/>
  <c r="N221" i="2"/>
  <c r="N225" i="2"/>
  <c r="N229" i="2"/>
  <c r="N233" i="2"/>
  <c r="N237" i="2"/>
  <c r="N241" i="2"/>
  <c r="N243" i="2"/>
  <c r="N247" i="2"/>
  <c r="N249" i="2"/>
  <c r="N251" i="2"/>
  <c r="N255" i="2"/>
  <c r="N273" i="2"/>
  <c r="N278" i="2"/>
  <c r="N282" i="2"/>
  <c r="N288" i="2"/>
  <c r="N294" i="2"/>
  <c r="N298" i="2"/>
  <c r="N313" i="2"/>
  <c r="N319" i="2"/>
  <c r="N351" i="2"/>
  <c r="N361" i="2"/>
  <c r="N365" i="2"/>
  <c r="N369" i="2"/>
  <c r="N374" i="2"/>
  <c r="N378" i="2"/>
  <c r="N382" i="2"/>
  <c r="N446" i="2"/>
  <c r="N450" i="2"/>
  <c r="N454" i="2"/>
  <c r="N459" i="2"/>
  <c r="N480" i="2"/>
  <c r="N484" i="2"/>
  <c r="N490" i="2"/>
  <c r="N494" i="2"/>
  <c r="N657" i="2"/>
  <c r="N661" i="2"/>
  <c r="N667" i="2"/>
  <c r="N669" i="2"/>
  <c r="N311" i="2"/>
  <c r="N674" i="2"/>
  <c r="N686" i="2"/>
  <c r="N691" i="2"/>
  <c r="N695" i="2"/>
  <c r="N702" i="2"/>
  <c r="N726" i="2"/>
  <c r="N732" i="2"/>
  <c r="N733" i="2"/>
  <c r="N734" i="2"/>
  <c r="N740" i="2"/>
  <c r="N742" i="2"/>
  <c r="N753" i="2"/>
  <c r="N757" i="2"/>
  <c r="N763" i="2"/>
  <c r="N768" i="2"/>
  <c r="N789" i="2"/>
  <c r="N793" i="2"/>
  <c r="N797" i="2"/>
  <c r="N819" i="2"/>
  <c r="N831" i="2"/>
  <c r="N841" i="2"/>
  <c r="N845" i="2"/>
  <c r="N849" i="2"/>
  <c r="N853" i="2"/>
  <c r="N857" i="2"/>
  <c r="N894" i="2"/>
  <c r="N898" i="2"/>
  <c r="N901" i="2"/>
  <c r="N903" i="2"/>
  <c r="N911" i="2"/>
  <c r="N916" i="2"/>
  <c r="N920" i="2"/>
  <c r="N924" i="2"/>
  <c r="N928" i="2"/>
  <c r="N932" i="2"/>
  <c r="N938" i="2"/>
  <c r="N942" i="2"/>
  <c r="N958" i="2"/>
  <c r="N980" i="2"/>
  <c r="N984" i="2"/>
  <c r="N988" i="2"/>
  <c r="N992" i="2"/>
  <c r="N1071" i="2"/>
  <c r="N1085" i="2"/>
  <c r="N1092" i="2"/>
  <c r="N1094" i="2"/>
  <c r="N1097" i="2"/>
  <c r="N1098" i="2"/>
  <c r="N1102" i="2"/>
  <c r="N1106" i="2"/>
  <c r="N1130" i="2"/>
  <c r="N1179" i="2"/>
  <c r="N1194" i="2"/>
  <c r="N1198" i="2"/>
  <c r="N1202" i="2"/>
  <c r="N1208" i="2"/>
  <c r="N1246" i="2"/>
  <c r="N1250" i="2"/>
  <c r="N1258" i="2"/>
  <c r="N1262" i="2"/>
  <c r="N1266" i="2"/>
  <c r="N1284" i="2"/>
  <c r="N1288" i="2"/>
  <c r="N1294" i="2"/>
  <c r="N1298" i="2"/>
  <c r="N1322" i="2"/>
  <c r="N1326" i="2"/>
  <c r="N1330" i="2"/>
  <c r="N1334" i="2"/>
  <c r="N1338" i="2"/>
  <c r="N1342" i="2"/>
  <c r="N1346" i="2"/>
  <c r="N1352" i="2"/>
  <c r="N1434" i="2"/>
  <c r="N1464" i="2"/>
  <c r="N1484" i="2"/>
  <c r="N1488" i="2"/>
  <c r="N1524" i="2"/>
  <c r="N1538" i="2"/>
  <c r="N1542" i="2"/>
  <c r="N1546" i="2"/>
  <c r="N1551" i="2"/>
  <c r="N1555" i="2"/>
  <c r="N1559" i="2"/>
  <c r="N1565" i="2"/>
  <c r="N1591" i="2"/>
  <c r="N1593" i="2"/>
  <c r="N1595" i="2"/>
  <c r="N1601" i="2"/>
  <c r="N1619" i="2"/>
  <c r="N1623" i="2"/>
  <c r="N1627" i="2"/>
  <c r="N1637" i="2"/>
  <c r="N1639" i="2"/>
  <c r="N1643" i="2"/>
  <c r="N1701" i="2"/>
  <c r="N1705" i="2"/>
  <c r="N1710" i="2"/>
  <c r="N1723" i="2"/>
  <c r="N1728" i="2"/>
  <c r="N1736" i="2"/>
  <c r="N1742" i="2"/>
  <c r="N1744" i="2"/>
  <c r="N1746" i="2"/>
  <c r="N1760" i="2"/>
  <c r="N1774" i="2"/>
  <c r="N1779" i="2"/>
  <c r="N1806" i="2"/>
  <c r="N1810" i="2"/>
  <c r="N1814" i="2"/>
  <c r="N1818" i="2"/>
  <c r="N1837" i="2"/>
  <c r="N1841" i="2"/>
  <c r="N1845" i="2"/>
  <c r="N1857" i="2"/>
  <c r="N1865" i="2"/>
  <c r="N1869" i="2"/>
  <c r="N1875" i="2"/>
  <c r="N1879" i="2"/>
  <c r="N1883" i="2"/>
  <c r="N1887" i="2"/>
  <c r="N1891" i="2"/>
  <c r="N1895" i="2"/>
  <c r="N1899" i="2"/>
  <c r="N1905" i="2"/>
  <c r="N2108" i="2"/>
  <c r="N2212" i="2"/>
  <c r="N2216" i="2"/>
  <c r="N2220" i="2"/>
  <c r="N2224" i="2"/>
  <c r="N2228" i="2"/>
  <c r="N2232" i="2"/>
  <c r="N2236" i="2"/>
  <c r="N2240" i="2"/>
  <c r="N2244" i="2"/>
  <c r="N2251" i="2"/>
  <c r="N2257" i="2"/>
  <c r="N2269" i="2"/>
  <c r="N2271" i="2"/>
  <c r="N2275" i="2"/>
  <c r="N2279" i="2"/>
  <c r="N2283" i="2"/>
  <c r="N2287" i="2"/>
  <c r="N2291" i="2"/>
  <c r="N2295" i="2"/>
  <c r="N2299" i="2"/>
  <c r="N2303" i="2"/>
  <c r="N2307" i="2"/>
  <c r="N2313" i="2"/>
  <c r="N2317" i="2"/>
  <c r="N2329" i="2"/>
  <c r="N2333" i="2"/>
  <c r="N2355" i="2"/>
  <c r="N2385" i="2"/>
  <c r="N2389" i="2"/>
  <c r="N2393" i="2"/>
  <c r="N2467" i="2"/>
  <c r="N2489" i="2"/>
  <c r="N2540" i="2"/>
  <c r="B8" i="11"/>
  <c r="C8" i="11"/>
  <c r="E180" i="1"/>
  <c r="E22" i="1"/>
  <c r="E21" i="1"/>
  <c r="E4" i="1"/>
  <c r="E81" i="1"/>
  <c r="E82" i="1"/>
  <c r="E84" i="1"/>
  <c r="E94" i="1"/>
  <c r="E23" i="1"/>
  <c r="E103" i="1"/>
  <c r="E107" i="1"/>
  <c r="E117" i="1"/>
  <c r="E36" i="1"/>
  <c r="E121" i="1"/>
  <c r="E38" i="1"/>
  <c r="E42" i="1"/>
  <c r="E129" i="1"/>
  <c r="E130" i="1"/>
  <c r="E45" i="1"/>
  <c r="E133" i="1"/>
  <c r="E134" i="1"/>
  <c r="E137" i="1"/>
  <c r="E138" i="1"/>
  <c r="E141" i="1"/>
  <c r="E142" i="1"/>
  <c r="E156" i="1"/>
  <c r="E158" i="1"/>
  <c r="E161" i="1"/>
  <c r="E162" i="1"/>
  <c r="E59" i="1"/>
  <c r="E164" i="1"/>
  <c r="E168" i="1"/>
  <c r="E171" i="1"/>
  <c r="E172" i="1"/>
  <c r="E116" i="1"/>
  <c r="E119" i="1"/>
  <c r="E139" i="1"/>
  <c r="E173" i="1"/>
  <c r="E170" i="1"/>
  <c r="E120" i="1"/>
  <c r="E154" i="1"/>
  <c r="E169" i="1"/>
  <c r="E181" i="1"/>
  <c r="E187" i="1"/>
  <c r="E188" i="1"/>
  <c r="E189" i="1"/>
  <c r="E195" i="1"/>
  <c r="E198" i="1"/>
  <c r="E199" i="1"/>
  <c r="A9" i="11"/>
  <c r="A7" i="2" l="1"/>
  <c r="A8" i="2" s="1"/>
  <c r="C9" i="11"/>
  <c r="B9" i="11"/>
  <c r="A10" i="11"/>
  <c r="A9" i="2" l="1"/>
  <c r="C10" i="11"/>
  <c r="B10" i="11"/>
  <c r="A81" i="1"/>
  <c r="A11" i="11"/>
  <c r="A10" i="2" l="1"/>
  <c r="A11" i="2" s="1"/>
  <c r="C11" i="11"/>
  <c r="B11" i="11"/>
  <c r="A12" i="11"/>
  <c r="A12" i="2" l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7" i="2" s="1"/>
  <c r="A48" i="2" s="1"/>
  <c r="A49" i="2" s="1"/>
  <c r="A50" i="2" s="1"/>
  <c r="C12" i="11"/>
  <c r="B12" i="11"/>
  <c r="A132" i="1"/>
  <c r="A87" i="1"/>
  <c r="A89" i="1"/>
  <c r="A91" i="1"/>
  <c r="A94" i="1"/>
  <c r="A95" i="1"/>
  <c r="A96" i="1"/>
  <c r="A97" i="1"/>
  <c r="A98" i="1"/>
  <c r="A99" i="1"/>
  <c r="A100" i="1"/>
  <c r="A102" i="1"/>
  <c r="A104" i="1"/>
  <c r="A108" i="1"/>
  <c r="A109" i="1"/>
  <c r="A110" i="1"/>
  <c r="A111" i="1"/>
  <c r="A112" i="1"/>
  <c r="A113" i="1"/>
  <c r="A114" i="1"/>
  <c r="A116" i="1"/>
  <c r="A117" i="1"/>
  <c r="A119" i="1"/>
  <c r="A120" i="1"/>
  <c r="A121" i="1"/>
  <c r="A123" i="1"/>
  <c r="A124" i="1"/>
  <c r="A125" i="1"/>
  <c r="A129" i="1"/>
  <c r="A130" i="1"/>
  <c r="A131" i="1"/>
  <c r="A171" i="1"/>
  <c r="A133" i="1"/>
  <c r="A134" i="1"/>
  <c r="A136" i="1"/>
  <c r="A137" i="1"/>
  <c r="A138" i="1"/>
  <c r="A139" i="1"/>
  <c r="A140" i="1"/>
  <c r="A141" i="1"/>
  <c r="A144" i="1"/>
  <c r="A151" i="1"/>
  <c r="A152" i="1"/>
  <c r="A153" i="1"/>
  <c r="A154" i="1"/>
  <c r="A157" i="1"/>
  <c r="A158" i="1"/>
  <c r="A159" i="1"/>
  <c r="A160" i="1"/>
  <c r="A161" i="1"/>
  <c r="A162" i="1"/>
  <c r="A163" i="1"/>
  <c r="A164" i="1"/>
  <c r="A166" i="1"/>
  <c r="A167" i="1"/>
  <c r="A168" i="1"/>
  <c r="A169" i="1"/>
  <c r="A170" i="1"/>
  <c r="A172" i="1"/>
  <c r="A173" i="1"/>
  <c r="A174" i="1"/>
  <c r="A175" i="1"/>
  <c r="A176" i="1"/>
  <c r="A177" i="1"/>
  <c r="A178" i="1"/>
  <c r="A179" i="1"/>
  <c r="A182" i="1"/>
  <c r="A184" i="1"/>
  <c r="A187" i="1"/>
  <c r="A188" i="1"/>
  <c r="A191" i="1"/>
  <c r="A192" i="1"/>
  <c r="A193" i="1"/>
  <c r="A195" i="1"/>
  <c r="A197" i="1"/>
  <c r="A198" i="1"/>
  <c r="A199" i="1"/>
  <c r="A200" i="1"/>
  <c r="A201" i="1"/>
  <c r="A13" i="11"/>
  <c r="A51" i="2" l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C13" i="11"/>
  <c r="B13" i="11"/>
  <c r="A14" i="11"/>
  <c r="C14" i="11" l="1"/>
  <c r="B14" i="11"/>
  <c r="A15" i="11"/>
  <c r="C15" i="11" l="1"/>
  <c r="B15" i="11"/>
  <c r="A16" i="11"/>
  <c r="C16" i="11" l="1"/>
  <c r="B16" i="11"/>
  <c r="A17" i="11"/>
  <c r="C17" i="11" l="1"/>
  <c r="B17" i="11"/>
  <c r="A18" i="11"/>
  <c r="C18" i="11" l="1"/>
  <c r="B18" i="11"/>
  <c r="A19" i="11"/>
  <c r="C19" i="11" l="1"/>
  <c r="B19" i="11"/>
  <c r="A20" i="11"/>
  <c r="C20" i="11" l="1"/>
  <c r="B20" i="11"/>
  <c r="A21" i="11"/>
  <c r="C21" i="11" l="1"/>
  <c r="B21" i="11"/>
  <c r="A22" i="11"/>
  <c r="C22" i="11" l="1"/>
  <c r="B22" i="11"/>
  <c r="A23" i="11"/>
  <c r="C23" i="11" l="1"/>
  <c r="B23" i="11"/>
  <c r="A24" i="11"/>
  <c r="C24" i="11" l="1"/>
  <c r="B24" i="11"/>
  <c r="A25" i="11"/>
  <c r="C25" i="11" l="1"/>
  <c r="B25" i="11"/>
  <c r="A26" i="11"/>
  <c r="B26" i="11" l="1"/>
  <c r="C26" i="11"/>
  <c r="A27" i="11"/>
  <c r="C27" i="11" l="1"/>
  <c r="B27" i="11"/>
  <c r="A28" i="11"/>
  <c r="C28" i="11" l="1"/>
  <c r="B28" i="11"/>
  <c r="A29" i="11"/>
  <c r="C29" i="11" l="1"/>
  <c r="B29" i="11"/>
  <c r="A30" i="11"/>
  <c r="C30" i="11" l="1"/>
  <c r="B30" i="11"/>
  <c r="A31" i="11"/>
  <c r="C31" i="11" l="1"/>
  <c r="B31" i="11"/>
  <c r="A32" i="11"/>
  <c r="C32" i="11" l="1"/>
  <c r="B32" i="11"/>
  <c r="A33" i="11"/>
  <c r="B33" i="11" l="1"/>
  <c r="C33" i="11"/>
  <c r="A34" i="11"/>
  <c r="C34" i="11" l="1"/>
  <c r="B34" i="11"/>
  <c r="A35" i="11"/>
  <c r="C35" i="11" l="1"/>
  <c r="B35" i="11"/>
  <c r="A36" i="11"/>
  <c r="C36" i="11" l="1"/>
  <c r="B36" i="11"/>
  <c r="A37" i="11"/>
  <c r="C37" i="11" l="1"/>
  <c r="B37" i="11"/>
  <c r="A38" i="11"/>
  <c r="B38" i="11" l="1"/>
  <c r="C38" i="11"/>
  <c r="A39" i="11"/>
  <c r="B39" i="11" l="1"/>
  <c r="C39" i="11"/>
  <c r="A40" i="11"/>
  <c r="C40" i="11" l="1"/>
  <c r="B40" i="11"/>
  <c r="A41" i="11"/>
  <c r="C41" i="11" l="1"/>
  <c r="B41" i="11"/>
  <c r="A42" i="11"/>
  <c r="C42" i="11" l="1"/>
  <c r="B42" i="11"/>
  <c r="A43" i="11"/>
  <c r="C43" i="11" l="1"/>
  <c r="B43" i="11"/>
  <c r="A44" i="11"/>
  <c r="C44" i="11" l="1"/>
  <c r="B44" i="11"/>
  <c r="A45" i="11"/>
  <c r="C45" i="11" l="1"/>
  <c r="B45" i="11"/>
  <c r="A46" i="11"/>
  <c r="C46" i="11" l="1"/>
  <c r="A47" i="11"/>
  <c r="C47" i="11" s="1"/>
  <c r="B46" i="11"/>
  <c r="B47" i="11" l="1"/>
  <c r="A48" i="11"/>
  <c r="B48" i="11" s="1"/>
  <c r="C48" i="11" l="1"/>
  <c r="A49" i="11"/>
  <c r="B49" i="11" s="1"/>
  <c r="C49" i="11" l="1"/>
  <c r="A50" i="11"/>
  <c r="B50" i="11" s="1"/>
  <c r="C50" i="11" l="1"/>
  <c r="A51" i="11"/>
  <c r="B51" i="11" s="1"/>
  <c r="C51" i="11" l="1"/>
  <c r="A52" i="11"/>
  <c r="B52" i="11" s="1"/>
  <c r="C52" i="11" l="1"/>
  <c r="A53" i="11"/>
  <c r="B53" i="11" s="1"/>
  <c r="C53" i="11" l="1"/>
  <c r="A54" i="11"/>
  <c r="C54" i="11" s="1"/>
  <c r="B54" i="11" l="1"/>
  <c r="A55" i="11"/>
  <c r="C55" i="11" s="1"/>
  <c r="A56" i="11" l="1"/>
  <c r="C56" i="11" s="1"/>
  <c r="B55" i="11"/>
  <c r="A57" i="11" l="1"/>
  <c r="C57" i="11" s="1"/>
  <c r="B56" i="11"/>
  <c r="B57" i="11" l="1"/>
  <c r="A58" i="11"/>
  <c r="C58" i="11" s="1"/>
  <c r="B58" i="11" l="1"/>
  <c r="A59" i="11"/>
  <c r="C59" i="11" s="1"/>
  <c r="A60" i="11" l="1"/>
  <c r="C60" i="11" s="1"/>
  <c r="B59" i="11"/>
  <c r="B60" i="11" l="1"/>
  <c r="A61" i="11"/>
  <c r="C61" i="11" s="1"/>
  <c r="A62" i="11" l="1"/>
  <c r="C62" i="11" s="1"/>
  <c r="B61" i="11"/>
  <c r="B62" i="11" l="1"/>
  <c r="A63" i="11"/>
  <c r="C63" i="11" s="1"/>
  <c r="B63" i="11" l="1"/>
  <c r="A64" i="11"/>
  <c r="C64" i="11" s="1"/>
  <c r="B64" i="11" l="1"/>
  <c r="A65" i="11"/>
  <c r="C65" i="11" s="1"/>
  <c r="B65" i="11" l="1"/>
  <c r="A66" i="11"/>
  <c r="C66" i="11" s="1"/>
  <c r="A67" i="11" l="1"/>
  <c r="C67" i="11" s="1"/>
  <c r="B66" i="11"/>
  <c r="B67" i="11" l="1"/>
  <c r="A68" i="11"/>
  <c r="C68" i="11" s="1"/>
  <c r="B68" i="11" l="1"/>
  <c r="A69" i="11"/>
  <c r="C69" i="11" s="1"/>
  <c r="B69" i="11" l="1"/>
  <c r="A70" i="11"/>
  <c r="C70" i="11" s="1"/>
  <c r="B70" i="11" l="1"/>
  <c r="A71" i="11"/>
  <c r="C71" i="11" s="1"/>
  <c r="A72" i="11" l="1"/>
  <c r="C72" i="11" s="1"/>
  <c r="B71" i="11"/>
  <c r="B72" i="11" l="1"/>
  <c r="A73" i="11"/>
  <c r="C73" i="11" s="1"/>
  <c r="A74" i="11" l="1"/>
  <c r="C74" i="11" s="1"/>
  <c r="B73" i="11"/>
  <c r="B74" i="11" l="1"/>
  <c r="A75" i="11"/>
  <c r="C75" i="11" s="1"/>
  <c r="B75" i="11" l="1"/>
  <c r="A76" i="11"/>
  <c r="C76" i="11" s="1"/>
  <c r="B76" i="11" l="1"/>
  <c r="A77" i="11"/>
  <c r="C77" i="11" s="1"/>
  <c r="A78" i="11" l="1"/>
  <c r="C78" i="11" s="1"/>
  <c r="B77" i="11"/>
  <c r="B78" i="11" l="1"/>
  <c r="A79" i="11"/>
  <c r="C79" i="11" s="1"/>
  <c r="A80" i="11" l="1"/>
  <c r="C80" i="11" s="1"/>
  <c r="B79" i="11"/>
  <c r="B80" i="11" l="1"/>
  <c r="A81" i="11"/>
  <c r="C81" i="11" s="1"/>
  <c r="A82" i="11" l="1"/>
  <c r="C82" i="11" s="1"/>
  <c r="B81" i="11"/>
  <c r="B82" i="11" l="1"/>
  <c r="A83" i="11"/>
  <c r="C83" i="11" s="1"/>
  <c r="A84" i="11" l="1"/>
  <c r="C84" i="11" s="1"/>
  <c r="B83" i="11"/>
  <c r="B84" i="11" l="1"/>
  <c r="A85" i="11"/>
  <c r="C85" i="11" s="1"/>
  <c r="B85" i="11" l="1"/>
  <c r="A80" i="1" l="1"/>
  <c r="A84" i="1"/>
  <c r="A82" i="1" l="1"/>
  <c r="A196" i="1" l="1"/>
  <c r="A145" i="1" l="1"/>
  <c r="A146" i="1" l="1"/>
  <c r="A148" i="1" l="1"/>
  <c r="A155" i="1" l="1"/>
  <c r="A165" i="1" l="1"/>
  <c r="A106" i="1" l="1"/>
  <c r="A107" i="1"/>
  <c r="A122" i="1"/>
  <c r="A127" i="1"/>
  <c r="A186" i="1"/>
  <c r="A180" i="1"/>
  <c r="A183" i="1"/>
  <c r="A185" i="1"/>
  <c r="A105" i="1" l="1"/>
  <c r="A115" i="1" l="1"/>
  <c r="A118" i="1" s="1"/>
  <c r="A189" i="1"/>
  <c r="A190" i="1"/>
  <c r="A85" i="1"/>
  <c r="A86" i="1"/>
  <c r="A90" i="1"/>
  <c r="A92" i="1"/>
  <c r="A93" i="1"/>
  <c r="A101" i="1"/>
  <c r="A126" i="1"/>
  <c r="A135" i="1"/>
  <c r="A181" i="1"/>
  <c r="A3" i="1"/>
  <c r="A4" i="1" s="1"/>
  <c r="A83" i="1" l="1"/>
  <c r="A5" i="1" l="1"/>
  <c r="A88" i="1" l="1"/>
  <c r="A6" i="1"/>
  <c r="A7" i="1" l="1"/>
  <c r="A8" i="1" l="1"/>
  <c r="A9" i="1"/>
  <c r="A10" i="1" l="1"/>
  <c r="A11" i="1" s="1"/>
  <c r="A12" i="1" l="1"/>
  <c r="A13" i="1" l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103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128" i="1" s="1"/>
  <c r="A42" i="1" s="1"/>
  <c r="A43" i="1" s="1"/>
  <c r="A44" i="1" s="1"/>
  <c r="A45" i="1" s="1"/>
  <c r="A46" i="1" s="1"/>
  <c r="A47" i="1" s="1"/>
  <c r="A48" i="1" s="1"/>
  <c r="A49" i="1" l="1"/>
  <c r="A142" i="1" s="1"/>
  <c r="A143" i="1" s="1"/>
  <c r="A50" i="1" s="1"/>
  <c r="A147" i="1" s="1"/>
  <c r="A149" i="1" s="1"/>
  <c r="A150" i="1" s="1"/>
  <c r="A51" i="1" s="1"/>
  <c r="A52" i="1" s="1"/>
  <c r="A53" i="1" s="1"/>
  <c r="A156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194" i="1" s="1"/>
  <c r="A77" i="1" s="1"/>
  <c r="A78" i="1" s="1"/>
  <c r="A79" i="1" s="1"/>
  <c r="C23" i="3" l="1"/>
  <c r="C8" i="3"/>
  <c r="B23" i="3"/>
  <c r="A5" i="3"/>
  <c r="C40" i="3"/>
  <c r="C19" i="3"/>
  <c r="C3" i="3"/>
  <c r="C32" i="3"/>
  <c r="C42" i="3"/>
  <c r="B37" i="3"/>
  <c r="B21" i="3"/>
  <c r="B5" i="3"/>
  <c r="A6" i="3"/>
  <c r="A16" i="3"/>
  <c r="A32" i="3"/>
  <c r="C36" i="3"/>
  <c r="C30" i="3"/>
  <c r="A14" i="3"/>
  <c r="C5" i="3"/>
  <c r="C2" i="3"/>
  <c r="C11" i="3"/>
  <c r="C28" i="3"/>
  <c r="C44" i="3"/>
  <c r="C35" i="3"/>
  <c r="B43" i="3"/>
  <c r="B27" i="3"/>
  <c r="B11" i="3"/>
  <c r="A3" i="3"/>
  <c r="A11" i="3"/>
  <c r="A26" i="3"/>
  <c r="A42" i="3"/>
  <c r="C4" i="3"/>
  <c r="B39" i="3"/>
  <c r="A9" i="3"/>
  <c r="C15" i="3"/>
  <c r="C37" i="3"/>
  <c r="C27" i="3"/>
  <c r="C24" i="3"/>
  <c r="C38" i="3"/>
  <c r="C26" i="3"/>
  <c r="C21" i="3"/>
  <c r="B33" i="3"/>
  <c r="B17" i="3"/>
  <c r="A4" i="3"/>
  <c r="A12" i="3"/>
  <c r="A28" i="3"/>
  <c r="A44" i="3"/>
  <c r="B40" i="3"/>
  <c r="B32" i="3"/>
  <c r="B24" i="3"/>
  <c r="B16" i="3"/>
  <c r="B8" i="3"/>
  <c r="A13" i="3"/>
  <c r="A17" i="3"/>
  <c r="A21" i="3"/>
  <c r="A25" i="3"/>
  <c r="A29" i="3"/>
  <c r="A33" i="3"/>
  <c r="A37" i="3"/>
  <c r="A41" i="3"/>
  <c r="A45" i="3"/>
  <c r="B38" i="3"/>
  <c r="B30" i="3"/>
  <c r="B22" i="3"/>
  <c r="B14" i="3"/>
  <c r="B6" i="3"/>
  <c r="C20" i="3"/>
  <c r="C13" i="3"/>
  <c r="B7" i="3"/>
  <c r="A22" i="3"/>
  <c r="C7" i="3"/>
  <c r="C10" i="3"/>
  <c r="C17" i="3"/>
  <c r="C22" i="3"/>
  <c r="B45" i="3"/>
  <c r="B29" i="3"/>
  <c r="B13" i="3"/>
  <c r="A2" i="3"/>
  <c r="A10" i="3"/>
  <c r="A24" i="3"/>
  <c r="A40" i="3"/>
  <c r="C18" i="3"/>
  <c r="B31" i="3"/>
  <c r="A38" i="3"/>
  <c r="C34" i="3"/>
  <c r="C29" i="3"/>
  <c r="C41" i="3"/>
  <c r="C33" i="3"/>
  <c r="C39" i="3"/>
  <c r="C16" i="3"/>
  <c r="B35" i="3"/>
  <c r="B19" i="3"/>
  <c r="B3" i="3"/>
  <c r="A7" i="3"/>
  <c r="A18" i="3"/>
  <c r="A34" i="3"/>
  <c r="C14" i="3"/>
  <c r="C12" i="3"/>
  <c r="B15" i="3"/>
  <c r="A30" i="3"/>
  <c r="C45" i="3"/>
  <c r="C9" i="3"/>
  <c r="C25" i="3"/>
  <c r="C6" i="3"/>
  <c r="C31" i="3"/>
  <c r="C43" i="3"/>
  <c r="B41" i="3"/>
  <c r="B25" i="3"/>
  <c r="B9" i="3"/>
  <c r="A8" i="3"/>
  <c r="A20" i="3"/>
  <c r="A36" i="3"/>
  <c r="B44" i="3"/>
  <c r="B36" i="3"/>
  <c r="B28" i="3"/>
  <c r="B20" i="3"/>
  <c r="B12" i="3"/>
  <c r="B4" i="3"/>
  <c r="A15" i="3"/>
  <c r="A19" i="3"/>
  <c r="A23" i="3"/>
  <c r="A27" i="3"/>
  <c r="A31" i="3"/>
  <c r="A35" i="3"/>
  <c r="A39" i="3"/>
  <c r="A43" i="3"/>
  <c r="B42" i="3"/>
  <c r="B34" i="3"/>
  <c r="B26" i="3"/>
  <c r="B18" i="3"/>
  <c r="B10" i="3"/>
  <c r="B2" i="3"/>
  <c r="C46" i="3"/>
  <c r="B46" i="3"/>
  <c r="A46" i="3"/>
  <c r="B47" i="3"/>
  <c r="C47" i="3"/>
  <c r="A47" i="3"/>
  <c r="C48" i="3"/>
  <c r="A48" i="3"/>
  <c r="B48" i="3"/>
  <c r="B49" i="3"/>
  <c r="C49" i="3"/>
  <c r="A49" i="3"/>
  <c r="A50" i="3"/>
  <c r="C50" i="3"/>
  <c r="B50" i="3"/>
  <c r="C71" i="3"/>
  <c r="C53" i="3"/>
  <c r="C78" i="3"/>
  <c r="B54" i="3"/>
  <c r="A56" i="3"/>
  <c r="B56" i="3"/>
  <c r="C63" i="3"/>
  <c r="C76" i="3"/>
  <c r="C68" i="3"/>
  <c r="A66" i="3"/>
  <c r="A62" i="3"/>
  <c r="C61" i="3"/>
  <c r="B68" i="3"/>
  <c r="B51" i="3"/>
  <c r="B62" i="3"/>
  <c r="B78" i="3"/>
  <c r="A57" i="3"/>
  <c r="A65" i="3"/>
  <c r="A73" i="3"/>
  <c r="B64" i="3"/>
  <c r="C67" i="3"/>
  <c r="A70" i="3"/>
  <c r="C64" i="3"/>
  <c r="A64" i="3"/>
  <c r="A54" i="3"/>
  <c r="C55" i="3"/>
  <c r="C59" i="3"/>
  <c r="B71" i="3"/>
  <c r="C70" i="3"/>
  <c r="B65" i="3"/>
  <c r="C73" i="3"/>
  <c r="C74" i="3"/>
  <c r="B58" i="3"/>
  <c r="B70" i="3"/>
  <c r="A52" i="3"/>
  <c r="C75" i="3"/>
  <c r="B76" i="3"/>
  <c r="B57" i="3"/>
  <c r="A51" i="3"/>
  <c r="A59" i="3"/>
  <c r="A67" i="3"/>
  <c r="A76" i="3"/>
  <c r="E76" i="3" s="1"/>
  <c r="B60" i="3"/>
  <c r="C60" i="3"/>
  <c r="C52" i="3"/>
  <c r="B75" i="3"/>
  <c r="C58" i="3"/>
  <c r="C51" i="3"/>
  <c r="C54" i="3"/>
  <c r="B73" i="3"/>
  <c r="A72" i="3"/>
  <c r="C66" i="3"/>
  <c r="C77" i="3"/>
  <c r="B61" i="3"/>
  <c r="C56" i="3"/>
  <c r="B66" i="3"/>
  <c r="A77" i="3"/>
  <c r="A60" i="3"/>
  <c r="B72" i="3"/>
  <c r="B53" i="3"/>
  <c r="A53" i="3"/>
  <c r="A61" i="3"/>
  <c r="A69" i="3"/>
  <c r="C62" i="3"/>
  <c r="B74" i="3"/>
  <c r="B55" i="3"/>
  <c r="A75" i="3"/>
  <c r="E75" i="3" s="1"/>
  <c r="A78" i="3"/>
  <c r="B63" i="3"/>
  <c r="C72" i="3"/>
  <c r="C65" i="3"/>
  <c r="C57" i="3"/>
  <c r="B52" i="3"/>
  <c r="A58" i="3"/>
  <c r="C69" i="3"/>
  <c r="B77" i="3"/>
  <c r="A68" i="3"/>
  <c r="B67" i="3"/>
  <c r="B59" i="3"/>
  <c r="A55" i="3"/>
  <c r="A63" i="3"/>
  <c r="A71" i="3"/>
  <c r="B69" i="3"/>
  <c r="A74" i="3"/>
  <c r="E74" i="3" l="1"/>
  <c r="E1" i="3"/>
  <c r="E73" i="3"/>
  <c r="E72" i="3" s="1"/>
  <c r="E71" i="3" s="1"/>
  <c r="E70" i="3" s="1"/>
  <c r="E69" i="3" s="1"/>
  <c r="E68" i="3" s="1"/>
  <c r="E67" i="3" s="1"/>
  <c r="E66" i="3" s="1"/>
  <c r="E65" i="3" s="1"/>
  <c r="E64" i="3" s="1"/>
  <c r="E63" i="3" s="1"/>
  <c r="E62" i="3" s="1"/>
  <c r="E61" i="3" s="1"/>
  <c r="E60" i="3" s="1"/>
  <c r="E59" i="3" s="1"/>
  <c r="E58" i="3" s="1"/>
  <c r="E57" i="3" s="1"/>
  <c r="E56" i="3" s="1"/>
  <c r="E55" i="3" s="1"/>
  <c r="E54" i="3" s="1"/>
  <c r="E53" i="3" s="1"/>
  <c r="E52" i="3" s="1"/>
  <c r="E51" i="3" s="1"/>
  <c r="E50" i="3" s="1"/>
  <c r="E49" i="3" s="1"/>
  <c r="E48" i="3" s="1"/>
  <c r="E47" i="3" s="1"/>
  <c r="E46" i="3" s="1"/>
  <c r="E45" i="3" s="1"/>
  <c r="E44" i="3" s="1"/>
  <c r="E43" i="3" s="1"/>
  <c r="E42" i="3" s="1"/>
  <c r="E41" i="3" s="1"/>
  <c r="E40" i="3" s="1"/>
  <c r="E39" i="3" s="1"/>
  <c r="E38" i="3" s="1"/>
  <c r="E37" i="3" s="1"/>
  <c r="E36" i="3" s="1"/>
  <c r="E35" i="3" s="1"/>
  <c r="E34" i="3" s="1"/>
  <c r="E33" i="3" s="1"/>
  <c r="E32" i="3" s="1"/>
  <c r="E31" i="3" s="1"/>
  <c r="E30" i="3" s="1"/>
  <c r="E29" i="3" s="1"/>
  <c r="E28" i="3" s="1"/>
  <c r="E27" i="3" s="1"/>
  <c r="E26" i="3" s="1"/>
  <c r="E25" i="3" s="1"/>
  <c r="E24" i="3" s="1"/>
  <c r="E23" i="3" s="1"/>
  <c r="E22" i="3" s="1"/>
  <c r="E21" i="3" s="1"/>
  <c r="E20" i="3" s="1"/>
  <c r="E19" i="3" s="1"/>
  <c r="E18" i="3" s="1"/>
  <c r="E17" i="3" s="1"/>
  <c r="E16" i="3" s="1"/>
  <c r="E15" i="3" s="1"/>
  <c r="E14" i="3" s="1"/>
  <c r="E13" i="3" s="1"/>
  <c r="E12" i="3" s="1"/>
  <c r="E11" i="3" s="1"/>
  <c r="E10" i="3" s="1"/>
  <c r="E9" i="3" s="1"/>
  <c r="E8" i="3" s="1"/>
  <c r="E7" i="3" s="1"/>
  <c r="E6" i="3" s="1"/>
  <c r="E5" i="3" s="1"/>
  <c r="E4" i="3" s="1"/>
  <c r="E3" i="3" s="1"/>
  <c r="E2" i="3" s="1"/>
  <c r="A343" i="2" l="1"/>
  <c r="A1564" i="2" l="1"/>
  <c r="A1565" i="2"/>
  <c r="A1566" i="2"/>
  <c r="A1582" i="2"/>
  <c r="A1593" i="2"/>
  <c r="A1661" i="2"/>
  <c r="A1694" i="2"/>
  <c r="A1697" i="2"/>
  <c r="A1730" i="2"/>
  <c r="A1770" i="2"/>
  <c r="A1782" i="2"/>
  <c r="A1823" i="2"/>
  <c r="A1906" i="2"/>
  <c r="A1957" i="2"/>
  <c r="A2040" i="2"/>
  <c r="A2041" i="2"/>
  <c r="A2047" i="2"/>
  <c r="A2050" i="2"/>
  <c r="A2177" i="2"/>
  <c r="A2187" i="2"/>
  <c r="A2249" i="2"/>
  <c r="A99" i="2" l="1"/>
  <c r="A100" i="2" s="1"/>
  <c r="A119" i="2"/>
  <c r="A165" i="2"/>
  <c r="A305" i="2"/>
  <c r="A327" i="2"/>
  <c r="A366" i="2"/>
  <c r="A466" i="2"/>
  <c r="A467" i="2"/>
  <c r="A469" i="2"/>
  <c r="A470" i="2"/>
  <c r="A471" i="2"/>
  <c r="A472" i="2"/>
  <c r="A473" i="2"/>
  <c r="A474" i="2"/>
  <c r="A475" i="2"/>
  <c r="A476" i="2"/>
  <c r="A603" i="2"/>
  <c r="A605" i="2"/>
  <c r="A630" i="2"/>
  <c r="A643" i="2"/>
  <c r="A644" i="2"/>
  <c r="A647" i="2"/>
  <c r="A648" i="2"/>
  <c r="A649" i="2"/>
  <c r="A829" i="2"/>
  <c r="A1081" i="2"/>
  <c r="A1097" i="2"/>
  <c r="A1159" i="2"/>
  <c r="A1179" i="2"/>
  <c r="A1311" i="2"/>
  <c r="A1312" i="2"/>
  <c r="A1313" i="2"/>
  <c r="A101" i="2" l="1"/>
  <c r="A102" i="2" s="1"/>
  <c r="A103" i="2" l="1"/>
  <c r="A104" i="2" l="1"/>
  <c r="A105" i="2" s="1"/>
  <c r="A106" i="2" l="1"/>
  <c r="A107" i="2" l="1"/>
  <c r="A108" i="2" l="1"/>
  <c r="A110" i="2" l="1"/>
  <c r="A111" i="2" l="1"/>
  <c r="A112" i="2" l="1"/>
  <c r="A113" i="2" s="1"/>
  <c r="A115" i="2" s="1"/>
  <c r="A116" i="2" s="1"/>
  <c r="A117" i="2" s="1"/>
  <c r="A118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9" i="2" s="1"/>
  <c r="A160" i="2" s="1"/>
  <c r="A161" i="2" s="1"/>
  <c r="A162" i="2" s="1"/>
  <c r="A163" i="2" s="1"/>
  <c r="A164" i="2" s="1"/>
  <c r="A166" i="2" s="1"/>
  <c r="A168" i="2" s="1"/>
  <c r="A169" i="2" s="1"/>
  <c r="A170" i="2" s="1"/>
  <c r="A171" i="2" s="1"/>
  <c r="A172" i="2" s="1"/>
  <c r="A173" i="2" s="1"/>
  <c r="A174" i="2" s="1"/>
  <c r="A175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3" i="2" s="1"/>
  <c r="A244" i="2" s="1"/>
  <c r="A245" i="2" s="1"/>
  <c r="A246" i="2" s="1"/>
  <c r="A247" i="2" s="1"/>
  <c r="A248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l="1"/>
  <c r="A282" i="2" s="1"/>
  <c r="A283" i="2" s="1"/>
  <c r="A284" i="2" l="1"/>
  <c r="A285" i="2" l="1"/>
  <c r="A286" i="2" l="1"/>
  <c r="A287" i="2" l="1"/>
  <c r="A288" i="2" l="1"/>
  <c r="A289" i="2" l="1"/>
  <c r="A290" i="2" l="1"/>
  <c r="A291" i="2" l="1"/>
  <c r="A292" i="2" l="1"/>
  <c r="A293" i="2" l="1"/>
  <c r="A294" i="2" l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6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8" i="2" s="1"/>
  <c r="A329" i="2" s="1"/>
  <c r="A330" i="2" s="1"/>
  <c r="A331" i="2" s="1"/>
  <c r="A332" i="2" s="1"/>
  <c r="A333" i="2" s="1"/>
  <c r="A334" i="2" s="1"/>
  <c r="A336" i="2" s="1"/>
  <c r="A337" i="2" s="1"/>
  <c r="A338" i="2" s="1"/>
  <c r="A340" i="2" s="1"/>
  <c r="A341" i="2" s="1"/>
  <c r="A342" i="2" s="1"/>
  <c r="A345" i="2" s="1"/>
  <c r="A346" i="2" s="1"/>
  <c r="A347" i="2" s="1"/>
  <c r="A348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7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8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4" i="2" s="1"/>
  <c r="A608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9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5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30" i="2" s="1"/>
  <c r="A831" i="2" s="1"/>
  <c r="A832" i="2" s="1"/>
  <c r="A833" i="2" s="1"/>
  <c r="A834" i="2" s="1"/>
  <c r="A836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3" i="2" s="1"/>
  <c r="A904" i="2" s="1"/>
  <c r="A905" i="2" s="1"/>
  <c r="A906" i="2" s="1"/>
  <c r="A907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7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2" i="2" s="1"/>
  <c r="A1083" i="2" s="1"/>
  <c r="A1084" i="2" s="1"/>
  <c r="A1085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60" i="2" s="1"/>
  <c r="A1161" i="2" s="1"/>
  <c r="A1162" i="2" s="1"/>
  <c r="A1163" i="2" s="1"/>
  <c r="A1164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323" i="4" l="1"/>
  <c r="C890" i="4"/>
  <c r="C551" i="4"/>
  <c r="B917" i="4"/>
  <c r="B721" i="4"/>
  <c r="C303" i="4"/>
  <c r="B283" i="4"/>
  <c r="A283" i="4"/>
  <c r="C54" i="4"/>
  <c r="C178" i="4"/>
  <c r="A576" i="4"/>
  <c r="C944" i="4"/>
  <c r="A1105" i="4"/>
  <c r="A153" i="4"/>
  <c r="B1125" i="4"/>
  <c r="A119" i="4"/>
  <c r="B787" i="4"/>
  <c r="A705" i="4"/>
  <c r="A1113" i="4"/>
  <c r="C906" i="4"/>
  <c r="A1084" i="4"/>
  <c r="A72" i="4"/>
  <c r="C498" i="4"/>
  <c r="C995" i="4"/>
  <c r="B1042" i="4"/>
  <c r="A1057" i="4"/>
  <c r="A1147" i="4"/>
  <c r="C1001" i="4"/>
  <c r="A325" i="4"/>
  <c r="C777" i="4"/>
  <c r="C728" i="4"/>
  <c r="B1144" i="4"/>
  <c r="C921" i="4"/>
  <c r="B358" i="4"/>
  <c r="B978" i="4"/>
  <c r="B139" i="4"/>
  <c r="A571" i="4"/>
  <c r="B1087" i="4"/>
  <c r="A600" i="4"/>
  <c r="A803" i="4"/>
  <c r="B416" i="4"/>
  <c r="C1126" i="4"/>
  <c r="C438" i="4"/>
  <c r="C1153" i="4"/>
  <c r="B909" i="4"/>
  <c r="B592" i="4"/>
  <c r="B220" i="4"/>
  <c r="C1105" i="4"/>
  <c r="A631" i="4"/>
  <c r="A124" i="4"/>
  <c r="B143" i="4"/>
  <c r="C452" i="4"/>
  <c r="B899" i="4"/>
  <c r="B240" i="4"/>
  <c r="A265" i="4"/>
  <c r="A289" i="4"/>
  <c r="B889" i="4"/>
  <c r="A435" i="4"/>
  <c r="C432" i="4"/>
  <c r="C706" i="4"/>
  <c r="C910" i="4"/>
  <c r="B191" i="4"/>
  <c r="A391" i="4"/>
  <c r="C514" i="4"/>
  <c r="B1047" i="4"/>
  <c r="C828" i="4"/>
  <c r="A1092" i="4"/>
  <c r="A1104" i="4"/>
  <c r="B1083" i="4"/>
  <c r="A931" i="4"/>
  <c r="C1089" i="4"/>
  <c r="A206" i="4"/>
  <c r="A853" i="4"/>
  <c r="A1085" i="4"/>
  <c r="C644" i="4"/>
  <c r="B587" i="4"/>
  <c r="B10" i="4"/>
  <c r="B1082" i="4"/>
  <c r="A587" i="4"/>
  <c r="A222" i="4"/>
  <c r="B733" i="4"/>
  <c r="A332" i="4"/>
  <c r="C109" i="4"/>
  <c r="A691" i="4"/>
  <c r="B656" i="4"/>
  <c r="C141" i="4"/>
  <c r="A821" i="4"/>
  <c r="C1007" i="4"/>
  <c r="A261" i="4"/>
  <c r="C918" i="4"/>
  <c r="A770" i="4"/>
  <c r="B641" i="4"/>
  <c r="B524" i="4"/>
  <c r="B1107" i="4"/>
  <c r="B334" i="4"/>
  <c r="C390" i="4"/>
  <c r="B366" i="4"/>
  <c r="C254" i="4"/>
  <c r="C43" i="4"/>
  <c r="C266" i="4"/>
  <c r="B864" i="4"/>
  <c r="B973" i="4"/>
  <c r="C18" i="4"/>
  <c r="C757" i="4"/>
  <c r="B160" i="4"/>
  <c r="B1039" i="4"/>
  <c r="B39" i="4"/>
  <c r="C152" i="4"/>
  <c r="C486" i="4"/>
  <c r="A934" i="4"/>
  <c r="A65" i="4"/>
  <c r="B52" i="4"/>
  <c r="A189" i="4"/>
  <c r="B451" i="4"/>
  <c r="B67" i="4"/>
  <c r="C705" i="4"/>
  <c r="C22" i="4"/>
  <c r="C570" i="4"/>
  <c r="C895" i="4"/>
  <c r="B1099" i="4"/>
  <c r="B248" i="4"/>
  <c r="A2" i="4"/>
  <c r="C1160" i="4"/>
  <c r="A106" i="4"/>
  <c r="C412" i="4"/>
  <c r="A583" i="4"/>
  <c r="B885" i="4"/>
  <c r="B107" i="4"/>
  <c r="A303" i="4"/>
  <c r="C642" i="4"/>
  <c r="A720" i="4"/>
  <c r="C909" i="4"/>
  <c r="A941" i="4"/>
  <c r="B222" i="4"/>
  <c r="A630" i="4"/>
  <c r="C943" i="4"/>
  <c r="C199" i="4"/>
  <c r="A355" i="4"/>
  <c r="C218" i="4"/>
  <c r="C233" i="4"/>
  <c r="B527" i="4"/>
  <c r="C232" i="4"/>
  <c r="A183" i="4"/>
  <c r="C1133" i="4"/>
  <c r="A574" i="4"/>
  <c r="A1022" i="4"/>
  <c r="A734" i="4"/>
  <c r="C984" i="4"/>
  <c r="B856" i="4"/>
  <c r="B313" i="4"/>
  <c r="B91" i="4"/>
  <c r="B274" i="4"/>
  <c r="B780" i="4"/>
  <c r="C660" i="4"/>
  <c r="C296" i="4"/>
  <c r="B986" i="4"/>
  <c r="A767" i="4"/>
  <c r="C73" i="4"/>
  <c r="C419" i="4"/>
  <c r="C404" i="4"/>
  <c r="A170" i="4"/>
  <c r="C849" i="4"/>
  <c r="C468" i="4"/>
  <c r="B985" i="4"/>
  <c r="C1109" i="4"/>
  <c r="C137" i="4"/>
  <c r="B593" i="4"/>
  <c r="A282" i="4"/>
  <c r="A589" i="4"/>
  <c r="A706" i="4"/>
  <c r="B996" i="4"/>
  <c r="C797" i="4"/>
  <c r="C323" i="4"/>
  <c r="C1094" i="4"/>
  <c r="C74" i="4"/>
  <c r="C151" i="4"/>
  <c r="A1134" i="4"/>
  <c r="A465" i="4"/>
  <c r="A62" i="4"/>
  <c r="B443" i="4"/>
  <c r="A524" i="4"/>
  <c r="B957" i="4"/>
  <c r="A1148" i="4"/>
  <c r="C262" i="4"/>
  <c r="C158" i="4"/>
  <c r="A1043" i="4"/>
  <c r="B154" i="4"/>
  <c r="A472" i="4"/>
  <c r="C1074" i="4"/>
  <c r="B1081" i="4"/>
  <c r="C595" i="4"/>
  <c r="A1019" i="4"/>
  <c r="C223" i="4"/>
  <c r="B874" i="4"/>
  <c r="B537" i="4"/>
  <c r="C179" i="4"/>
  <c r="C574" i="4"/>
  <c r="C335" i="4"/>
  <c r="A410" i="4"/>
  <c r="B477" i="4"/>
  <c r="A1030" i="4"/>
  <c r="B1117" i="4"/>
  <c r="A766" i="4"/>
  <c r="A446" i="4"/>
  <c r="A125" i="4"/>
  <c r="B960" i="4"/>
  <c r="B352" i="4"/>
  <c r="B731" i="4"/>
  <c r="C698" i="4"/>
  <c r="C481" i="4"/>
  <c r="B167" i="4"/>
  <c r="C437" i="4"/>
  <c r="C429" i="4"/>
  <c r="B499" i="4"/>
  <c r="B521" i="4"/>
  <c r="A1042" i="4"/>
  <c r="B708" i="4"/>
  <c r="A110" i="4"/>
  <c r="B1103" i="4"/>
  <c r="B624" i="4"/>
  <c r="A752" i="4"/>
  <c r="C308" i="4"/>
  <c r="C672" i="4"/>
  <c r="B297" i="4"/>
  <c r="C850" i="4"/>
  <c r="C1069" i="4"/>
  <c r="B838" i="4"/>
  <c r="B693" i="4"/>
  <c r="A173" i="4"/>
  <c r="A329" i="4"/>
  <c r="C453" i="4"/>
  <c r="C924" i="4"/>
  <c r="C11" i="4"/>
  <c r="A1094" i="4"/>
  <c r="A211" i="4"/>
  <c r="A728" i="4"/>
  <c r="A790" i="4"/>
  <c r="C315" i="4"/>
  <c r="C862" i="4"/>
  <c r="C631" i="4"/>
  <c r="A829" i="4"/>
  <c r="B880" i="4"/>
  <c r="A151" i="4"/>
  <c r="C559" i="4"/>
  <c r="B153" i="4"/>
  <c r="C976" i="4"/>
  <c r="B801" i="4"/>
  <c r="C31" i="4"/>
  <c r="A748" i="4"/>
  <c r="C886" i="4"/>
  <c r="A975" i="4"/>
  <c r="A840" i="4"/>
  <c r="B1075" i="4"/>
  <c r="A394" i="4"/>
  <c r="B177" i="4"/>
  <c r="B1064" i="4"/>
  <c r="B1074" i="4"/>
  <c r="A444" i="4"/>
  <c r="A321" i="4"/>
  <c r="C352" i="4"/>
  <c r="A108" i="4"/>
  <c r="C539" i="4"/>
  <c r="A156" i="4"/>
  <c r="B221" i="4"/>
  <c r="C628" i="4"/>
  <c r="C1087" i="4"/>
  <c r="C774" i="4"/>
  <c r="B41" i="4"/>
  <c r="A523" i="4"/>
  <c r="B894" i="4"/>
  <c r="C1002" i="4"/>
  <c r="A87" i="4"/>
  <c r="A365" i="4"/>
  <c r="A1142" i="4"/>
  <c r="C69" i="4"/>
  <c r="A322" i="4"/>
  <c r="A774" i="4"/>
  <c r="C511" i="4"/>
  <c r="C1090" i="4"/>
  <c r="A530" i="4"/>
  <c r="A177" i="4"/>
  <c r="C1051" i="4"/>
  <c r="A331" i="4"/>
  <c r="A346" i="4"/>
  <c r="B679" i="4"/>
  <c r="A961" i="4"/>
  <c r="B757" i="4"/>
  <c r="A796" i="4"/>
  <c r="B1097" i="4"/>
  <c r="A555" i="4"/>
  <c r="C638" i="4"/>
  <c r="C678" i="4"/>
  <c r="A773" i="4"/>
  <c r="B1065" i="4"/>
  <c r="A497" i="4"/>
  <c r="A736" i="4"/>
  <c r="B655" i="4"/>
  <c r="A269" i="4"/>
  <c r="C306" i="4"/>
  <c r="A518" i="4"/>
  <c r="B455" i="4"/>
  <c r="B704" i="4"/>
  <c r="C146" i="4"/>
  <c r="C286" i="4"/>
  <c r="C255" i="4"/>
  <c r="B1161" i="4"/>
  <c r="B1025" i="4"/>
  <c r="B1124" i="4"/>
  <c r="B673" i="4"/>
  <c r="C1049" i="4"/>
  <c r="A879" i="4"/>
  <c r="C513" i="4"/>
  <c r="A679" i="4"/>
  <c r="C832" i="4"/>
  <c r="C1035" i="4"/>
  <c r="B260" i="4"/>
  <c r="C34" i="4"/>
  <c r="B421" i="4"/>
  <c r="C130" i="4"/>
  <c r="B788" i="4"/>
  <c r="C446" i="4"/>
  <c r="B364" i="4"/>
  <c r="A491" i="4"/>
  <c r="C863" i="4"/>
  <c r="C282" i="4"/>
  <c r="A825" i="4"/>
  <c r="C222" i="4"/>
  <c r="A647" i="4"/>
  <c r="C1130" i="4"/>
  <c r="B653" i="4"/>
  <c r="C239" i="4"/>
  <c r="A333" i="4"/>
  <c r="A235" i="4"/>
  <c r="C1045" i="4"/>
  <c r="A522" i="4"/>
  <c r="C712" i="4"/>
  <c r="B1066" i="4"/>
  <c r="C447" i="4"/>
  <c r="C718" i="4"/>
  <c r="B1112" i="4"/>
  <c r="A414" i="4"/>
  <c r="A1011" i="4"/>
  <c r="C834" i="4"/>
  <c r="A439" i="4"/>
  <c r="B138" i="4"/>
  <c r="A848" i="4"/>
  <c r="A993" i="4"/>
  <c r="C186" i="4"/>
  <c r="B1145" i="4"/>
  <c r="A1008" i="4"/>
  <c r="B1158" i="4"/>
  <c r="C93" i="4"/>
  <c r="A544" i="4"/>
  <c r="C103" i="4"/>
  <c r="C905" i="4"/>
  <c r="C216" i="4"/>
  <c r="B747" i="4"/>
  <c r="B833" i="4"/>
  <c r="A32" i="4"/>
  <c r="B479" i="4"/>
  <c r="B146" i="4"/>
  <c r="A806" i="4"/>
  <c r="C1031" i="4"/>
  <c r="B557" i="4"/>
  <c r="A590" i="4"/>
  <c r="A603" i="4"/>
  <c r="B1139" i="4"/>
  <c r="A808" i="4"/>
  <c r="C1115" i="4"/>
  <c r="C1107" i="4"/>
  <c r="C954" i="4"/>
  <c r="B570" i="4"/>
  <c r="A1119" i="4"/>
  <c r="B858" i="4"/>
  <c r="B506" i="4"/>
  <c r="A180" i="4"/>
  <c r="C877" i="4"/>
  <c r="B356" i="4"/>
  <c r="C1058" i="4"/>
  <c r="C562" i="4"/>
  <c r="C736" i="4"/>
  <c r="A936" i="4"/>
  <c r="C313" i="4"/>
  <c r="C1017" i="4"/>
  <c r="A44" i="4"/>
  <c r="C393" i="4"/>
  <c r="C10" i="4"/>
  <c r="B1073" i="4"/>
  <c r="A500" i="4"/>
  <c r="C1154" i="4"/>
  <c r="B353" i="4"/>
  <c r="A225" i="4"/>
  <c r="A926" i="4"/>
  <c r="C275" i="4"/>
  <c r="A219" i="4"/>
  <c r="A629" i="4"/>
  <c r="C1044" i="4"/>
  <c r="B1095" i="4"/>
  <c r="A621" i="4"/>
  <c r="A946" i="4"/>
  <c r="C853" i="4"/>
  <c r="A399" i="4"/>
  <c r="C439" i="4"/>
  <c r="B109" i="4"/>
  <c r="C1161" i="4"/>
  <c r="B257" i="4"/>
  <c r="B8" i="4"/>
  <c r="B437" i="4"/>
  <c r="B69" i="4"/>
  <c r="A1122" i="4"/>
  <c r="A84" i="4"/>
  <c r="B882" i="4"/>
  <c r="A158" i="4"/>
  <c r="A1020" i="4"/>
  <c r="C70" i="4"/>
  <c r="A759" i="4"/>
  <c r="A356" i="4"/>
  <c r="B482" i="4"/>
  <c r="B968" i="4"/>
  <c r="B770" i="4"/>
  <c r="C618" i="4"/>
  <c r="A172" i="4"/>
  <c r="B430" i="4"/>
  <c r="B130" i="4"/>
  <c r="C540" i="4"/>
  <c r="C802" i="4"/>
  <c r="A105" i="4"/>
  <c r="C331" i="4"/>
  <c r="C278" i="4"/>
  <c r="A345" i="4"/>
  <c r="C1112" i="4"/>
  <c r="A285" i="4"/>
  <c r="A1021" i="4"/>
  <c r="B441" i="4"/>
  <c r="C14" i="4"/>
  <c r="B677" i="4"/>
  <c r="B714" i="4"/>
  <c r="A966" i="4"/>
  <c r="C620" i="4"/>
  <c r="C652" i="4"/>
  <c r="C803" i="4"/>
  <c r="B345" i="4"/>
  <c r="C602" i="4"/>
  <c r="C227" i="4"/>
  <c r="A168" i="4"/>
  <c r="C1070" i="4"/>
  <c r="A239" i="4"/>
  <c r="C855" i="4"/>
  <c r="B607" i="4"/>
  <c r="B832" i="4"/>
  <c r="B87" i="4"/>
  <c r="A868" i="4"/>
  <c r="B657" i="4"/>
  <c r="B850" i="4"/>
  <c r="C786" i="4"/>
  <c r="C1068" i="4"/>
  <c r="C632" i="4"/>
  <c r="C811" i="4"/>
  <c r="B90" i="4"/>
  <c r="B544" i="4"/>
  <c r="B306" i="4"/>
  <c r="A141" i="4"/>
  <c r="A1015" i="4"/>
  <c r="A379" i="4"/>
  <c r="C737" i="4"/>
  <c r="C17" i="4"/>
  <c r="C818" i="4"/>
  <c r="C294" i="4"/>
  <c r="A142" i="4"/>
  <c r="B581" i="4"/>
  <c r="B1143" i="4"/>
  <c r="B1159" i="4"/>
  <c r="C24" i="4"/>
  <c r="B929" i="4"/>
  <c r="C784" i="4"/>
  <c r="C733" i="4"/>
  <c r="C354" i="4"/>
  <c r="C194" i="4"/>
  <c r="C1039" i="4"/>
  <c r="C445" i="4"/>
  <c r="B60" i="4"/>
  <c r="B995" i="4"/>
  <c r="A217" i="4"/>
  <c r="C111" i="4"/>
  <c r="C102" i="4"/>
  <c r="A643" i="4"/>
  <c r="C613" i="4"/>
  <c r="A1023" i="4"/>
  <c r="A909" i="4"/>
  <c r="A567" i="4"/>
  <c r="B668" i="4"/>
  <c r="B1114" i="4"/>
  <c r="B629" i="4"/>
  <c r="A25" i="4"/>
  <c r="B1056" i="4"/>
  <c r="B111" i="4"/>
  <c r="B387" i="4"/>
  <c r="C226" i="4"/>
  <c r="B25" i="4"/>
  <c r="B293" i="4"/>
  <c r="A256" i="4"/>
  <c r="B54" i="4"/>
  <c r="A40" i="4"/>
  <c r="A238" i="4"/>
  <c r="C113" i="4"/>
  <c r="C664" i="4"/>
  <c r="A1099" i="4"/>
  <c r="B478" i="4"/>
  <c r="C509" i="4"/>
  <c r="B925" i="4"/>
  <c r="B697" i="4"/>
  <c r="C80" i="4"/>
  <c r="A998" i="4"/>
  <c r="C973" i="4"/>
  <c r="B1127" i="4"/>
  <c r="C431" i="4"/>
  <c r="C865" i="4"/>
  <c r="A532" i="4"/>
  <c r="C19" i="4"/>
  <c r="C552" i="4"/>
  <c r="A245" i="4"/>
  <c r="C45" i="4"/>
  <c r="B63" i="4"/>
  <c r="B938" i="4"/>
  <c r="C1097" i="4"/>
  <c r="A1091" i="4"/>
  <c r="B559" i="4"/>
  <c r="C382" i="4"/>
  <c r="C263" i="4"/>
  <c r="B1049" i="4"/>
  <c r="A947" i="4"/>
  <c r="B324" i="4"/>
  <c r="A516" i="4"/>
  <c r="B887" i="4"/>
  <c r="B36" i="4"/>
  <c r="A271" i="4"/>
  <c r="B1010" i="4"/>
  <c r="A302" i="4"/>
  <c r="B663" i="4"/>
  <c r="A889" i="4"/>
  <c r="A713" i="4"/>
  <c r="B928" i="4"/>
  <c r="A449" i="4"/>
  <c r="A1013" i="4"/>
  <c r="C1091" i="4"/>
  <c r="B22" i="4"/>
  <c r="B102" i="4"/>
  <c r="C454" i="4"/>
  <c r="C848" i="4"/>
  <c r="C1030" i="4"/>
  <c r="A4" i="4"/>
  <c r="B127" i="4"/>
  <c r="B678" i="4"/>
  <c r="B670" i="4"/>
  <c r="B475" i="4"/>
  <c r="C461" i="4"/>
  <c r="B290" i="4"/>
  <c r="B643" i="4"/>
  <c r="C299" i="4"/>
  <c r="B776" i="4"/>
  <c r="B1017" i="4"/>
  <c r="C892" i="4"/>
  <c r="B412" i="4"/>
  <c r="B664" i="4"/>
  <c r="A999" i="4"/>
  <c r="A906" i="4"/>
  <c r="A121" i="4"/>
  <c r="C298" i="4"/>
  <c r="A885" i="4"/>
  <c r="A377" i="4"/>
  <c r="C325" i="4"/>
  <c r="C575" i="4"/>
  <c r="C544" i="4"/>
  <c r="B783" i="4"/>
  <c r="B1152" i="4"/>
  <c r="C456" i="4"/>
  <c r="B11" i="4"/>
  <c r="A624" i="4"/>
  <c r="C82" i="4"/>
  <c r="A63" i="4"/>
  <c r="C981" i="4"/>
  <c r="B2" i="4"/>
  <c r="C1014" i="4"/>
  <c r="C745" i="4"/>
  <c r="B946" i="4"/>
  <c r="B1037" i="4"/>
  <c r="C1037" i="4"/>
  <c r="B993" i="4"/>
  <c r="B169" i="4"/>
  <c r="A192" i="4"/>
  <c r="A531" i="4"/>
  <c r="B761" i="4"/>
  <c r="C989" i="4"/>
  <c r="B1067" i="4"/>
  <c r="A397" i="4"/>
  <c r="B254" i="4"/>
  <c r="A903" i="4"/>
  <c r="A92" i="4"/>
  <c r="C815" i="4"/>
  <c r="A487" i="4"/>
  <c r="A341" i="4"/>
  <c r="A819" i="4"/>
  <c r="C793" i="4"/>
  <c r="C1142" i="4"/>
  <c r="C1104" i="4"/>
  <c r="C249" i="4"/>
  <c r="A1017" i="4"/>
  <c r="A812" i="4"/>
  <c r="B325" i="4"/>
  <c r="C693" i="4"/>
  <c r="B884" i="4"/>
  <c r="B94" i="4"/>
  <c r="A1059" i="4"/>
  <c r="B695" i="4"/>
  <c r="B224" i="4"/>
  <c r="B989" i="4"/>
  <c r="A5" i="4"/>
  <c r="B579" i="4"/>
  <c r="B272" i="4"/>
  <c r="C945" i="4"/>
  <c r="C123" i="4"/>
  <c r="B181" i="4"/>
  <c r="B816" i="4"/>
  <c r="B172" i="4"/>
  <c r="A456" i="4"/>
  <c r="B578" i="4"/>
  <c r="B698" i="4"/>
  <c r="B918" i="4"/>
  <c r="A76" i="4"/>
  <c r="B71" i="4"/>
  <c r="C502" i="4"/>
  <c r="B795" i="4"/>
  <c r="C26" i="4"/>
  <c r="B305" i="4"/>
  <c r="C882" i="4"/>
  <c r="C436" i="4"/>
  <c r="B273" i="4"/>
  <c r="B1091" i="4"/>
  <c r="B207" i="4"/>
  <c r="C1125" i="4"/>
  <c r="C371" i="4"/>
  <c r="C794" i="4"/>
  <c r="C702" i="4"/>
  <c r="C81" i="4"/>
  <c r="B837" i="4"/>
  <c r="C537" i="4"/>
  <c r="B208" i="4"/>
  <c r="A558" i="4"/>
  <c r="C726" i="4"/>
  <c r="C356" i="4"/>
  <c r="A66" i="4"/>
  <c r="B940" i="4"/>
  <c r="C645" i="4"/>
  <c r="B339" i="4"/>
  <c r="B635" i="4"/>
  <c r="A46" i="4"/>
  <c r="C939" i="4"/>
  <c r="C846" i="4"/>
  <c r="A662" i="4"/>
  <c r="A111" i="4"/>
  <c r="C487" i="4"/>
  <c r="B116" i="4"/>
  <c r="C1024" i="4"/>
  <c r="B474" i="4"/>
  <c r="B991" i="4"/>
  <c r="C288" i="4"/>
  <c r="A710" i="4"/>
  <c r="A364" i="4"/>
  <c r="A755" i="4"/>
  <c r="A257" i="4"/>
  <c r="C1059" i="4"/>
  <c r="B848" i="4"/>
  <c r="C409" i="4"/>
  <c r="C363" i="4"/>
  <c r="C878" i="4"/>
  <c r="C598" i="4"/>
  <c r="B807" i="4"/>
  <c r="A859" i="4"/>
  <c r="A687" i="4"/>
  <c r="B603" i="4"/>
  <c r="A1093" i="4"/>
  <c r="A1107" i="4"/>
  <c r="C896" i="4"/>
  <c r="C433" i="4"/>
  <c r="B436" i="4"/>
  <c r="B949" i="4"/>
  <c r="A428" i="4"/>
  <c r="A701" i="4"/>
  <c r="B214" i="4"/>
  <c r="A204" i="4"/>
  <c r="B1033" i="4"/>
  <c r="C1028" i="4"/>
  <c r="B898" i="4"/>
  <c r="C584" i="4"/>
  <c r="A94" i="4"/>
  <c r="A1162" i="4"/>
  <c r="C1083" i="4"/>
  <c r="C814" i="4"/>
  <c r="A777" i="4"/>
  <c r="A809" i="4"/>
  <c r="B361" i="4"/>
  <c r="A38" i="4"/>
  <c r="C610" i="4"/>
  <c r="A577" i="4"/>
  <c r="A1141" i="4"/>
  <c r="A1128" i="4"/>
  <c r="A898" i="4"/>
  <c r="C90" i="4"/>
  <c r="A502" i="4"/>
  <c r="B346" i="4"/>
  <c r="A466" i="4"/>
  <c r="A244" i="4"/>
  <c r="A1006" i="4"/>
  <c r="C483" i="4"/>
  <c r="B547" i="4"/>
  <c r="B618" i="4"/>
  <c r="A656" i="4"/>
  <c r="B786" i="4"/>
  <c r="B100" i="4"/>
  <c r="C173" i="4"/>
  <c r="B493" i="4"/>
  <c r="A1143" i="4"/>
  <c r="C925" i="4"/>
  <c r="C110" i="4"/>
  <c r="A637" i="4"/>
  <c r="C857" i="4"/>
  <c r="C200" i="4"/>
  <c r="A697" i="4"/>
  <c r="C812" i="4"/>
  <c r="B686" i="4"/>
  <c r="B219" i="4"/>
  <c r="B604" i="4"/>
  <c r="B674" i="4"/>
  <c r="C510" i="4"/>
  <c r="A1062" i="4"/>
  <c r="C177" i="4"/>
  <c r="A877" i="4"/>
  <c r="A568" i="4"/>
  <c r="A981" i="4"/>
  <c r="C125" i="4"/>
  <c r="A43" i="4"/>
  <c r="B573" i="4"/>
  <c r="B263" i="4"/>
  <c r="C122" i="4"/>
  <c r="B551" i="4"/>
  <c r="B480" i="4"/>
  <c r="C176" i="4"/>
  <c r="A401" i="4"/>
  <c r="B53" i="4"/>
  <c r="A115" i="4"/>
  <c r="B1050" i="4"/>
  <c r="B151" i="4"/>
  <c r="A330" i="4"/>
  <c r="B99" i="4"/>
  <c r="C688" i="4"/>
  <c r="A913" i="4"/>
  <c r="B683" i="4"/>
  <c r="C112" i="4"/>
  <c r="A440" i="4"/>
  <c r="B236" i="4"/>
  <c r="A477" i="4"/>
  <c r="C410" i="4"/>
  <c r="A745" i="4"/>
  <c r="B605" i="4"/>
  <c r="B296" i="4"/>
  <c r="A675" i="4"/>
  <c r="A716" i="4"/>
  <c r="B384" i="4"/>
  <c r="B187" i="4"/>
  <c r="B190" i="4"/>
  <c r="A727" i="4"/>
  <c r="A290" i="4"/>
  <c r="C165" i="4"/>
  <c r="B712" i="4"/>
  <c r="A293" i="4"/>
  <c r="C589" i="4"/>
  <c r="B726" i="4"/>
  <c r="C752" i="4"/>
  <c r="C841" i="4"/>
  <c r="A1155" i="4"/>
  <c r="C203" i="4"/>
  <c r="B1088" i="4"/>
  <c r="C1144" i="4"/>
  <c r="A447" i="4"/>
  <c r="C269" i="4"/>
  <c r="B764" i="4"/>
  <c r="A565" i="4"/>
  <c r="C221" i="4"/>
  <c r="A249" i="4"/>
  <c r="A1050" i="4"/>
  <c r="C464" i="4"/>
  <c r="B253" i="4"/>
  <c r="A97" i="4"/>
  <c r="C474" i="4"/>
  <c r="A969" i="4"/>
  <c r="B369" i="4"/>
  <c r="C738" i="4"/>
  <c r="C858" i="4"/>
  <c r="B432" i="4"/>
  <c r="A294" i="4"/>
  <c r="A897" i="4"/>
  <c r="A75" i="4"/>
  <c r="A823" i="4"/>
  <c r="B244" i="4"/>
  <c r="A793" i="4"/>
  <c r="C516" i="4"/>
  <c r="B302" i="4"/>
  <c r="A992" i="4"/>
  <c r="A481" i="4"/>
  <c r="B590" i="4"/>
  <c r="B360" i="4"/>
  <c r="C163" i="4"/>
  <c r="A268" i="4"/>
  <c r="C150" i="4"/>
  <c r="B323" i="4"/>
  <c r="B59" i="4"/>
  <c r="C311" i="4"/>
  <c r="A717" i="4"/>
  <c r="B449" i="4"/>
  <c r="A431" i="4"/>
  <c r="A1053" i="4"/>
  <c r="A359" i="4"/>
  <c r="C530" i="4"/>
  <c r="C935" i="4"/>
  <c r="B31" i="4"/>
  <c r="A1031" i="4"/>
  <c r="C485" i="4"/>
  <c r="C901" i="4"/>
  <c r="C405" i="4"/>
  <c r="C986" i="4"/>
  <c r="C674" i="4"/>
  <c r="A479" i="4"/>
  <c r="B485" i="4"/>
  <c r="A228" i="4"/>
  <c r="B344" i="4"/>
  <c r="C25" i="4"/>
  <c r="A1146" i="4"/>
  <c r="C304" i="4"/>
  <c r="C198" i="4"/>
  <c r="B409" i="4"/>
  <c r="A593" i="4"/>
  <c r="A260" i="4"/>
  <c r="B425" i="4"/>
  <c r="A515" i="4"/>
  <c r="C508" i="4"/>
  <c r="B295" i="4"/>
  <c r="A707" i="4"/>
  <c r="B861" i="4"/>
  <c r="B798" i="4"/>
  <c r="C1132" i="4"/>
  <c r="B209" i="4"/>
  <c r="B498" i="4"/>
  <c r="A430" i="4"/>
  <c r="A1004" i="4"/>
  <c r="C930" i="4"/>
  <c r="B1015" i="4"/>
  <c r="B438" i="4"/>
  <c r="C871" i="4"/>
  <c r="C202" i="4"/>
  <c r="C2" i="4"/>
  <c r="A471" i="4"/>
  <c r="B3" i="4"/>
  <c r="C741" i="4"/>
  <c r="B569" i="4"/>
  <c r="A1029" i="4"/>
  <c r="A650" i="4"/>
  <c r="C327" i="4"/>
  <c r="C929" i="4"/>
  <c r="C768" i="4"/>
  <c r="C268" i="4"/>
  <c r="B328" i="4"/>
  <c r="B237" i="4"/>
  <c r="A737" i="4"/>
  <c r="B827" i="4"/>
  <c r="A875" i="4"/>
  <c r="A1112" i="4"/>
  <c r="C691" i="4"/>
  <c r="B156" i="4"/>
  <c r="A1041" i="4"/>
  <c r="B980" i="4"/>
  <c r="A883" i="4"/>
  <c r="C1139" i="4"/>
  <c r="B542" i="4"/>
  <c r="A82" i="4"/>
  <c r="A429" i="4"/>
  <c r="B821" i="4"/>
  <c r="B245" i="4"/>
  <c r="B120" i="4"/>
  <c r="B35" i="4"/>
  <c r="C734" i="4"/>
  <c r="A871" i="4"/>
  <c r="C823" i="4"/>
  <c r="C576" i="4"/>
  <c r="C874" i="4"/>
  <c r="A503" i="4"/>
  <c r="B125" i="4"/>
  <c r="B470" i="4"/>
  <c r="B700" i="4"/>
  <c r="B515" i="4"/>
  <c r="A152" i="4"/>
  <c r="B1079" i="4"/>
  <c r="C328" i="4"/>
  <c r="A578" i="4"/>
  <c r="A1052" i="4"/>
  <c r="A478" i="4"/>
  <c r="A653" i="4"/>
  <c r="A1136" i="4"/>
  <c r="C20" i="4"/>
  <c r="B447" i="4"/>
  <c r="A703" i="4"/>
  <c r="A224" i="4"/>
  <c r="C1054" i="4"/>
  <c r="A367" i="4"/>
  <c r="B561" i="4"/>
  <c r="C836" i="4"/>
  <c r="C1101" i="4"/>
  <c r="A655" i="4"/>
  <c r="A581" i="4"/>
  <c r="A448" i="4"/>
  <c r="B281" i="4"/>
  <c r="C974" i="4"/>
  <c r="A569" i="4"/>
  <c r="B321" i="4"/>
  <c r="C1009" i="4"/>
  <c r="B872" i="4"/>
  <c r="B675" i="4"/>
  <c r="B497" i="4"/>
  <c r="B528" i="4"/>
  <c r="B1003" i="4"/>
  <c r="C673" i="4"/>
  <c r="C424" i="4"/>
  <c r="A27" i="4"/>
  <c r="C365" i="4"/>
  <c r="B1096" i="4"/>
  <c r="B658" i="4"/>
  <c r="C450" i="4"/>
  <c r="C94" i="4"/>
  <c r="B812" i="4"/>
  <c r="B732" i="4"/>
  <c r="C1127" i="4"/>
  <c r="A1160" i="4"/>
  <c r="C207" i="4"/>
  <c r="A685" i="4"/>
  <c r="C389" i="4"/>
  <c r="A434" i="4"/>
  <c r="C659" i="4"/>
  <c r="B597" i="4"/>
  <c r="B42" i="4"/>
  <c r="A427" i="4"/>
  <c r="C329" i="4"/>
  <c r="B705" i="4"/>
  <c r="A682" i="4"/>
  <c r="B844" i="4"/>
  <c r="C493" i="4"/>
  <c r="A277" i="4"/>
  <c r="C587" i="4"/>
  <c r="C190" i="4"/>
  <c r="A644" i="4"/>
  <c r="C245" i="4"/>
  <c r="C941" i="4"/>
  <c r="B568" i="4"/>
  <c r="B340" i="4"/>
  <c r="B943" i="4"/>
  <c r="B386" i="4"/>
  <c r="A380" i="4"/>
  <c r="B953" i="4"/>
  <c r="B250" i="4"/>
  <c r="A496" i="4"/>
  <c r="B379" i="4"/>
  <c r="B684" i="4"/>
  <c r="B101" i="4"/>
  <c r="B906" i="4"/>
  <c r="C665" i="4"/>
  <c r="C314" i="4"/>
  <c r="C586" i="4"/>
  <c r="A48" i="4"/>
  <c r="B638" i="4"/>
  <c r="B565" i="4"/>
  <c r="B616" i="4"/>
  <c r="A1120" i="4"/>
  <c r="A711" i="4"/>
  <c r="C1032" i="4"/>
  <c r="A677" i="4"/>
  <c r="B93" i="4"/>
  <c r="A233" i="4"/>
  <c r="C826" i="4"/>
  <c r="C916" i="4"/>
  <c r="C653" i="4"/>
  <c r="B49" i="4"/>
  <c r="B362" i="4"/>
  <c r="C810" i="4"/>
  <c r="C679" i="4"/>
  <c r="C279" i="4"/>
  <c r="C214" i="4"/>
  <c r="B626" i="4"/>
  <c r="B1120" i="4"/>
  <c r="A33" i="4"/>
  <c r="C189" i="4"/>
  <c r="A366" i="4"/>
  <c r="C138" i="4"/>
  <c r="A1102" i="4"/>
  <c r="B98" i="4"/>
  <c r="C48" i="4"/>
  <c r="C60" i="4"/>
  <c r="A1086" i="4"/>
  <c r="B267" i="4"/>
  <c r="A54" i="4"/>
  <c r="C629" i="4"/>
  <c r="B548" i="4"/>
  <c r="C555" i="4"/>
  <c r="C370" i="4"/>
  <c r="C603" i="4"/>
  <c r="B759" i="4"/>
  <c r="C942" i="4"/>
  <c r="C668" i="4"/>
  <c r="A39" i="4"/>
  <c r="A319" i="4"/>
  <c r="A543" i="4"/>
  <c r="C231" i="4"/>
  <c r="B1012" i="4"/>
  <c r="B1070" i="4"/>
  <c r="A938" i="4"/>
  <c r="C44" i="4"/>
  <c r="C528" i="4"/>
  <c r="C289" i="4"/>
  <c r="A463" i="4"/>
  <c r="B793" i="4"/>
  <c r="B945" i="4"/>
  <c r="C760" i="4"/>
  <c r="A464" i="4"/>
  <c r="A67" i="4"/>
  <c r="B660" i="4"/>
  <c r="A113" i="4"/>
  <c r="B164" i="4"/>
  <c r="B201" i="4"/>
  <c r="B135" i="4"/>
  <c r="C28" i="4"/>
  <c r="B380" i="4"/>
  <c r="A1048" i="4"/>
  <c r="B689" i="4"/>
  <c r="A326" i="4"/>
  <c r="A834" i="4"/>
  <c r="C743" i="4"/>
  <c r="B182" i="4"/>
  <c r="C914" i="4"/>
  <c r="A780" i="4"/>
  <c r="A985" i="4"/>
  <c r="A661" i="4"/>
  <c r="A165" i="4"/>
  <c r="A1056" i="4"/>
  <c r="A619" i="4"/>
  <c r="C531" i="4"/>
  <c r="A753" i="4"/>
  <c r="C564" i="4"/>
  <c r="C681" i="4"/>
  <c r="C696" i="4"/>
  <c r="A451" i="4"/>
  <c r="A688" i="4"/>
  <c r="B1001" i="4"/>
  <c r="C847" i="4"/>
  <c r="A306" i="4"/>
  <c r="C885" i="4"/>
  <c r="A280" i="4"/>
  <c r="A991" i="4"/>
  <c r="C37" i="4"/>
  <c r="C707" i="4"/>
  <c r="B987" i="4"/>
  <c r="B854" i="4"/>
  <c r="B404" i="4"/>
  <c r="A407" i="4"/>
  <c r="B357" i="4"/>
  <c r="B560" i="4"/>
  <c r="C421" i="4"/>
  <c r="B1035" i="4"/>
  <c r="B576" i="4"/>
  <c r="B50" i="4"/>
  <c r="C804" i="4"/>
  <c r="A56" i="4"/>
  <c r="B543" i="4"/>
  <c r="A890" i="4"/>
  <c r="A939" i="4"/>
  <c r="B1063" i="4"/>
  <c r="A1037" i="4"/>
  <c r="A107" i="4"/>
  <c r="A611" i="4"/>
  <c r="C654" i="4"/>
  <c r="A384" i="4"/>
  <c r="C709" i="4"/>
  <c r="A138" i="4"/>
  <c r="A670" i="4"/>
  <c r="A964" i="4"/>
  <c r="B189" i="4"/>
  <c r="C129" i="4"/>
  <c r="A651" i="4"/>
  <c r="A956" i="4"/>
  <c r="B888" i="4"/>
  <c r="B1044" i="4"/>
  <c r="C114" i="4"/>
  <c r="A570" i="4"/>
  <c r="B564" i="4"/>
  <c r="C900" i="4"/>
  <c r="C720" i="4"/>
  <c r="B158" i="4"/>
  <c r="B469" i="4"/>
  <c r="C119" i="4"/>
  <c r="C1015" i="4"/>
  <c r="B536" i="4"/>
  <c r="C607" i="4"/>
  <c r="C267" i="4"/>
  <c r="B913" i="4"/>
  <c r="C400" i="4"/>
  <c r="B20" i="4"/>
  <c r="A18" i="4"/>
  <c r="B944" i="4"/>
  <c r="A948" i="4"/>
  <c r="B468" i="4"/>
  <c r="B427" i="4"/>
  <c r="B377" i="4"/>
  <c r="C98" i="4"/>
  <c r="B751" i="4"/>
  <c r="A1125" i="4"/>
  <c r="B911" i="4"/>
  <c r="C649" i="4"/>
  <c r="A735" i="4"/>
  <c r="A146" i="4"/>
  <c r="A200" i="4"/>
  <c r="B1092" i="4"/>
  <c r="B666" i="4"/>
  <c r="C758" i="4"/>
  <c r="B4" i="4"/>
  <c r="B982" i="4"/>
  <c r="C1011" i="4"/>
  <c r="C473" i="4"/>
  <c r="A814" i="4"/>
  <c r="B514" i="4"/>
  <c r="B110" i="4"/>
  <c r="A1047" i="4"/>
  <c r="C116" i="4"/>
  <c r="C968" i="4"/>
  <c r="B180" i="4"/>
  <c r="A937" i="4"/>
  <c r="C569" i="4"/>
  <c r="B636" i="4"/>
  <c r="C626" i="4"/>
  <c r="B1072" i="4"/>
  <c r="B215" i="4"/>
  <c r="C888" i="4"/>
  <c r="B23" i="4"/>
  <c r="A475" i="4"/>
  <c r="C307" i="4"/>
  <c r="A783" i="4"/>
  <c r="B435" i="4"/>
  <c r="B839" i="4"/>
  <c r="A878" i="4"/>
  <c r="C333" i="4"/>
  <c r="A347" i="4"/>
  <c r="C101" i="4"/>
  <c r="C427" i="4"/>
  <c r="A911" i="4"/>
  <c r="A291" i="4"/>
  <c r="A595" i="4"/>
  <c r="B347" i="4"/>
  <c r="C411" i="4"/>
  <c r="C59" i="4"/>
  <c r="A488" i="4"/>
  <c r="B343" i="4"/>
  <c r="B523" i="4"/>
  <c r="A1100" i="4"/>
  <c r="B81" i="4"/>
  <c r="C1093" i="4"/>
  <c r="B717" i="4"/>
  <c r="A798" i="4"/>
  <c r="A29" i="4"/>
  <c r="B124" i="4"/>
  <c r="A159" i="4"/>
  <c r="B88" i="4"/>
  <c r="A843" i="4"/>
  <c r="C12" i="4"/>
  <c r="B886" i="4"/>
  <c r="C353" i="4"/>
  <c r="C197" i="4"/>
  <c r="A672" i="4"/>
  <c r="B634" i="4"/>
  <c r="C776" i="4"/>
  <c r="B350" i="4"/>
  <c r="C42" i="4"/>
  <c r="A923" i="4"/>
  <c r="B288" i="4"/>
  <c r="B637" i="4"/>
  <c r="A361" i="4"/>
  <c r="C704" i="4"/>
  <c r="A689" i="4"/>
  <c r="B681" i="4"/>
  <c r="B311" i="4"/>
  <c r="C800" i="4"/>
  <c r="A395" i="4"/>
  <c r="B300" i="4"/>
  <c r="A419" i="4"/>
  <c r="A469" i="4"/>
  <c r="B1109" i="4"/>
  <c r="A594" i="4"/>
  <c r="C475" i="4"/>
  <c r="C1056" i="4"/>
  <c r="B799" i="4"/>
  <c r="A789" i="4"/>
  <c r="C358" i="4"/>
  <c r="B716" i="4"/>
  <c r="A413" i="4"/>
  <c r="A785" i="4"/>
  <c r="A797" i="4"/>
  <c r="A122" i="4"/>
  <c r="C320" i="4"/>
  <c r="B755" i="4"/>
  <c r="B55" i="4"/>
  <c r="A1039" i="4"/>
  <c r="B1048" i="4"/>
  <c r="C495" i="4"/>
  <c r="B999" i="4"/>
  <c r="C749" i="4"/>
  <c r="A301" i="4"/>
  <c r="A617" i="4"/>
  <c r="C195" i="4"/>
  <c r="B385" i="4"/>
  <c r="A45" i="4"/>
  <c r="C118" i="4"/>
  <c r="C932" i="4"/>
  <c r="C143" i="4"/>
  <c r="B417" i="4"/>
  <c r="C345" i="4"/>
  <c r="A832" i="4"/>
  <c r="A109" i="4"/>
  <c r="B897" i="4"/>
  <c r="B453" i="4"/>
  <c r="C565" i="4"/>
  <c r="A135" i="4"/>
  <c r="B327" i="4"/>
  <c r="C6" i="4"/>
  <c r="A575" i="4"/>
  <c r="B330" i="4"/>
  <c r="A833" i="4"/>
  <c r="B648" i="4"/>
  <c r="A51" i="4"/>
  <c r="B178" i="4"/>
  <c r="A652" i="4"/>
  <c r="A253" i="4"/>
  <c r="B108" i="4"/>
  <c r="C838" i="4"/>
  <c r="C477" i="4"/>
  <c r="C827" i="4"/>
  <c r="A807" i="4"/>
  <c r="A287" i="4"/>
  <c r="C571" i="4"/>
  <c r="A281" i="4"/>
  <c r="C997" i="4"/>
  <c r="B625" i="4"/>
  <c r="C686" i="4"/>
  <c r="C778" i="4"/>
  <c r="A272" i="4"/>
  <c r="B931" i="4"/>
  <c r="B797" i="4"/>
  <c r="B30" i="4"/>
  <c r="A24" i="4"/>
  <c r="B562" i="4"/>
  <c r="A1038" i="4"/>
  <c r="A741" i="4"/>
  <c r="A743" i="4"/>
  <c r="A252" i="4"/>
  <c r="C364" i="4"/>
  <c r="B920" i="4"/>
  <c r="C978" i="4"/>
  <c r="C1143" i="4"/>
  <c r="A888" i="4"/>
  <c r="A714" i="4"/>
  <c r="C351" i="4"/>
  <c r="A623" i="4"/>
  <c r="C762" i="4"/>
  <c r="B553" i="4"/>
  <c r="B706" i="4"/>
  <c r="C1066" i="4"/>
  <c r="B188" i="4"/>
  <c r="A648" i="4"/>
  <c r="A517" i="4"/>
  <c r="B97" i="4"/>
  <c r="A599" i="4"/>
  <c r="A266" i="4"/>
  <c r="B439" i="4"/>
  <c r="A864" i="4"/>
  <c r="B294" i="4"/>
  <c r="A148" i="4"/>
  <c r="C83" i="4"/>
  <c r="A1126" i="4"/>
  <c r="A873" i="4"/>
  <c r="C89" i="4"/>
  <c r="C302" i="4"/>
  <c r="B307" i="4"/>
  <c r="A935" i="4"/>
  <c r="A905" i="4"/>
  <c r="B595" i="4"/>
  <c r="A81" i="4"/>
  <c r="C972" i="4"/>
  <c r="B431" i="4"/>
  <c r="A474" i="4"/>
  <c r="A1101" i="4"/>
  <c r="A376" i="4"/>
  <c r="C132" i="4"/>
  <c r="A214" i="4"/>
  <c r="B454" i="4"/>
  <c r="A185" i="4"/>
  <c r="A305" i="4"/>
  <c r="B1008" i="4"/>
  <c r="C975" i="4"/>
  <c r="A342" i="4"/>
  <c r="B961" i="4"/>
  <c r="B778" i="4"/>
  <c r="B806" i="4"/>
  <c r="C608" i="4"/>
  <c r="C470" i="4"/>
  <c r="A452" i="4"/>
  <c r="A1121" i="4"/>
  <c r="C837" i="4"/>
  <c r="C32" i="4"/>
  <c r="A443" i="4"/>
  <c r="B198" i="4"/>
  <c r="B771" i="4"/>
  <c r="B488" i="4"/>
  <c r="A1149" i="4"/>
  <c r="C264" i="4"/>
  <c r="A1161" i="4"/>
  <c r="C685" i="4"/>
  <c r="C856" i="4"/>
  <c r="A952" i="4"/>
  <c r="A78" i="4"/>
  <c r="B51" i="4"/>
  <c r="A831" i="4"/>
  <c r="C912" i="4"/>
  <c r="A613" i="4"/>
  <c r="A145" i="4"/>
  <c r="C970" i="4"/>
  <c r="A201" i="4"/>
  <c r="A1116" i="4"/>
  <c r="A899" i="4"/>
  <c r="A1117" i="4"/>
  <c r="B394" i="4"/>
  <c r="A424" i="4"/>
  <c r="C740" i="4"/>
  <c r="B58" i="4"/>
  <c r="B981" i="4"/>
  <c r="B223" i="4"/>
  <c r="B1027" i="4"/>
  <c r="A827" i="4"/>
  <c r="B471" i="4"/>
  <c r="A732" i="4"/>
  <c r="A1009" i="4"/>
  <c r="A747" i="4"/>
  <c r="B1071" i="4"/>
  <c r="C319" i="4"/>
  <c r="B1007" i="4"/>
  <c r="A854" i="4"/>
  <c r="B1150" i="4"/>
  <c r="A654" i="4"/>
  <c r="B901" i="4"/>
  <c r="C261" i="4"/>
  <c r="A241" i="4"/>
  <c r="C952" i="4"/>
  <c r="A339" i="4"/>
  <c r="A1000" i="4"/>
  <c r="A374" i="4"/>
  <c r="B26" i="4"/>
  <c r="C852" i="4"/>
  <c r="C880" i="4"/>
  <c r="C701" i="4"/>
  <c r="A684" i="4"/>
  <c r="A857" i="4"/>
  <c r="C1013" i="4"/>
  <c r="A721" i="4"/>
  <c r="C408" i="4"/>
  <c r="A129" i="4"/>
  <c r="B994" i="4"/>
  <c r="A572" i="4"/>
  <c r="C494" i="4"/>
  <c r="B1116" i="4"/>
  <c r="C1050" i="4"/>
  <c r="C1106" i="4"/>
  <c r="A533" i="4"/>
  <c r="C466" i="4"/>
  <c r="A723" i="4"/>
  <c r="A226" i="4"/>
  <c r="B1054" i="4"/>
  <c r="C159" i="4"/>
  <c r="B336" i="4"/>
  <c r="A588" i="4"/>
  <c r="C731" i="4"/>
  <c r="C274" i="4"/>
  <c r="B211" i="4"/>
  <c r="C612" i="4"/>
  <c r="A761" i="4"/>
  <c r="A528" i="4"/>
  <c r="C1085" i="4"/>
  <c r="C553" i="4"/>
  <c r="A835" i="4"/>
  <c r="A1063" i="4"/>
  <c r="B65" i="4"/>
  <c r="B805" i="4"/>
  <c r="A550" i="4"/>
  <c r="A1087" i="4"/>
  <c r="A618" i="4"/>
  <c r="A1064" i="4"/>
  <c r="A776" i="4"/>
  <c r="B1014" i="4"/>
  <c r="B881" i="4"/>
  <c r="A902" i="4"/>
  <c r="B374" i="4"/>
  <c r="C934" i="4"/>
  <c r="C796" i="4"/>
  <c r="C829" i="4"/>
  <c r="A912" i="4"/>
  <c r="C471" i="4"/>
  <c r="C244" i="4"/>
  <c r="B320" i="4"/>
  <c r="C593" i="4"/>
  <c r="C759" i="4"/>
  <c r="A598" i="4"/>
  <c r="C63" i="4"/>
  <c r="C780" i="4"/>
  <c r="B685" i="4"/>
  <c r="C1036" i="4"/>
  <c r="A263" i="4"/>
  <c r="B466" i="4"/>
  <c r="A112" i="4"/>
  <c r="C5" i="4"/>
  <c r="B740" i="4"/>
  <c r="C792" i="4"/>
  <c r="C1088" i="4"/>
  <c r="C367" i="4"/>
  <c r="A336" i="4"/>
  <c r="C573" i="4"/>
  <c r="A551" i="4"/>
  <c r="B785" i="4"/>
  <c r="B834" i="4"/>
  <c r="A1139" i="4"/>
  <c r="B333" i="4"/>
  <c r="A314" i="4"/>
  <c r="B852" i="4"/>
  <c r="B342" i="4"/>
  <c r="C316" i="4"/>
  <c r="A534" i="4"/>
  <c r="C420" i="4"/>
  <c r="A400" i="4"/>
  <c r="A166" i="4"/>
  <c r="A995" i="4"/>
  <c r="A360" i="4"/>
  <c r="A373" i="4"/>
  <c r="B1140" i="4"/>
  <c r="C781" i="4"/>
  <c r="B242" i="4"/>
  <c r="A20" i="4"/>
  <c r="A818" i="4"/>
  <c r="B365" i="4"/>
  <c r="B202" i="4"/>
  <c r="B227" i="4"/>
  <c r="B513" i="4"/>
  <c r="B335" i="4"/>
  <c r="B709" i="4"/>
  <c r="A742" i="4"/>
  <c r="A389" i="4"/>
  <c r="B941" i="4"/>
  <c r="A830" i="4"/>
  <c r="C1064" i="4"/>
  <c r="B769" i="4"/>
  <c r="B642" i="4"/>
  <c r="C1071" i="4"/>
  <c r="A1066" i="4"/>
  <c r="C958" i="4"/>
  <c r="C567" i="4"/>
  <c r="C128" i="4"/>
  <c r="B739" i="4"/>
  <c r="A1035" i="4"/>
  <c r="B86" i="4"/>
  <c r="B652" i="4"/>
  <c r="A924" i="4"/>
  <c r="C1102" i="4"/>
  <c r="B826" i="4"/>
  <c r="C1005" i="4"/>
  <c r="A1137" i="4"/>
  <c r="C127" i="4"/>
  <c r="B958" i="4"/>
  <c r="C476" i="4"/>
  <c r="C259" i="4"/>
  <c r="A194" i="4"/>
  <c r="A199" i="4"/>
  <c r="C1076" i="4"/>
  <c r="A209" i="4"/>
  <c r="A771" i="4"/>
  <c r="A426" i="4"/>
  <c r="A338" i="4"/>
  <c r="A800" i="4"/>
  <c r="C492" i="4"/>
  <c r="B919" i="4"/>
  <c r="B623" i="4"/>
  <c r="B1019" i="4"/>
  <c r="B174" i="4"/>
  <c r="C387" i="4"/>
  <c r="B460" i="4"/>
  <c r="A978" i="4"/>
  <c r="B828" i="4"/>
  <c r="C884" i="4"/>
  <c r="C1084" i="4"/>
  <c r="C166" i="4"/>
  <c r="B680" i="4"/>
  <c r="C336" i="4"/>
  <c r="B849" i="4"/>
  <c r="A508" i="4"/>
  <c r="B301" i="4"/>
  <c r="A418" i="4"/>
  <c r="C1043" i="4"/>
  <c r="A787" i="4"/>
  <c r="A86" i="4"/>
  <c r="C639" i="4"/>
  <c r="C257" i="4"/>
  <c r="B1142" i="4"/>
  <c r="A79" i="4"/>
  <c r="A318" i="4"/>
  <c r="C144" i="4"/>
  <c r="C350" i="4"/>
  <c r="B184" i="4"/>
  <c r="C524" i="4"/>
  <c r="C931" i="4"/>
  <c r="B736" i="4"/>
  <c r="B1006" i="4"/>
  <c r="A482" i="4"/>
  <c r="B1122" i="4"/>
  <c r="A264" i="4"/>
  <c r="B923" i="4"/>
  <c r="B405" i="4"/>
  <c r="C684" i="4"/>
  <c r="A284" i="4"/>
  <c r="C928" i="4"/>
  <c r="B241" i="4"/>
  <c r="A1051" i="4"/>
  <c r="A187" i="4"/>
  <c r="B1022" i="4"/>
  <c r="C489" i="4"/>
  <c r="C789" i="4"/>
  <c r="B596" i="4"/>
  <c r="A311" i="4"/>
  <c r="C38" i="4"/>
  <c r="C285" i="4"/>
  <c r="B611" i="4"/>
  <c r="C21" i="4"/>
  <c r="B399" i="4"/>
  <c r="B865" i="4"/>
  <c r="A895" i="4"/>
  <c r="A725" i="4"/>
  <c r="A169" i="4"/>
  <c r="B397" i="4"/>
  <c r="B902" i="4"/>
  <c r="C625" i="4"/>
  <c r="A918" i="4"/>
  <c r="B105" i="4"/>
  <c r="B904" i="4"/>
  <c r="C580" i="4"/>
  <c r="B846" i="4"/>
  <c r="B1126" i="4"/>
  <c r="A193" i="4"/>
  <c r="A822" i="4"/>
  <c r="C963" i="4"/>
  <c r="C1149" i="4"/>
  <c r="B773" i="4"/>
  <c r="B645" i="4"/>
  <c r="C235" i="4"/>
  <c r="C1078" i="4"/>
  <c r="C719" i="4"/>
  <c r="C876" i="4"/>
  <c r="B232" i="4"/>
  <c r="A959" i="4"/>
  <c r="A602" i="4"/>
  <c r="B161" i="4"/>
  <c r="C340" i="4"/>
  <c r="C881" i="4"/>
  <c r="A1044" i="4"/>
  <c r="B133" i="4"/>
  <c r="C33" i="4"/>
  <c r="A694" i="4"/>
  <c r="A1067" i="4"/>
  <c r="B566" i="4"/>
  <c r="A425" i="4"/>
  <c r="A604" i="4"/>
  <c r="B83" i="4"/>
  <c r="B1023" i="4"/>
  <c r="C7" i="4"/>
  <c r="A495" i="4"/>
  <c r="B1020" i="4"/>
  <c r="A521" i="4"/>
  <c r="B748" i="4"/>
  <c r="B131" i="4"/>
  <c r="B847" i="4"/>
  <c r="B606" i="4"/>
  <c r="B665" i="4"/>
  <c r="A223" i="4"/>
  <c r="A1016" i="4"/>
  <c r="B927" i="4"/>
  <c r="B768" i="4"/>
  <c r="A506" i="4"/>
  <c r="A784" i="4"/>
  <c r="C577" i="4"/>
  <c r="C641" i="4"/>
  <c r="C682" i="4"/>
  <c r="C418" i="4"/>
  <c r="C355" i="4"/>
  <c r="B545" i="4"/>
  <c r="C133" i="4"/>
  <c r="B126" i="4"/>
  <c r="A147" i="4"/>
  <c r="B444" i="4"/>
  <c r="A101" i="4"/>
  <c r="B266" i="4"/>
  <c r="B114" i="4"/>
  <c r="C449" i="4"/>
  <c r="B819" i="4"/>
  <c r="A486" i="4"/>
  <c r="A865" i="4"/>
  <c r="A704" i="4"/>
  <c r="C715" i="4"/>
  <c r="A585" i="4"/>
  <c r="C201" i="4"/>
  <c r="C579" i="4"/>
  <c r="B338" i="4"/>
  <c r="A421" i="4"/>
  <c r="A300" i="4"/>
  <c r="A1158" i="4"/>
  <c r="A343" i="4"/>
  <c r="A208" i="4"/>
  <c r="A344" i="4"/>
  <c r="B707" i="4"/>
  <c r="B1085" i="4"/>
  <c r="C596" i="4"/>
  <c r="B403" i="4"/>
  <c r="A1081" i="4"/>
  <c r="A232" i="4"/>
  <c r="A850" i="4"/>
  <c r="C1027" i="4"/>
  <c r="C185" i="4"/>
  <c r="A114" i="4"/>
  <c r="C1081" i="4"/>
  <c r="A820" i="4"/>
  <c r="A886" i="4"/>
  <c r="C605" i="4"/>
  <c r="A620" i="4"/>
  <c r="B522" i="4"/>
  <c r="A510" i="4"/>
  <c r="A409" i="4"/>
  <c r="A1145" i="4"/>
  <c r="B122" i="4"/>
  <c r="C395" i="4"/>
  <c r="B275" i="4"/>
  <c r="B979" i="4"/>
  <c r="A635" i="4"/>
  <c r="B651" i="4"/>
  <c r="B287" i="4"/>
  <c r="A715" i="4"/>
  <c r="B1148" i="4"/>
  <c r="C519" i="4"/>
  <c r="B176" i="4"/>
  <c r="A1032" i="4"/>
  <c r="A553" i="4"/>
  <c r="B465" i="4"/>
  <c r="B426" i="4"/>
  <c r="A979" i="4"/>
  <c r="A174" i="4"/>
  <c r="B406" i="4"/>
  <c r="A1082" i="4"/>
  <c r="B617" i="4"/>
  <c r="A765" i="4"/>
  <c r="B891" i="4"/>
  <c r="B1080" i="4"/>
  <c r="A324" i="4"/>
  <c r="B583" i="4"/>
  <c r="A74" i="4"/>
  <c r="B952" i="4"/>
  <c r="A614" i="4"/>
  <c r="A612" i="4"/>
  <c r="A608" i="4"/>
  <c r="C1025" i="4"/>
  <c r="C1117" i="4"/>
  <c r="A1007" i="4"/>
  <c r="A1060" i="4"/>
  <c r="C92" i="4"/>
  <c r="C250" i="4"/>
  <c r="A792" i="4"/>
  <c r="B692" i="4"/>
  <c r="A171" i="4"/>
  <c r="A1150" i="4"/>
  <c r="B540" i="4"/>
  <c r="A639" i="4"/>
  <c r="B249" i="4"/>
  <c r="C667" i="4"/>
  <c r="A960" i="4"/>
  <c r="C545" i="4"/>
  <c r="B529" i="4"/>
  <c r="C388" i="4"/>
  <c r="B811" i="4"/>
  <c r="C283" i="4"/>
  <c r="C79" i="4"/>
  <c r="C310" i="4"/>
  <c r="A586" i="4"/>
  <c r="A1109" i="4"/>
  <c r="A782" i="4"/>
  <c r="A160" i="4"/>
  <c r="A573" i="4"/>
  <c r="B450" i="4"/>
  <c r="A309" i="4"/>
  <c r="C440" i="4"/>
  <c r="A55" i="4"/>
  <c r="B231" i="4"/>
  <c r="A255" i="4"/>
  <c r="B407" i="4"/>
  <c r="A179" i="4"/>
  <c r="C998" i="4"/>
  <c r="A779" i="4"/>
  <c r="B159" i="4"/>
  <c r="A1088" i="4"/>
  <c r="A659" i="4"/>
  <c r="B1059" i="4"/>
  <c r="C597" i="4"/>
  <c r="B393" i="4"/>
  <c r="A841" i="4"/>
  <c r="C1048" i="4"/>
  <c r="A16" i="4"/>
  <c r="C1012" i="4"/>
  <c r="B349" i="4"/>
  <c r="C616" i="4"/>
  <c r="C947" i="4"/>
  <c r="B408" i="4"/>
  <c r="B860" i="4"/>
  <c r="B1157" i="4"/>
  <c r="C831" i="4"/>
  <c r="B947" i="4"/>
  <c r="C648" i="4"/>
  <c r="A1025" i="4"/>
  <c r="B457" i="4"/>
  <c r="C889" i="4"/>
  <c r="B702" i="4"/>
  <c r="B363" i="4"/>
  <c r="A202" i="4"/>
  <c r="C501" i="4"/>
  <c r="B750" i="4"/>
  <c r="A1159" i="4"/>
  <c r="C748" i="4"/>
  <c r="C561" i="4"/>
  <c r="A1156" i="4"/>
  <c r="C317" i="4"/>
  <c r="B631" i="4"/>
  <c r="B558" i="4"/>
  <c r="A708" i="4"/>
  <c r="B948" i="4"/>
  <c r="A989" i="4"/>
  <c r="B45" i="4"/>
  <c r="A246" i="4"/>
  <c r="A408" i="4"/>
  <c r="C140" i="4"/>
  <c r="B235" i="4"/>
  <c r="B1018" i="4"/>
  <c r="A986" i="4"/>
  <c r="B80" i="4"/>
  <c r="A484" i="4"/>
  <c r="A526" i="4"/>
  <c r="B766" i="4"/>
  <c r="C965" i="4"/>
  <c r="A980" i="4"/>
  <c r="C287" i="4"/>
  <c r="C15" i="4"/>
  <c r="B703" i="4"/>
  <c r="A295" i="4"/>
  <c r="C321" i="4"/>
  <c r="C126" i="4"/>
  <c r="A381" i="4"/>
  <c r="A678" i="4"/>
  <c r="B830" i="4"/>
  <c r="B46" i="4"/>
  <c r="C181" i="4"/>
  <c r="C666" i="4"/>
  <c r="B476" i="4"/>
  <c r="C252" i="4"/>
  <c r="A764" i="4"/>
  <c r="C206" i="4"/>
  <c r="C305" i="4"/>
  <c r="C378" i="4"/>
  <c r="C78" i="4"/>
  <c r="C322" i="4"/>
  <c r="C1114" i="4"/>
  <c r="B758" i="4"/>
  <c r="C787" i="4"/>
  <c r="A580" i="4"/>
  <c r="C1073" i="4"/>
  <c r="B620" i="4"/>
  <c r="C241" i="4"/>
  <c r="B304" i="4"/>
  <c r="A851" i="4"/>
  <c r="C87" i="4"/>
  <c r="A60" i="4"/>
  <c r="C312" i="4"/>
  <c r="A1028" i="4"/>
  <c r="B292" i="4"/>
  <c r="C507" i="4"/>
  <c r="A775" i="4"/>
  <c r="A473" i="4"/>
  <c r="A919" i="4"/>
  <c r="A57" i="4"/>
  <c r="B226" i="4"/>
  <c r="A722" i="4"/>
  <c r="A80" i="4"/>
  <c r="A304" i="4"/>
  <c r="B772" i="4"/>
  <c r="C107" i="4"/>
  <c r="B37" i="4"/>
  <c r="A891" i="4"/>
  <c r="A1124" i="4"/>
  <c r="A61" i="4"/>
  <c r="C246" i="4"/>
  <c r="A963" i="4"/>
  <c r="C386" i="4"/>
  <c r="A313" i="4"/>
  <c r="A746" i="4"/>
  <c r="C1152" i="4"/>
  <c r="C23" i="4"/>
  <c r="B147" i="4"/>
  <c r="C913" i="4"/>
  <c r="C86" i="4"/>
  <c r="C529" i="4"/>
  <c r="B955" i="4"/>
  <c r="A278" i="4"/>
  <c r="B800" i="4"/>
  <c r="C1151" i="4"/>
  <c r="B123" i="4"/>
  <c r="A866" i="4"/>
  <c r="C459" i="4"/>
  <c r="B1052" i="4"/>
  <c r="A856" i="4"/>
  <c r="C761" i="4"/>
  <c r="A438" i="4"/>
  <c r="C1018" i="4"/>
  <c r="C209" i="4"/>
  <c r="B896" i="4"/>
  <c r="B791" i="4"/>
  <c r="C725" i="4"/>
  <c r="B1151" i="4"/>
  <c r="A41" i="4"/>
  <c r="C135" i="4"/>
  <c r="A559" i="4"/>
  <c r="C1095" i="4"/>
  <c r="C993" i="4"/>
  <c r="B654" i="4"/>
  <c r="C425" i="4"/>
  <c r="C557" i="4"/>
  <c r="A852" i="4"/>
  <c r="B916" i="4"/>
  <c r="C770" i="4"/>
  <c r="B206" i="4"/>
  <c r="C601" i="4"/>
  <c r="B78" i="4"/>
  <c r="A337" i="4"/>
  <c r="B134" i="4"/>
  <c r="C41" i="4"/>
  <c r="C27" i="4"/>
  <c r="C57" i="4"/>
  <c r="B501" i="4"/>
  <c r="A1040" i="4"/>
  <c r="A1058" i="4"/>
  <c r="A335" i="4"/>
  <c r="C690" i="4"/>
  <c r="A143" i="4"/>
  <c r="B1077" i="4"/>
  <c r="C16" i="4"/>
  <c r="C142" i="4"/>
  <c r="C907" i="4"/>
  <c r="C985" i="4"/>
  <c r="C805" i="4"/>
  <c r="B808" i="4"/>
  <c r="C369" i="4"/>
  <c r="A352" i="4"/>
  <c r="B511" i="4"/>
  <c r="C359" i="4"/>
  <c r="B926" i="4"/>
  <c r="A126" i="4"/>
  <c r="B549" i="4"/>
  <c r="C1103" i="4"/>
  <c r="B990" i="4"/>
  <c r="B163" i="4"/>
  <c r="B842" i="4"/>
  <c r="B921" i="4"/>
  <c r="B230" i="4"/>
  <c r="B520" i="4"/>
  <c r="A561" i="4"/>
  <c r="B1061" i="4"/>
  <c r="C830" i="4"/>
  <c r="B152" i="4"/>
  <c r="A1090" i="4"/>
  <c r="A1096" i="4"/>
  <c r="A884" i="4"/>
  <c r="B922" i="4"/>
  <c r="B1000" i="4"/>
  <c r="A535" i="4"/>
  <c r="B28" i="4"/>
  <c r="A955" i="4"/>
  <c r="B728" i="4"/>
  <c r="A286" i="4"/>
  <c r="A455" i="4"/>
  <c r="C522" i="4"/>
  <c r="B879" i="4"/>
  <c r="A254" i="4"/>
  <c r="B217" i="4"/>
  <c r="B734" i="4"/>
  <c r="C766" i="4"/>
  <c r="A882" i="4"/>
  <c r="B494" i="4"/>
  <c r="C66" i="4"/>
  <c r="B229" i="4"/>
  <c r="C915" i="4"/>
  <c r="B196" i="4"/>
  <c r="A733" i="4"/>
  <c r="B382" i="4"/>
  <c r="B268" i="4"/>
  <c r="C71" i="4"/>
  <c r="C817" i="4"/>
  <c r="A240" i="4"/>
  <c r="A971" i="4"/>
  <c r="A657" i="4"/>
  <c r="A810" i="4"/>
  <c r="B825" i="4"/>
  <c r="A1111" i="4"/>
  <c r="A248" i="4"/>
  <c r="B863" i="4"/>
  <c r="C735" i="4"/>
  <c r="C763" i="4"/>
  <c r="A609" i="4"/>
  <c r="A1076" i="4"/>
  <c r="B954" i="4"/>
  <c r="C291" i="4"/>
  <c r="C588" i="4"/>
  <c r="C301" i="4"/>
  <c r="B519" i="4"/>
  <c r="A259" i="4"/>
  <c r="B376" i="4"/>
  <c r="C51" i="4"/>
  <c r="A958" i="4"/>
  <c r="C243" i="4"/>
  <c r="B212" i="4"/>
  <c r="B582" i="4"/>
  <c r="A453" i="4"/>
  <c r="B753" i="4"/>
  <c r="C515" i="4"/>
  <c r="C821" i="4"/>
  <c r="B173" i="4"/>
  <c r="A363" i="4"/>
  <c r="C532" i="4"/>
  <c r="A52" i="4"/>
  <c r="C813" i="4"/>
  <c r="A89" i="4"/>
  <c r="B1002" i="4"/>
  <c r="C753" i="4"/>
  <c r="B870" i="4"/>
  <c r="A1018" i="4"/>
  <c r="A375" i="4"/>
  <c r="B1021" i="4"/>
  <c r="C455" i="4"/>
  <c r="A1144" i="4"/>
  <c r="B402" i="4"/>
  <c r="A1068" i="4"/>
  <c r="C961" i="4"/>
  <c r="A120" i="4"/>
  <c r="B396" i="4"/>
  <c r="C1061" i="4"/>
  <c r="C633" i="4"/>
  <c r="A554" i="4"/>
  <c r="B375" i="4"/>
  <c r="B633" i="4"/>
  <c r="C1021" i="4"/>
  <c r="B804" i="4"/>
  <c r="C1147" i="4"/>
  <c r="B762" i="4"/>
  <c r="C169" i="4"/>
  <c r="A863" i="4"/>
  <c r="C134" i="4"/>
  <c r="C444" i="4"/>
  <c r="B699" i="4"/>
  <c r="B218" i="4"/>
  <c r="B930" i="4"/>
  <c r="B701" i="4"/>
  <c r="C663" i="4"/>
  <c r="A592" i="4"/>
  <c r="A1083" i="4"/>
  <c r="C217" i="4"/>
  <c r="C542" i="4"/>
  <c r="C1100" i="4"/>
  <c r="C1138" i="4"/>
  <c r="B76" i="4"/>
  <c r="B646" i="4"/>
  <c r="A663" i="4"/>
  <c r="C875" i="4"/>
  <c r="B213" i="4"/>
  <c r="C1042" i="4"/>
  <c r="B165" i="4"/>
  <c r="A665" i="4"/>
  <c r="B44" i="4"/>
  <c r="C948" i="4"/>
  <c r="A457" i="4"/>
  <c r="A23" i="4"/>
  <c r="A348" i="4"/>
  <c r="C809" i="4"/>
  <c r="C95" i="4"/>
  <c r="A1130" i="4"/>
  <c r="A842" i="4"/>
  <c r="B555" i="4"/>
  <c r="C1052" i="4"/>
  <c r="C729" i="4"/>
  <c r="A562" i="4"/>
  <c r="A218" i="4"/>
  <c r="C184" i="4"/>
  <c r="C680" i="4"/>
  <c r="B1094" i="4"/>
  <c r="C484" i="4"/>
  <c r="B487" i="4"/>
  <c r="C3" i="4"/>
  <c r="C960" i="4"/>
  <c r="B824" i="4"/>
  <c r="C380" i="4"/>
  <c r="B73" i="4"/>
  <c r="C208" i="4"/>
  <c r="A511" i="4"/>
  <c r="C401" i="4"/>
  <c r="A563" i="4"/>
  <c r="B1062" i="4"/>
  <c r="C964" i="4"/>
  <c r="C172" i="4"/>
  <c r="C671" i="4"/>
  <c r="B619" i="4"/>
  <c r="A972" i="4"/>
  <c r="C256" i="4"/>
  <c r="B503" i="4"/>
  <c r="B1041" i="4"/>
  <c r="B463" i="4"/>
  <c r="B1030" i="4"/>
  <c r="A896" i="4"/>
  <c r="C413" i="4"/>
  <c r="B472" i="4"/>
  <c r="B371" i="4"/>
  <c r="C527" i="4"/>
  <c r="A763" i="4"/>
  <c r="B594" i="4"/>
  <c r="C756" i="4"/>
  <c r="B279" i="4"/>
  <c r="C1020" i="4"/>
  <c r="B43" i="4"/>
  <c r="A1108" i="4"/>
  <c r="C949" i="4"/>
  <c r="A42" i="4"/>
  <c r="C951" i="4"/>
  <c r="A505" i="4"/>
  <c r="B82" i="4"/>
  <c r="A817" i="4"/>
  <c r="B745" i="4"/>
  <c r="C1131" i="4"/>
  <c r="A467" i="4"/>
  <c r="A191" i="4"/>
  <c r="B112" i="4"/>
  <c r="C505" i="4"/>
  <c r="B586" i="4"/>
  <c r="C785" i="4"/>
  <c r="B959" i="4"/>
  <c r="A354" i="4"/>
  <c r="C630" i="4"/>
  <c r="B781" i="4"/>
  <c r="C938" i="4"/>
  <c r="C213" i="4"/>
  <c r="C53" i="4"/>
  <c r="C594" i="4"/>
  <c r="B400" i="4"/>
  <c r="A1077" i="4"/>
  <c r="A858" i="4"/>
  <c r="B77" i="4"/>
  <c r="B6" i="4"/>
  <c r="C434" i="4"/>
  <c r="C769" i="4"/>
  <c r="B299" i="4"/>
  <c r="A927" i="4"/>
  <c r="A804" i="4"/>
  <c r="C157" i="4"/>
  <c r="B398" i="4"/>
  <c r="C953" i="4"/>
  <c r="C1129" i="4"/>
  <c r="B794" i="4"/>
  <c r="A221" i="4"/>
  <c r="C188" i="4"/>
  <c r="A9" i="4"/>
  <c r="C1150" i="4"/>
  <c r="C230" i="4"/>
  <c r="C541" i="4"/>
  <c r="C1065" i="4"/>
  <c r="B550" i="4"/>
  <c r="C946" i="4"/>
  <c r="A220" i="4"/>
  <c r="B588" i="4"/>
  <c r="C708" i="4"/>
  <c r="A461" i="4"/>
  <c r="C1156" i="4"/>
  <c r="A498" i="4"/>
  <c r="C799" i="4"/>
  <c r="A340" i="4"/>
  <c r="B690" i="4"/>
  <c r="C518" i="4"/>
  <c r="A633" i="4"/>
  <c r="A740" i="4"/>
  <c r="A93" i="4"/>
  <c r="C1111" i="4"/>
  <c r="B442" i="4"/>
  <c r="A950" i="4"/>
  <c r="C656" i="4"/>
  <c r="C326" i="4"/>
  <c r="A566" i="4"/>
  <c r="A794" i="4"/>
  <c r="A696" i="4"/>
  <c r="B389" i="4"/>
  <c r="C1137" i="4"/>
  <c r="B572" i="4"/>
  <c r="B541" i="4"/>
  <c r="B337" i="4"/>
  <c r="A207" i="4"/>
  <c r="A664" i="4"/>
  <c r="C724" i="4"/>
  <c r="C457" i="4"/>
  <c r="A982" i="4"/>
  <c r="B912" i="4"/>
  <c r="A642" i="4"/>
  <c r="A190" i="4"/>
  <c r="B1121" i="4"/>
  <c r="A276" i="4"/>
  <c r="B317" i="4"/>
  <c r="B1040" i="4"/>
  <c r="B38" i="4"/>
  <c r="B96" i="4"/>
  <c r="C904" i="4"/>
  <c r="B1155" i="4"/>
  <c r="C1092" i="4"/>
  <c r="B440" i="4"/>
  <c r="A816" i="4"/>
  <c r="A71" i="4"/>
  <c r="C591" i="4"/>
  <c r="B316" i="4"/>
  <c r="B262" i="4"/>
  <c r="A483" i="4"/>
  <c r="C383" i="4"/>
  <c r="B965" i="4"/>
  <c r="C898" i="4"/>
  <c r="B831" i="4"/>
  <c r="A85" i="4"/>
  <c r="A1074" i="4"/>
  <c r="A900" i="4"/>
  <c r="C950" i="4"/>
  <c r="C996" i="4"/>
  <c r="C472" i="4"/>
  <c r="B518" i="4"/>
  <c r="C381" i="4"/>
  <c r="A920" i="4"/>
  <c r="C1034" i="4"/>
  <c r="A615" i="4"/>
  <c r="C936" i="4"/>
  <c r="A520" i="4"/>
  <c r="A844" i="4"/>
  <c r="C156" i="4"/>
  <c r="C61" i="4"/>
  <c r="A162" i="4"/>
  <c r="C309" i="4"/>
  <c r="C324" i="4"/>
  <c r="A754" i="4"/>
  <c r="C650" i="4"/>
  <c r="C713" i="4"/>
  <c r="B200" i="4"/>
  <c r="A641" i="4"/>
  <c r="B1038" i="4"/>
  <c r="C40" i="4"/>
  <c r="A538" i="4"/>
  <c r="B1111" i="4"/>
  <c r="A1129" i="4"/>
  <c r="B1104" i="4"/>
  <c r="B862" i="4"/>
  <c r="C937" i="4"/>
  <c r="B157" i="4"/>
  <c r="C423" i="4"/>
  <c r="B354" i="4"/>
  <c r="A597" i="4"/>
  <c r="B815" i="4"/>
  <c r="A349" i="4"/>
  <c r="A692" i="4"/>
  <c r="A596" i="4"/>
  <c r="C843" i="4"/>
  <c r="A813" i="4"/>
  <c r="C36" i="4"/>
  <c r="C225" i="4"/>
  <c r="C1033" i="4"/>
  <c r="B851" i="4"/>
  <c r="A881" i="4"/>
  <c r="C851" i="4"/>
  <c r="A504" i="4"/>
  <c r="C448" i="4"/>
  <c r="C293" i="4"/>
  <c r="C108" i="4"/>
  <c r="C104" i="4"/>
  <c r="A815" i="4"/>
  <c r="A412" i="4"/>
  <c r="B937" i="4"/>
  <c r="C1026" i="4"/>
  <c r="A914" i="4"/>
  <c r="A627" i="4"/>
  <c r="B951" i="4"/>
  <c r="C99" i="4"/>
  <c r="B1060" i="4"/>
  <c r="C1098" i="4"/>
  <c r="B1032" i="4"/>
  <c r="B136" i="4"/>
  <c r="A1127" i="4"/>
  <c r="C842" i="4"/>
  <c r="B538" i="4"/>
  <c r="A925" i="4"/>
  <c r="C115" i="4"/>
  <c r="A118" i="4"/>
  <c r="A308" i="4"/>
  <c r="C922" i="4"/>
  <c r="B238" i="4"/>
  <c r="B803" i="4"/>
  <c r="C442" i="4"/>
  <c r="A802" i="4"/>
  <c r="A433" i="4"/>
  <c r="B1034" i="4"/>
  <c r="B216" i="4"/>
  <c r="C893" i="4"/>
  <c r="C397" i="4"/>
  <c r="B866" i="4"/>
  <c r="C376" i="4"/>
  <c r="C240" i="4"/>
  <c r="C366" i="4"/>
  <c r="C966" i="4"/>
  <c r="A353" i="4"/>
  <c r="A213" i="4"/>
  <c r="B796" i="4"/>
  <c r="A910" i="4"/>
  <c r="A460" i="4"/>
  <c r="A387" i="4"/>
  <c r="A867" i="4"/>
  <c r="C908" i="4"/>
  <c r="A893" i="4"/>
  <c r="A392" i="4"/>
  <c r="C503" i="4"/>
  <c r="C746" i="4"/>
  <c r="B428" i="4"/>
  <c r="A161" i="4"/>
  <c r="C167" i="4"/>
  <c r="C1124" i="4"/>
  <c r="A564" i="4"/>
  <c r="B1078" i="4"/>
  <c r="C338" i="4"/>
  <c r="A539" i="4"/>
  <c r="B719" i="4"/>
  <c r="C872" i="4"/>
  <c r="C238" i="4"/>
  <c r="B988" i="4"/>
  <c r="B725" i="4"/>
  <c r="C277" i="4"/>
  <c r="A658" i="4"/>
  <c r="A423" i="4"/>
  <c r="C933" i="4"/>
  <c r="B976" i="4"/>
  <c r="B1009" i="4"/>
  <c r="B932" i="4"/>
  <c r="C861" i="4"/>
  <c r="C783" i="4"/>
  <c r="A396" i="4"/>
  <c r="C1072" i="4"/>
  <c r="C68" i="4"/>
  <c r="A977" i="4"/>
  <c r="A155" i="4"/>
  <c r="A1012" i="4"/>
  <c r="C979" i="4"/>
  <c r="C1006" i="4"/>
  <c r="A198" i="4"/>
  <c r="B754" i="4"/>
  <c r="B286" i="4"/>
  <c r="C496" i="4"/>
  <c r="A454" i="4"/>
  <c r="A10" i="4"/>
  <c r="B456" i="4"/>
  <c r="A996" i="4"/>
  <c r="A210" i="4"/>
  <c r="A73" i="4"/>
  <c r="C867" i="4"/>
  <c r="C187" i="4"/>
  <c r="A371" i="4"/>
  <c r="A712" i="4"/>
  <c r="C820" i="4"/>
  <c r="B84" i="4"/>
  <c r="A626" i="4"/>
  <c r="A327" i="4"/>
  <c r="B729" i="4"/>
  <c r="B225" i="4"/>
  <c r="C716" i="4"/>
  <c r="A846" i="4"/>
  <c r="B508" i="4"/>
  <c r="C1155" i="4"/>
  <c r="C816" i="4"/>
  <c r="A385" i="4"/>
  <c r="A855" i="4"/>
  <c r="B859" i="4"/>
  <c r="A15" i="4"/>
  <c r="A916" i="4"/>
  <c r="B1076" i="4"/>
  <c r="C860" i="4"/>
  <c r="C1082" i="4"/>
  <c r="B261" i="4"/>
  <c r="A772" i="4"/>
  <c r="C373" i="4"/>
  <c r="B790" i="4"/>
  <c r="A731" i="4"/>
  <c r="B735" i="4"/>
  <c r="B166" i="4"/>
  <c r="A1138" i="4"/>
  <c r="C406" i="4"/>
  <c r="B246" i="4"/>
  <c r="C330" i="4"/>
  <c r="C9" i="4"/>
  <c r="B840" i="4"/>
  <c r="A21" i="4"/>
  <c r="C260" i="4"/>
  <c r="B420" i="4"/>
  <c r="A930" i="4"/>
  <c r="B1123" i="4"/>
  <c r="C721" i="4"/>
  <c r="B401" i="4"/>
  <c r="B661" i="4"/>
  <c r="A350" i="4"/>
  <c r="B1133" i="4"/>
  <c r="C182" i="4"/>
  <c r="C4" i="4"/>
  <c r="A422" i="4"/>
  <c r="C237" i="4"/>
  <c r="C50" i="4"/>
  <c r="B413" i="4"/>
  <c r="C339" i="4"/>
  <c r="A130" i="4"/>
  <c r="C779" i="4"/>
  <c r="B567" i="4"/>
  <c r="A922" i="4"/>
  <c r="B676" i="4"/>
  <c r="B1108" i="4"/>
  <c r="A527" i="4"/>
  <c r="C451" i="4"/>
  <c r="A1026" i="4"/>
  <c r="C215" i="4"/>
  <c r="B1090" i="4"/>
  <c r="C414" i="4"/>
  <c r="A382" i="4"/>
  <c r="B878" i="4"/>
  <c r="B16" i="4"/>
  <c r="A499" i="4"/>
  <c r="B814" i="4"/>
  <c r="A30" i="4"/>
  <c r="B575" i="4"/>
  <c r="A358" i="4"/>
  <c r="C497" i="4"/>
  <c r="B9" i="4"/>
  <c r="C84" i="4"/>
  <c r="B103" i="4"/>
  <c r="B1004" i="4"/>
  <c r="B877" i="4"/>
  <c r="C883" i="4"/>
  <c r="B243" i="4"/>
  <c r="A1078" i="4"/>
  <c r="B341" i="4"/>
  <c r="A270" i="4"/>
  <c r="B727" i="4"/>
  <c r="B964" i="4"/>
  <c r="C926" i="4"/>
  <c r="B234" i="4"/>
  <c r="C1038" i="4"/>
  <c r="B662" i="4"/>
  <c r="A22" i="4"/>
  <c r="A237" i="4"/>
  <c r="B355" i="4"/>
  <c r="C835" i="4"/>
  <c r="A929" i="4"/>
  <c r="A28" i="4"/>
  <c r="C416" i="4"/>
  <c r="B66" i="4"/>
  <c r="C290" i="4"/>
  <c r="B1046" i="4"/>
  <c r="A36" i="4"/>
  <c r="B92" i="4"/>
  <c r="A258" i="4"/>
  <c r="B615" i="4"/>
  <c r="B835" i="4"/>
  <c r="A13" i="4"/>
  <c r="B875" i="4"/>
  <c r="A402" i="4"/>
  <c r="C136" i="4"/>
  <c r="B502" i="4"/>
  <c r="C658" i="4"/>
  <c r="C790" i="4"/>
  <c r="B992" i="4"/>
  <c r="B193" i="4"/>
  <c r="A536" i="4"/>
  <c r="C533" i="4"/>
  <c r="B383" i="4"/>
  <c r="A212" i="4"/>
  <c r="B669" i="4"/>
  <c r="B598" i="4"/>
  <c r="B556" i="4"/>
  <c r="C744" i="4"/>
  <c r="B137" i="4"/>
  <c r="B303" i="4"/>
  <c r="C295" i="4"/>
  <c r="C1008" i="4"/>
  <c r="A144" i="4"/>
  <c r="B204" i="4"/>
  <c r="A167" i="4"/>
  <c r="A490" i="4"/>
  <c r="C583" i="4"/>
  <c r="B271" i="4"/>
  <c r="B1086" i="4"/>
  <c r="B348" i="4"/>
  <c r="B1138" i="4"/>
  <c r="B688" i="4"/>
  <c r="C923" i="4"/>
  <c r="B784" i="4"/>
  <c r="B818" i="4"/>
  <c r="B671" i="4"/>
  <c r="A940" i="4"/>
  <c r="B332" i="4"/>
  <c r="B710" i="4"/>
  <c r="A638" i="4"/>
  <c r="C548" i="4"/>
  <c r="B534" i="4"/>
  <c r="B672" i="4"/>
  <c r="C191" i="4"/>
  <c r="A136" i="4"/>
  <c r="C224" i="4"/>
  <c r="C750" i="4"/>
  <c r="A1131" i="4"/>
  <c r="B331" i="4"/>
  <c r="C683" i="4"/>
  <c r="B720" i="4"/>
  <c r="C899" i="4"/>
  <c r="C980" i="4"/>
  <c r="B539" i="4"/>
  <c r="B924" i="4"/>
  <c r="B308" i="4"/>
  <c r="B738" i="4"/>
  <c r="B1110" i="4"/>
  <c r="B197" i="4"/>
  <c r="C504" i="4"/>
  <c r="B591" i="4"/>
  <c r="C549" i="4"/>
  <c r="B284" i="4"/>
  <c r="A828" i="4"/>
  <c r="A860" i="4"/>
  <c r="B1036" i="4"/>
  <c r="B1146" i="4"/>
  <c r="C1099" i="4"/>
  <c r="C171" i="4"/>
  <c r="B452" i="4"/>
  <c r="C124" i="4"/>
  <c r="B659" i="4"/>
  <c r="A1049" i="4"/>
  <c r="B79" i="4"/>
  <c r="B966" i="4"/>
  <c r="C428" i="4"/>
  <c r="A58" i="4"/>
  <c r="B589" i="4"/>
  <c r="C742" i="4"/>
  <c r="A298" i="4"/>
  <c r="A1075" i="4"/>
  <c r="A610" i="4"/>
  <c r="C755" i="4"/>
  <c r="C170" i="4"/>
  <c r="C332" i="4"/>
  <c r="B132" i="4"/>
  <c r="B319" i="4"/>
  <c r="B61" i="4"/>
  <c r="A12" i="4"/>
  <c r="C430" i="4"/>
  <c r="A14" i="4"/>
  <c r="A824" i="4"/>
  <c r="C1123" i="4"/>
  <c r="C417" i="4"/>
  <c r="C782" i="4"/>
  <c r="C622" i="4"/>
  <c r="C1047" i="4"/>
  <c r="B969" i="4"/>
  <c r="B574" i="4"/>
  <c r="B429" i="4"/>
  <c r="B1069" i="4"/>
  <c r="A954" i="4"/>
  <c r="A470" i="4"/>
  <c r="C1063" i="4"/>
  <c r="C999" i="4"/>
  <c r="C754" i="4"/>
  <c r="A738" i="4"/>
  <c r="B312" i="4"/>
  <c r="C991" i="4"/>
  <c r="B85" i="4"/>
  <c r="A157" i="4"/>
  <c r="C30" i="4"/>
  <c r="C234" i="4"/>
  <c r="A68" i="4"/>
  <c r="B722" i="4"/>
  <c r="A739" i="4"/>
  <c r="A509" i="4"/>
  <c r="B1147" i="4"/>
  <c r="B185" i="4"/>
  <c r="A312" i="4"/>
  <c r="B893" i="4"/>
  <c r="C76" i="4"/>
  <c r="A489" i="4"/>
  <c r="A1033" i="4"/>
  <c r="A622" i="4"/>
  <c r="A962" i="4"/>
  <c r="A128" i="4"/>
  <c r="C621" i="4"/>
  <c r="B1113" i="4"/>
  <c r="A1114" i="4"/>
  <c r="C590" i="4"/>
  <c r="B1137" i="4"/>
  <c r="A1036" i="4"/>
  <c r="A227" i="4"/>
  <c r="C992" i="4"/>
  <c r="C276" i="4"/>
  <c r="B1141" i="4"/>
  <c r="C606" i="4"/>
  <c r="B40" i="4"/>
  <c r="A861" i="4"/>
  <c r="C196" i="4"/>
  <c r="C374" i="4"/>
  <c r="B609" i="4"/>
  <c r="C657" i="4"/>
  <c r="A1003" i="4"/>
  <c r="B509" i="4"/>
  <c r="B17" i="4"/>
  <c r="C879" i="4"/>
  <c r="B64" i="4"/>
  <c r="A59" i="4"/>
  <c r="C105" i="4"/>
  <c r="A512" i="4"/>
  <c r="A184" i="4"/>
  <c r="C523" i="4"/>
  <c r="C361" i="4"/>
  <c r="C788" i="4"/>
  <c r="B422" i="4"/>
  <c r="B584" i="4"/>
  <c r="B464" i="4"/>
  <c r="C435" i="4"/>
  <c r="A1014" i="4"/>
  <c r="C807" i="4"/>
  <c r="B972" i="4"/>
  <c r="A640" i="4"/>
  <c r="C521" i="4"/>
  <c r="B1057" i="4"/>
  <c r="B148" i="4"/>
  <c r="B247" i="4"/>
  <c r="A436" i="4"/>
  <c r="A134" i="4"/>
  <c r="A690" i="4"/>
  <c r="B983" i="4"/>
  <c r="B1026" i="4"/>
  <c r="C840" i="4"/>
  <c r="A1069" i="4"/>
  <c r="C1141" i="4"/>
  <c r="A601" i="4"/>
  <c r="C940" i="4"/>
  <c r="A154" i="4"/>
  <c r="B68" i="4"/>
  <c r="C558" i="4"/>
  <c r="A49" i="4"/>
  <c r="A442" i="4"/>
  <c r="C8" i="4"/>
  <c r="B192" i="4"/>
  <c r="A693" i="4"/>
  <c r="A645" i="4"/>
  <c r="B89" i="4"/>
  <c r="B647" i="4"/>
  <c r="B743" i="4"/>
  <c r="C891" i="4"/>
  <c r="A869" i="4"/>
  <c r="A116" i="4"/>
  <c r="B571" i="4"/>
  <c r="C67" i="4"/>
  <c r="C982" i="4"/>
  <c r="B971" i="4"/>
  <c r="C833" i="4"/>
  <c r="C582" i="4"/>
  <c r="B434" i="4"/>
  <c r="A769" i="4"/>
  <c r="C902" i="4"/>
  <c r="A231" i="4"/>
  <c r="B1118" i="4"/>
  <c r="C13" i="4"/>
  <c r="A826" i="4"/>
  <c r="C873" i="4"/>
  <c r="C651" i="4"/>
  <c r="B491" i="4"/>
  <c r="C619" i="4"/>
  <c r="C987" i="4"/>
  <c r="A811" i="4"/>
  <c r="B774" i="4"/>
  <c r="B276" i="4"/>
  <c r="C732" i="4"/>
  <c r="B998" i="4"/>
  <c r="A676" i="4"/>
  <c r="A556" i="4"/>
  <c r="C62" i="4"/>
  <c r="C399" i="4"/>
  <c r="C764" i="4"/>
  <c r="C627" i="4"/>
  <c r="C97" i="4"/>
  <c r="C467" i="4"/>
  <c r="C258" i="4"/>
  <c r="A795" i="4"/>
  <c r="B265" i="4"/>
  <c r="A50" i="4"/>
  <c r="C212" i="4"/>
  <c r="A415" i="4"/>
  <c r="A967" i="4"/>
  <c r="C695" i="4"/>
  <c r="C490" i="4"/>
  <c r="A132" i="4"/>
  <c r="A69" i="4"/>
  <c r="B392" i="4"/>
  <c r="B935" i="4"/>
  <c r="C1029" i="4"/>
  <c r="B473" i="4"/>
  <c r="C1040" i="4"/>
  <c r="A932" i="4"/>
  <c r="B359" i="4"/>
  <c r="C623" i="4"/>
  <c r="B546" i="4"/>
  <c r="B34" i="4"/>
  <c r="C271" i="4"/>
  <c r="A485" i="4"/>
  <c r="A1110" i="4"/>
  <c r="A98" i="4"/>
  <c r="C1010" i="4"/>
  <c r="A64" i="4"/>
  <c r="B813" i="4"/>
  <c r="B1098" i="4"/>
  <c r="B424" i="4"/>
  <c r="A6" i="4"/>
  <c r="A666" i="4"/>
  <c r="B150" i="4"/>
  <c r="C994" i="4"/>
  <c r="B270" i="4"/>
  <c r="C120" i="4"/>
  <c r="A196" i="4"/>
  <c r="A681" i="4"/>
  <c r="A175" i="4"/>
  <c r="C1086" i="4"/>
  <c r="A987" i="4"/>
  <c r="A548" i="4"/>
  <c r="A686" i="4"/>
  <c r="B7" i="4"/>
  <c r="B490" i="4"/>
  <c r="B278" i="4"/>
  <c r="A95" i="4"/>
  <c r="A236" i="4"/>
  <c r="B489" i="4"/>
  <c r="B418" i="4"/>
  <c r="B585" i="4"/>
  <c r="A140" i="4"/>
  <c r="A1118" i="4"/>
  <c r="B162" i="4"/>
  <c r="A197" i="4"/>
  <c r="C147" i="4"/>
  <c r="B483" i="4"/>
  <c r="B370" i="4"/>
  <c r="A649" i="4"/>
  <c r="B15" i="4"/>
  <c r="B496" i="4"/>
  <c r="B752" i="4"/>
  <c r="B1011" i="4"/>
  <c r="A928" i="4"/>
  <c r="A1089" i="4"/>
  <c r="B117" i="4"/>
  <c r="A1027" i="4"/>
  <c r="C517" i="4"/>
  <c r="A328" i="4"/>
  <c r="B318" i="4"/>
  <c r="C795" i="4"/>
  <c r="C1146" i="4"/>
  <c r="C967" i="4"/>
  <c r="B149" i="4"/>
  <c r="C609" i="4"/>
  <c r="C1060" i="4"/>
  <c r="B630" i="4"/>
  <c r="A547" i="4"/>
  <c r="C772" i="4"/>
  <c r="C670" i="4"/>
  <c r="C543" i="4"/>
  <c r="B563" i="4"/>
  <c r="B775" i="4"/>
  <c r="A307" i="4"/>
  <c r="A801" i="4"/>
  <c r="B613" i="4"/>
  <c r="C512" i="4"/>
  <c r="C614" i="4"/>
  <c r="C581" i="4"/>
  <c r="C611" i="4"/>
  <c r="B1128" i="4"/>
  <c r="C536" i="4"/>
  <c r="A215" i="4"/>
  <c r="B29" i="4"/>
  <c r="A417" i="4"/>
  <c r="B119" i="4"/>
  <c r="A315" i="4"/>
  <c r="A1151" i="4"/>
  <c r="C281" i="4"/>
  <c r="B203" i="4"/>
  <c r="B649" i="4"/>
  <c r="C1136" i="4"/>
  <c r="A123" i="4"/>
  <c r="A683" i="4"/>
  <c r="C422" i="4"/>
  <c r="C228" i="4"/>
  <c r="C920" i="4"/>
  <c r="A181" i="4"/>
  <c r="B1013" i="4"/>
  <c r="C280" i="4"/>
  <c r="C273" i="4"/>
  <c r="A378" i="4"/>
  <c r="A880" i="4"/>
  <c r="B1153" i="4"/>
  <c r="C710" i="4"/>
  <c r="A749" i="4"/>
  <c r="A234" i="4"/>
  <c r="A388" i="4"/>
  <c r="B186" i="4"/>
  <c r="B602" i="4"/>
  <c r="C866" i="4"/>
  <c r="B760" i="4"/>
  <c r="B289" i="4"/>
  <c r="B1156" i="4"/>
  <c r="C462" i="4"/>
  <c r="B171" i="4"/>
  <c r="B277" i="4"/>
  <c r="A1123" i="4"/>
  <c r="A625" i="4"/>
  <c r="B667" i="4"/>
  <c r="A230" i="4"/>
  <c r="A673" i="4"/>
  <c r="C1122" i="4"/>
  <c r="A839" i="4"/>
  <c r="C251" i="4"/>
  <c r="B756" i="4"/>
  <c r="B809" i="4"/>
  <c r="C1075" i="4"/>
  <c r="A102" i="4"/>
  <c r="B782" i="4"/>
  <c r="A1103" i="4"/>
  <c r="A411" i="4"/>
  <c r="A529" i="4"/>
  <c r="A437" i="4"/>
  <c r="A292" i="4"/>
  <c r="C506" i="4"/>
  <c r="C360" i="4"/>
  <c r="C242" i="4"/>
  <c r="A386" i="4"/>
  <c r="A274" i="4"/>
  <c r="B486" i="4"/>
  <c r="A762" i="4"/>
  <c r="C153" i="4"/>
  <c r="B744" i="4"/>
  <c r="C121" i="4"/>
  <c r="B601" i="4"/>
  <c r="B730" i="4"/>
  <c r="A1079" i="4"/>
  <c r="B1102" i="4"/>
  <c r="A406" i="4"/>
  <c r="A383" i="4"/>
  <c r="B644" i="4"/>
  <c r="A432" i="4"/>
  <c r="C722" i="4"/>
  <c r="A513" i="4"/>
  <c r="B199" i="4"/>
  <c r="B975" i="4"/>
  <c r="B1154" i="4"/>
  <c r="B696" i="4"/>
  <c r="A205" i="4"/>
  <c r="A390" i="4"/>
  <c r="A163" i="4"/>
  <c r="B329" i="4"/>
  <c r="A636" i="4"/>
  <c r="A876" i="4"/>
  <c r="A31" i="4"/>
  <c r="B19" i="4"/>
  <c r="A1157" i="4"/>
  <c r="A970" i="4"/>
  <c r="A164" i="4"/>
  <c r="A445" i="4"/>
  <c r="A836" i="4"/>
  <c r="C697" i="4"/>
  <c r="A1140" i="4"/>
  <c r="A805" i="4"/>
  <c r="C192" i="4"/>
  <c r="C859" i="4"/>
  <c r="B145" i="4"/>
  <c r="A368" i="4"/>
  <c r="B612" i="4"/>
  <c r="B853" i="4"/>
  <c r="A1115" i="4"/>
  <c r="B525" i="4"/>
  <c r="C771" i="4"/>
  <c r="C955" i="4"/>
  <c r="A943" i="4"/>
  <c r="B742" i="4"/>
  <c r="C349" i="4"/>
  <c r="B309" i="4"/>
  <c r="C801" i="4"/>
  <c r="A8" i="4"/>
  <c r="C917" i="4"/>
  <c r="A370" i="4"/>
  <c r="C39" i="4"/>
  <c r="B27" i="4"/>
  <c r="C357" i="4"/>
  <c r="C334" i="4"/>
  <c r="C636" i="4"/>
  <c r="B1043" i="4"/>
  <c r="B1051" i="4"/>
  <c r="A837" i="4"/>
  <c r="A757" i="4"/>
  <c r="B823" i="4"/>
  <c r="A1152" i="4"/>
  <c r="A949" i="4"/>
  <c r="C488" i="4"/>
  <c r="A203" i="4"/>
  <c r="B282" i="4"/>
  <c r="A186" i="4"/>
  <c r="A847" i="4"/>
  <c r="B141" i="4"/>
  <c r="B622" i="4"/>
  <c r="C903" i="4"/>
  <c r="B843" i="4"/>
  <c r="B259" i="4"/>
  <c r="C957" i="4"/>
  <c r="B505" i="4"/>
  <c r="B900" i="4"/>
  <c r="A849" i="4"/>
  <c r="C534" i="4"/>
  <c r="C1000" i="4"/>
  <c r="A1054" i="4"/>
  <c r="B419" i="4"/>
  <c r="C396" i="4"/>
  <c r="C592" i="4"/>
  <c r="A1095" i="4"/>
  <c r="C572" i="4"/>
  <c r="B144" i="4"/>
  <c r="B577" i="4"/>
  <c r="C1041" i="4"/>
  <c r="B956" i="4"/>
  <c r="C56" i="4"/>
  <c r="B458" i="4"/>
  <c r="C469" i="4"/>
  <c r="A104" i="4"/>
  <c r="C864" i="4"/>
  <c r="A698" i="4"/>
  <c r="C808" i="4"/>
  <c r="C563" i="4"/>
  <c r="B1132" i="4"/>
  <c r="A131" i="4"/>
  <c r="C385" i="4"/>
  <c r="A584" i="4"/>
  <c r="C318" i="4"/>
  <c r="A894" i="4"/>
  <c r="B113" i="4"/>
  <c r="C711" i="4"/>
  <c r="B315" i="4"/>
  <c r="A700" i="4"/>
  <c r="C1110" i="4"/>
  <c r="C465" i="4"/>
  <c r="C1077" i="4"/>
  <c r="C1019" i="4"/>
  <c r="C1120" i="4"/>
  <c r="B395" i="4"/>
  <c r="C441" i="4"/>
  <c r="B251" i="4"/>
  <c r="A19" i="4"/>
  <c r="B1129" i="4"/>
  <c r="B876" i="4"/>
  <c r="C149" i="4"/>
  <c r="A70" i="4"/>
  <c r="C703" i="4"/>
  <c r="C1023" i="4"/>
  <c r="A901" i="4"/>
  <c r="A247" i="4"/>
  <c r="C139" i="4"/>
  <c r="C1016" i="4"/>
  <c r="A709" i="4"/>
  <c r="C211" i="4"/>
  <c r="B142" i="4"/>
  <c r="B129" i="4"/>
  <c r="C730" i="4"/>
  <c r="A768" i="4"/>
  <c r="B1028" i="4"/>
  <c r="B310" i="4"/>
  <c r="A632" i="4"/>
  <c r="B448" i="4"/>
  <c r="B516" i="4"/>
  <c r="A540" i="4"/>
  <c r="A519" i="4"/>
  <c r="A702" i="4"/>
  <c r="C806" i="4"/>
  <c r="B857" i="4"/>
  <c r="B72" i="4"/>
  <c r="B765" i="4"/>
  <c r="C77" i="4"/>
  <c r="B195" i="4"/>
  <c r="C677" i="4"/>
  <c r="A316" i="4"/>
  <c r="C391" i="4"/>
  <c r="B12" i="4"/>
  <c r="B298" i="4"/>
  <c r="B351" i="4"/>
  <c r="C1157" i="4"/>
  <c r="A357" i="4"/>
  <c r="A667" i="4"/>
  <c r="B255" i="4"/>
  <c r="A965" i="4"/>
  <c r="A870" i="4"/>
  <c r="C443" i="4"/>
  <c r="B5" i="4"/>
  <c r="A117" i="4"/>
  <c r="B1160" i="4"/>
  <c r="B977" i="4"/>
  <c r="B868" i="4"/>
  <c r="B810" i="4"/>
  <c r="A907" i="4"/>
  <c r="B183" i="4"/>
  <c r="C887" i="4"/>
  <c r="C342" i="4"/>
  <c r="C634" i="4"/>
  <c r="C669" i="4"/>
  <c r="B599" i="4"/>
  <c r="A778" i="4"/>
  <c r="A607" i="4"/>
  <c r="B802" i="4"/>
  <c r="B24" i="4"/>
  <c r="B467" i="4"/>
  <c r="B905" i="4"/>
  <c r="B608" i="4"/>
  <c r="B414" i="4"/>
  <c r="B1131" i="4"/>
  <c r="C624" i="4"/>
  <c r="B883" i="4"/>
  <c r="B892" i="4"/>
  <c r="A957" i="4"/>
  <c r="B1005" i="4"/>
  <c r="C599" i="4"/>
  <c r="A988" i="4"/>
  <c r="C1003" i="4"/>
  <c r="C1053" i="4"/>
  <c r="C647" i="4"/>
  <c r="A91" i="4"/>
  <c r="A1133" i="4"/>
  <c r="B915" i="4"/>
  <c r="A398" i="4"/>
  <c r="B106" i="4"/>
  <c r="B910" i="4"/>
  <c r="C394" i="4"/>
  <c r="B1105" i="4"/>
  <c r="B767" i="4"/>
  <c r="B423" i="4"/>
  <c r="A628" i="4"/>
  <c r="A944" i="4"/>
  <c r="A273" i="4"/>
  <c r="B869" i="4"/>
  <c r="C578" i="4"/>
  <c r="C204" i="4"/>
  <c r="A37" i="4"/>
  <c r="B446" i="4"/>
  <c r="A17" i="4"/>
  <c r="B687" i="4"/>
  <c r="C554" i="4"/>
  <c r="B890" i="4"/>
  <c r="A26" i="4"/>
  <c r="C676" i="4"/>
  <c r="A149" i="4"/>
  <c r="A150" i="4"/>
  <c r="C585" i="4"/>
  <c r="B621" i="4"/>
  <c r="B62" i="4"/>
  <c r="A1061" i="4"/>
  <c r="C775" i="4"/>
  <c r="C1145" i="4"/>
  <c r="C646" i="4"/>
  <c r="C839" i="4"/>
  <c r="A99" i="4"/>
  <c r="B1130" i="4"/>
  <c r="A669" i="4"/>
  <c r="C91" i="4"/>
  <c r="B967" i="4"/>
  <c r="A176" i="4"/>
  <c r="B74" i="4"/>
  <c r="A579" i="4"/>
  <c r="B829" i="4"/>
  <c r="C148" i="4"/>
  <c r="A3" i="4"/>
  <c r="C219" i="4"/>
  <c r="C1096" i="4"/>
  <c r="A616" i="4"/>
  <c r="A799" i="4"/>
  <c r="A557" i="4"/>
  <c r="A788" i="4"/>
  <c r="B372" i="4"/>
  <c r="A1153" i="4"/>
  <c r="C1062" i="4"/>
  <c r="B936" i="4"/>
  <c r="C343" i="4"/>
  <c r="A137" i="4"/>
  <c r="B368" i="4"/>
  <c r="B415" i="4"/>
  <c r="B903" i="4"/>
  <c r="B378" i="4"/>
  <c r="C180" i="4"/>
  <c r="C1113" i="4"/>
  <c r="A216" i="4"/>
  <c r="B749" i="4"/>
  <c r="A756" i="4"/>
  <c r="C1148" i="4"/>
  <c r="B533" i="4"/>
  <c r="A296" i="4"/>
  <c r="A462" i="4"/>
  <c r="C292" i="4"/>
  <c r="A838" i="4"/>
  <c r="C337" i="4"/>
  <c r="A582" i="4"/>
  <c r="B228" i="4"/>
  <c r="B741" i="4"/>
  <c r="C661" i="4"/>
  <c r="C88" i="4"/>
  <c r="A862" i="4"/>
  <c r="C1119" i="4"/>
  <c r="A541" i="4"/>
  <c r="C699" i="4"/>
  <c r="C248" i="4"/>
  <c r="C49" i="4"/>
  <c r="C854" i="4"/>
  <c r="A299" i="4"/>
  <c r="A695" i="4"/>
  <c r="B367" i="4"/>
  <c r="B269" i="4"/>
  <c r="A990" i="4"/>
  <c r="C1134" i="4"/>
  <c r="C1080" i="4"/>
  <c r="B492" i="4"/>
  <c r="B650" i="4"/>
  <c r="A525" i="4"/>
  <c r="B1101" i="4"/>
  <c r="A369" i="4"/>
  <c r="B1115" i="4"/>
  <c r="C384" i="4"/>
  <c r="A874" i="4"/>
  <c r="C272" i="4"/>
  <c r="C193" i="4"/>
  <c r="A1098" i="4"/>
  <c r="A719" i="4"/>
  <c r="A933" i="4"/>
  <c r="A1055" i="4"/>
  <c r="A77" i="4"/>
  <c r="C1118" i="4"/>
  <c r="B326" i="4"/>
  <c r="C500" i="4"/>
  <c r="C117" i="4"/>
  <c r="B907" i="4"/>
  <c r="A729" i="4"/>
  <c r="B963" i="4"/>
  <c r="B914" i="4"/>
  <c r="B504" i="4"/>
  <c r="C300" i="4"/>
  <c r="C822" i="4"/>
  <c r="B1031" i="4"/>
  <c r="B1024" i="4"/>
  <c r="A133" i="4"/>
  <c r="B14" i="4"/>
  <c r="A1071" i="4"/>
  <c r="C600" i="4"/>
  <c r="C29" i="4"/>
  <c r="B95" i="4"/>
  <c r="C160" i="4"/>
  <c r="A786" i="4"/>
  <c r="C379" i="4"/>
  <c r="C617" i="4"/>
  <c r="B715" i="4"/>
  <c r="C1055" i="4"/>
  <c r="C525" i="4"/>
  <c r="B314" i="4"/>
  <c r="B104" i="4"/>
  <c r="B962" i="4"/>
  <c r="B388" i="4"/>
  <c r="A542" i="4"/>
  <c r="C1057" i="4"/>
  <c r="C568" i="4"/>
  <c r="B939" i="4"/>
  <c r="B140" i="4"/>
  <c r="A1034" i="4"/>
  <c r="B179" i="4"/>
  <c r="B552" i="4"/>
  <c r="B118" i="4"/>
  <c r="A908" i="4"/>
  <c r="A1024" i="4"/>
  <c r="A476" i="4"/>
  <c r="C919" i="4"/>
  <c r="A262" i="4"/>
  <c r="B970" i="4"/>
  <c r="A781" i="4"/>
  <c r="A450" i="4"/>
  <c r="A362" i="4"/>
  <c r="C52" i="4"/>
  <c r="C643" i="4"/>
  <c r="B610" i="4"/>
  <c r="B777" i="4"/>
  <c r="B258" i="4"/>
  <c r="B481" i="4"/>
  <c r="B13" i="4"/>
  <c r="B694" i="4"/>
  <c r="C962" i="4"/>
  <c r="B291" i="4"/>
  <c r="C205" i="4"/>
  <c r="B632" i="4"/>
  <c r="B713" i="4"/>
  <c r="B252" i="4"/>
  <c r="A660" i="4"/>
  <c r="B1162" i="4"/>
  <c r="B390" i="4"/>
  <c r="C687" i="4"/>
  <c r="B170" i="4"/>
  <c r="C35" i="4"/>
  <c r="A1097" i="4"/>
  <c r="B614" i="4"/>
  <c r="A973" i="4"/>
  <c r="C550" i="4"/>
  <c r="C700" i="4"/>
  <c r="C426" i="4"/>
  <c r="A1154" i="4"/>
  <c r="C959" i="4"/>
  <c r="A872" i="4"/>
  <c r="A242" i="4"/>
  <c r="C675" i="4"/>
  <c r="B256" i="4"/>
  <c r="A537" i="4"/>
  <c r="A942" i="4"/>
  <c r="B554" i="4"/>
  <c r="A750" i="4"/>
  <c r="C458" i="4"/>
  <c r="A7" i="4"/>
  <c r="C727" i="4"/>
  <c r="C75" i="4"/>
  <c r="C375" i="4"/>
  <c r="C377" i="4"/>
  <c r="B484" i="4"/>
  <c r="A90" i="4"/>
  <c r="C538" i="4"/>
  <c r="C64" i="4"/>
  <c r="B746" i="4"/>
  <c r="C161" i="4"/>
  <c r="B128" i="4"/>
  <c r="C402" i="4"/>
  <c r="C55" i="4"/>
  <c r="C1079" i="4"/>
  <c r="B855" i="4"/>
  <c r="C640" i="4"/>
  <c r="C535" i="4"/>
  <c r="C566" i="4"/>
  <c r="A1010" i="4"/>
  <c r="B32" i="4"/>
  <c r="C739" i="4"/>
  <c r="B33" i="4"/>
  <c r="B1089" i="4"/>
  <c r="A552" i="4"/>
  <c r="C403" i="4"/>
  <c r="B233" i="4"/>
  <c r="A791" i="4"/>
  <c r="A480" i="4"/>
  <c r="A549" i="4"/>
  <c r="B1134" i="4"/>
  <c r="A724" i="4"/>
  <c r="B933" i="4"/>
  <c r="C482" i="4"/>
  <c r="C747" i="4"/>
  <c r="C520" i="4"/>
  <c r="B640" i="4"/>
  <c r="B950" i="4"/>
  <c r="B205" i="4"/>
  <c r="B711" i="4"/>
  <c r="A951" i="4"/>
  <c r="B155" i="4"/>
  <c r="A420" i="4"/>
  <c r="A11" i="4"/>
  <c r="B873" i="4"/>
  <c r="A267" i="4"/>
  <c r="A845" i="4"/>
  <c r="B121" i="4"/>
  <c r="C689" i="4"/>
  <c r="A83" i="4"/>
  <c r="A560" i="4"/>
  <c r="A674" i="4"/>
  <c r="B517" i="4"/>
  <c r="B997" i="4"/>
  <c r="B1058" i="4"/>
  <c r="A182" i="4"/>
  <c r="A405" i="4"/>
  <c r="A1065" i="4"/>
  <c r="C637" i="4"/>
  <c r="B836" i="4"/>
  <c r="C988" i="4"/>
  <c r="C341" i="4"/>
  <c r="A668" i="4"/>
  <c r="C253" i="4"/>
  <c r="B1106" i="4"/>
  <c r="C284" i="4"/>
  <c r="C844" i="4"/>
  <c r="C824" i="4"/>
  <c r="B723" i="4"/>
  <c r="A744" i="4"/>
  <c r="A671" i="4"/>
  <c r="A372" i="4"/>
  <c r="B934" i="4"/>
  <c r="C491" i="4"/>
  <c r="C131" i="4"/>
  <c r="B737" i="4"/>
  <c r="C655" i="4"/>
  <c r="C210" i="4"/>
  <c r="C1162" i="4"/>
  <c r="A250" i="4"/>
  <c r="C407" i="4"/>
  <c r="B500" i="4"/>
  <c r="C546" i="4"/>
  <c r="C717" i="4"/>
  <c r="B691" i="4"/>
  <c r="C265" i="4"/>
  <c r="B461" i="4"/>
  <c r="A983" i="4"/>
  <c r="C547" i="4"/>
  <c r="C1121" i="4"/>
  <c r="C106" i="4"/>
  <c r="B512" i="4"/>
  <c r="C168" i="4"/>
  <c r="C47" i="4"/>
  <c r="B410" i="4"/>
  <c r="B507" i="4"/>
  <c r="A441" i="4"/>
  <c r="B115" i="4"/>
  <c r="C615" i="4"/>
  <c r="C825" i="4"/>
  <c r="B56" i="4"/>
  <c r="C463" i="4"/>
  <c r="A892" i="4"/>
  <c r="C819" i="4"/>
  <c r="C297" i="4"/>
  <c r="B373" i="4"/>
  <c r="A1046" i="4"/>
  <c r="A320" i="4"/>
  <c r="C969" i="4"/>
  <c r="C415" i="4"/>
  <c r="C58" i="4"/>
  <c r="C220" i="4"/>
  <c r="B194" i="4"/>
  <c r="A997" i="4"/>
  <c r="C845" i="4"/>
  <c r="B1149" i="4"/>
  <c r="A100" i="4"/>
  <c r="A494" i="4"/>
  <c r="A917" i="4"/>
  <c r="C694" i="4"/>
  <c r="A915" i="4"/>
  <c r="A195" i="4"/>
  <c r="A953" i="4"/>
  <c r="B822" i="4"/>
  <c r="C479" i="4"/>
  <c r="A288" i="4"/>
  <c r="B1068" i="4"/>
  <c r="B47" i="4"/>
  <c r="C1108" i="4"/>
  <c r="C368" i="4"/>
  <c r="C714" i="4"/>
  <c r="C183" i="4"/>
  <c r="B867" i="4"/>
  <c r="A393" i="4"/>
  <c r="A1073" i="4"/>
  <c r="A984" i="4"/>
  <c r="A251" i="4"/>
  <c r="C372" i="4"/>
  <c r="C1135" i="4"/>
  <c r="A403" i="4"/>
  <c r="B1093" i="4"/>
  <c r="A1135" i="4"/>
  <c r="C556" i="4"/>
  <c r="C956" i="4"/>
  <c r="A1045" i="4"/>
  <c r="B895" i="4"/>
  <c r="A127" i="4"/>
  <c r="A178" i="4"/>
  <c r="B264" i="4"/>
  <c r="A976" i="4"/>
  <c r="C478" i="4"/>
  <c r="C164" i="4"/>
  <c r="A275" i="4"/>
  <c r="A945" i="4"/>
  <c r="C344" i="4"/>
  <c r="A760" i="4"/>
  <c r="A591" i="4"/>
  <c r="A310" i="4"/>
  <c r="A1001" i="4"/>
  <c r="C526" i="4"/>
  <c r="C1067" i="4"/>
  <c r="B280" i="4"/>
  <c r="A35" i="4"/>
  <c r="B210" i="4"/>
  <c r="C604" i="4"/>
  <c r="A606" i="4"/>
  <c r="C46" i="4"/>
  <c r="A646" i="4"/>
  <c r="A139" i="4"/>
  <c r="B433" i="4"/>
  <c r="B908" i="4"/>
  <c r="C1046" i="4"/>
  <c r="B391" i="4"/>
  <c r="C971" i="4"/>
  <c r="C460" i="4"/>
  <c r="C911" i="4"/>
  <c r="A229" i="4"/>
  <c r="A507" i="4"/>
  <c r="B817" i="4"/>
  <c r="C894" i="4"/>
  <c r="B168" i="4"/>
  <c r="A501" i="4"/>
  <c r="B57" i="4"/>
  <c r="A751" i="4"/>
  <c r="B1045" i="4"/>
  <c r="A47" i="4"/>
  <c r="C1022" i="4"/>
  <c r="C85" i="4"/>
  <c r="A1005" i="4"/>
  <c r="B1135" i="4"/>
  <c r="B841" i="4"/>
  <c r="A34" i="4"/>
  <c r="B445" i="4"/>
  <c r="A88" i="4"/>
  <c r="B789" i="4"/>
  <c r="C990" i="4"/>
  <c r="B285" i="4"/>
  <c r="C635" i="4"/>
  <c r="A718" i="4"/>
  <c r="A968" i="4"/>
  <c r="C765" i="4"/>
  <c r="A243" i="4"/>
  <c r="B1053" i="4"/>
  <c r="C1159" i="4"/>
  <c r="C869" i="4"/>
  <c r="C346" i="4"/>
  <c r="C162" i="4"/>
  <c r="B1055" i="4"/>
  <c r="C897" i="4"/>
  <c r="B779" i="4"/>
  <c r="C175" i="4"/>
  <c r="C868" i="4"/>
  <c r="B974" i="4"/>
  <c r="A546" i="4"/>
  <c r="A545" i="4"/>
  <c r="B535" i="4"/>
  <c r="B682" i="4"/>
  <c r="B18" i="4"/>
  <c r="B820" i="4"/>
  <c r="B1100" i="4"/>
  <c r="C692" i="4"/>
  <c r="A188" i="4"/>
  <c r="C229" i="4"/>
  <c r="C560" i="4"/>
  <c r="B792" i="4"/>
  <c r="A334" i="4"/>
  <c r="A297" i="4"/>
  <c r="C72" i="4"/>
  <c r="A1002" i="4"/>
  <c r="A680" i="4"/>
  <c r="B532" i="4"/>
  <c r="A279" i="4"/>
  <c r="B942" i="4"/>
  <c r="C662" i="4"/>
  <c r="C791" i="4"/>
  <c r="B763" i="4"/>
  <c r="B530" i="4"/>
  <c r="B639" i="4"/>
  <c r="B580" i="4"/>
  <c r="B1029" i="4"/>
  <c r="B495" i="4"/>
  <c r="C100" i="4"/>
  <c r="C236" i="4"/>
  <c r="A351" i="4"/>
  <c r="C270" i="4"/>
  <c r="C480" i="4"/>
  <c r="B510" i="4"/>
  <c r="A730" i="4"/>
  <c r="A1072" i="4"/>
  <c r="A1106" i="4"/>
  <c r="A994" i="4"/>
  <c r="C723" i="4"/>
  <c r="C767" i="4"/>
  <c r="C499" i="4"/>
  <c r="C96" i="4"/>
  <c r="A459" i="4"/>
  <c r="B322" i="4"/>
  <c r="A53" i="4"/>
  <c r="B21" i="4"/>
  <c r="C1140" i="4"/>
  <c r="A103" i="4"/>
  <c r="C927" i="4"/>
  <c r="B1016" i="4"/>
  <c r="C983" i="4"/>
  <c r="A605" i="4"/>
  <c r="B871" i="4"/>
  <c r="B48" i="4"/>
  <c r="A1080" i="4"/>
  <c r="A974" i="4"/>
  <c r="B381" i="4"/>
  <c r="C155" i="4"/>
  <c r="C398" i="4"/>
  <c r="B724" i="4"/>
  <c r="B718" i="4"/>
  <c r="B627" i="4"/>
  <c r="C751" i="4"/>
  <c r="B70" i="4"/>
  <c r="B462" i="4"/>
  <c r="A1070" i="4"/>
  <c r="C798" i="4"/>
  <c r="B75" i="4"/>
  <c r="C362" i="4"/>
  <c r="C1128" i="4"/>
  <c r="B526" i="4"/>
  <c r="C1004" i="4"/>
  <c r="A404" i="4"/>
  <c r="A887" i="4"/>
  <c r="A458" i="4"/>
  <c r="A634" i="4"/>
  <c r="C977" i="4"/>
  <c r="A468" i="4"/>
  <c r="C174" i="4"/>
  <c r="C348" i="4"/>
  <c r="C347" i="4"/>
  <c r="C392" i="4"/>
  <c r="A758" i="4"/>
  <c r="C1116" i="4"/>
  <c r="C773" i="4"/>
  <c r="C65" i="4"/>
  <c r="B845" i="4"/>
  <c r="A96" i="4"/>
  <c r="C870" i="4"/>
  <c r="A493" i="4"/>
  <c r="B1136" i="4"/>
  <c r="B628" i="4"/>
  <c r="C1158" i="4"/>
  <c r="B531" i="4"/>
  <c r="C145" i="4"/>
  <c r="B600" i="4"/>
  <c r="C154" i="4"/>
  <c r="A921" i="4"/>
  <c r="C247" i="4"/>
  <c r="B459" i="4"/>
  <c r="A904" i="4"/>
  <c r="B239" i="4"/>
  <c r="B411" i="4"/>
  <c r="A514" i="4"/>
  <c r="A726" i="4"/>
  <c r="B175" i="4"/>
  <c r="B1084" i="4"/>
  <c r="A416" i="4"/>
  <c r="A317" i="4"/>
  <c r="B984" i="4"/>
  <c r="A492" i="4"/>
  <c r="A1132" i="4"/>
  <c r="B1119" i="4"/>
  <c r="A699" i="4"/>
  <c r="A1278" i="2"/>
  <c r="A1163" i="4" s="1"/>
  <c r="C1163" i="4" l="1"/>
  <c r="B1163" i="4"/>
  <c r="A1279" i="2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8" i="2" s="1"/>
  <c r="A1529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3" i="2" s="1"/>
  <c r="A1654" i="2" s="1"/>
  <c r="A1655" i="2" s="1"/>
  <c r="A1656" i="2" s="1"/>
  <c r="A1657" i="2" s="1"/>
  <c r="A1659" i="2" s="1"/>
  <c r="A1660" i="2" l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5" i="2" s="1"/>
  <c r="A1696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31" i="2" s="1"/>
  <c r="A1732" i="2" s="1"/>
  <c r="A1733" i="2" s="1"/>
  <c r="A1736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7" i="2" s="1"/>
  <c r="A1908" i="2" s="1"/>
  <c r="A1910" i="2" s="1"/>
  <c r="A1911" i="2" s="1"/>
  <c r="A1912" i="2" s="1"/>
  <c r="A1913" i="2" s="1"/>
  <c r="A1914" i="2" s="1"/>
  <c r="A1225" i="4" s="1"/>
  <c r="A1345" i="4" l="1"/>
  <c r="A1220" i="4"/>
  <c r="A1226" i="4"/>
  <c r="C1456" i="4"/>
  <c r="B1206" i="4"/>
  <c r="C1570" i="4"/>
  <c r="A1257" i="4"/>
  <c r="C1318" i="4"/>
  <c r="C1437" i="4"/>
  <c r="A1391" i="4"/>
  <c r="C1237" i="4"/>
  <c r="B1532" i="4"/>
  <c r="B1261" i="4"/>
  <c r="A1195" i="4"/>
  <c r="C1408" i="4"/>
  <c r="A1472" i="4"/>
  <c r="C1692" i="4"/>
  <c r="A1237" i="4"/>
  <c r="C1350" i="4"/>
  <c r="C1213" i="4"/>
  <c r="A1361" i="4"/>
  <c r="C1461" i="4"/>
  <c r="C1735" i="4"/>
  <c r="C1376" i="4"/>
  <c r="C1458" i="4"/>
  <c r="B1239" i="4"/>
  <c r="B1709" i="4"/>
  <c r="C1265" i="4"/>
  <c r="B1676" i="4"/>
  <c r="B1240" i="4"/>
  <c r="C1657" i="4"/>
  <c r="B1598" i="4"/>
  <c r="C1727" i="4"/>
  <c r="B1687" i="4"/>
  <c r="B1315" i="4"/>
  <c r="B1233" i="4"/>
  <c r="B1747" i="4"/>
  <c r="C1236" i="4"/>
  <c r="B1736" i="4"/>
  <c r="C1695" i="4"/>
  <c r="B1477" i="4"/>
  <c r="A1275" i="4"/>
  <c r="A1649" i="4"/>
  <c r="C1275" i="4"/>
  <c r="C1225" i="4"/>
  <c r="C1742" i="4"/>
  <c r="C1687" i="4"/>
  <c r="B1270" i="4"/>
  <c r="A1700" i="4"/>
  <c r="B1254" i="4"/>
  <c r="B1222" i="4"/>
  <c r="A1626" i="4"/>
  <c r="A1325" i="4"/>
  <c r="B1623" i="4"/>
  <c r="A1282" i="4"/>
  <c r="C1510" i="4"/>
  <c r="B1217" i="4"/>
  <c r="C1675" i="4"/>
  <c r="B1563" i="4"/>
  <c r="B1592" i="4"/>
  <c r="B1559" i="4"/>
  <c r="A1658" i="4"/>
  <c r="B1214" i="4"/>
  <c r="B1480" i="4"/>
  <c r="C1697" i="4"/>
  <c r="C1326" i="4"/>
  <c r="A1203" i="4"/>
  <c r="B1641" i="4"/>
  <c r="B1194" i="4"/>
  <c r="A1261" i="4"/>
  <c r="A1286" i="4"/>
  <c r="B1681" i="4"/>
  <c r="A1247" i="4"/>
  <c r="C1361" i="4"/>
  <c r="C1185" i="4"/>
  <c r="A1165" i="4"/>
  <c r="C1166" i="4"/>
  <c r="A1167" i="4"/>
  <c r="B1169" i="4"/>
  <c r="C1170" i="4"/>
  <c r="C1171" i="4"/>
  <c r="A1173" i="4"/>
  <c r="C1174" i="4"/>
  <c r="C1175" i="4"/>
  <c r="C1177" i="4"/>
  <c r="C1178" i="4"/>
  <c r="A1179" i="4"/>
  <c r="C1181" i="4"/>
  <c r="A1182" i="4"/>
  <c r="B1183" i="4"/>
  <c r="A1185" i="4"/>
  <c r="B1624" i="4"/>
  <c r="B1355" i="4"/>
  <c r="A1645" i="4"/>
  <c r="B1662" i="4"/>
  <c r="A1488" i="4"/>
  <c r="B1426" i="4"/>
  <c r="C1302" i="4"/>
  <c r="A1709" i="4"/>
  <c r="C1522" i="4"/>
  <c r="A1515" i="4"/>
  <c r="C1556" i="4"/>
  <c r="A1596" i="4"/>
  <c r="B1739" i="4"/>
  <c r="B1704" i="4"/>
  <c r="A1501" i="4"/>
  <c r="A1656" i="4"/>
  <c r="A1664" i="4"/>
  <c r="A1585" i="4"/>
  <c r="A1678" i="4"/>
  <c r="C1661" i="4"/>
  <c r="A1471" i="4"/>
  <c r="A1735" i="4"/>
  <c r="B1516" i="4"/>
  <c r="B1521" i="4"/>
  <c r="C1524" i="4"/>
  <c r="B1390" i="4"/>
  <c r="A1624" i="4"/>
  <c r="A1375" i="4"/>
  <c r="A1436" i="4"/>
  <c r="B1420" i="4"/>
  <c r="A1343" i="4"/>
  <c r="C1428" i="4"/>
  <c r="C1349" i="4"/>
  <c r="C1598" i="4"/>
  <c r="A1548" i="4"/>
  <c r="A1613" i="4"/>
  <c r="B1535" i="4"/>
  <c r="A1352" i="4"/>
  <c r="B1531" i="4"/>
  <c r="C1401" i="4"/>
  <c r="C1565" i="4"/>
  <c r="C1549" i="4"/>
  <c r="C1521" i="4"/>
  <c r="B1422" i="4"/>
  <c r="A1615" i="4"/>
  <c r="B1507" i="4"/>
  <c r="C1652" i="4"/>
  <c r="B1561" i="4"/>
  <c r="B1718" i="4"/>
  <c r="A1332" i="4"/>
  <c r="A1344" i="4"/>
  <c r="A1646" i="4"/>
  <c r="C1644" i="4"/>
  <c r="A1693" i="4"/>
  <c r="B1164" i="4"/>
  <c r="C1165" i="4"/>
  <c r="B1166" i="4"/>
  <c r="B1168" i="4"/>
  <c r="A1169" i="4"/>
  <c r="A1170" i="4"/>
  <c r="A1172" i="4"/>
  <c r="B1173" i="4"/>
  <c r="B1174" i="4"/>
  <c r="A1176" i="4"/>
  <c r="A1177" i="4"/>
  <c r="A1178" i="4"/>
  <c r="B1180" i="4"/>
  <c r="A1181" i="4"/>
  <c r="B1182" i="4"/>
  <c r="B1184" i="4"/>
  <c r="B1185" i="4"/>
  <c r="B1476" i="4"/>
  <c r="B1744" i="4"/>
  <c r="B1518" i="4"/>
  <c r="C1585" i="4"/>
  <c r="C1435" i="4"/>
  <c r="C1718" i="4"/>
  <c r="B1372" i="4"/>
  <c r="C1709" i="4"/>
  <c r="C1392" i="4"/>
  <c r="B1281" i="4"/>
  <c r="A1612" i="4"/>
  <c r="C1279" i="4"/>
  <c r="A1427" i="4"/>
  <c r="B1703" i="4"/>
  <c r="C1741" i="4"/>
  <c r="B1644" i="4"/>
  <c r="B1731" i="4"/>
  <c r="C1676" i="4"/>
  <c r="C1398" i="4"/>
  <c r="C1566" i="4"/>
  <c r="A1354" i="4"/>
  <c r="C1387" i="4"/>
  <c r="A1438" i="4"/>
  <c r="C1528" i="4"/>
  <c r="C1356" i="4"/>
  <c r="B1576" i="4"/>
  <c r="C1323" i="4"/>
  <c r="B1622" i="4"/>
  <c r="B1396" i="4"/>
  <c r="B1533" i="4"/>
  <c r="C1664" i="4"/>
  <c r="C1360" i="4"/>
  <c r="C1445" i="4"/>
  <c r="B1493" i="4"/>
  <c r="A1500" i="4"/>
  <c r="C1560" i="4"/>
  <c r="C1693" i="4"/>
  <c r="C1732" i="4"/>
  <c r="A1280" i="4"/>
  <c r="B1634" i="4"/>
  <c r="A1460" i="4"/>
  <c r="C1391" i="4"/>
  <c r="C1462" i="4"/>
  <c r="A1659" i="4"/>
  <c r="C1286" i="4"/>
  <c r="A1495" i="4"/>
  <c r="B1429" i="4"/>
  <c r="C1623" i="4"/>
  <c r="A1589" i="4"/>
  <c r="B1428" i="4"/>
  <c r="B1696" i="4"/>
  <c r="B1573" i="4"/>
  <c r="C1442" i="4"/>
  <c r="C1313" i="4"/>
  <c r="A1631" i="4"/>
  <c r="B1312" i="4"/>
  <c r="B1437" i="4"/>
  <c r="B1255" i="4"/>
  <c r="C1244" i="4"/>
  <c r="A1194" i="4"/>
  <c r="A1206" i="4"/>
  <c r="A1245" i="4"/>
  <c r="C1204" i="4"/>
  <c r="C1624" i="4"/>
  <c r="B1317" i="4"/>
  <c r="C1613" i="4"/>
  <c r="B1548" i="4"/>
  <c r="A1480" i="4"/>
  <c r="C1164" i="4"/>
  <c r="B1165" i="4"/>
  <c r="B1167" i="4"/>
  <c r="C1168" i="4"/>
  <c r="C1169" i="4"/>
  <c r="A1171" i="4"/>
  <c r="B1172" i="4"/>
  <c r="C1173" i="4"/>
  <c r="A1175" i="4"/>
  <c r="C1176" i="4"/>
  <c r="B1177" i="4"/>
  <c r="C1179" i="4"/>
  <c r="A1180" i="4"/>
  <c r="B1181" i="4"/>
  <c r="A1183" i="4"/>
  <c r="C1184" i="4"/>
  <c r="A1592" i="4"/>
  <c r="C1488" i="4"/>
  <c r="B1450" i="4"/>
  <c r="B1453" i="4"/>
  <c r="C1706" i="4"/>
  <c r="B1670" i="4"/>
  <c r="B1330" i="4"/>
  <c r="A1423" i="4"/>
  <c r="C1626" i="4"/>
  <c r="B1658" i="4"/>
  <c r="C1427" i="4"/>
  <c r="B1284" i="4"/>
  <c r="B1512" i="4"/>
  <c r="A1567" i="4"/>
  <c r="B1324" i="4"/>
  <c r="B1326" i="4"/>
  <c r="B1600" i="4"/>
  <c r="A1440" i="4"/>
  <c r="B1618" i="4"/>
  <c r="B1294" i="4"/>
  <c r="A1371" i="4"/>
  <c r="A1640" i="4"/>
  <c r="A1522" i="4"/>
  <c r="C1588" i="4"/>
  <c r="C1612" i="4"/>
  <c r="A1437" i="4"/>
  <c r="A1330" i="4"/>
  <c r="C1453" i="4"/>
  <c r="B1741" i="4"/>
  <c r="C1710" i="4"/>
  <c r="C1384" i="4"/>
  <c r="B1635" i="4"/>
  <c r="B1726" i="4"/>
  <c r="A1523" i="4"/>
  <c r="A1743" i="4"/>
  <c r="C1683" i="4"/>
  <c r="C1642" i="4"/>
  <c r="B1348" i="4"/>
  <c r="B1475" i="4"/>
  <c r="A1531" i="4"/>
  <c r="B1514" i="4"/>
  <c r="A1443" i="4"/>
  <c r="C1410" i="4"/>
  <c r="C1380" i="4"/>
  <c r="A1541" i="4"/>
  <c r="B1691" i="4"/>
  <c r="C1454" i="4"/>
  <c r="B1517" i="4"/>
  <c r="B1425" i="4"/>
  <c r="C1629" i="4"/>
  <c r="C1590" i="4"/>
  <c r="C1320" i="4"/>
  <c r="B1733" i="4"/>
  <c r="A1302" i="4"/>
  <c r="A1453" i="4"/>
  <c r="B1694" i="4"/>
  <c r="C1514" i="4"/>
  <c r="B1224" i="4"/>
  <c r="A1216" i="4"/>
  <c r="C1227" i="4"/>
  <c r="A1207" i="4"/>
  <c r="C1205" i="4"/>
  <c r="A1168" i="4"/>
  <c r="A1174" i="4"/>
  <c r="B1179" i="4"/>
  <c r="A1184" i="4"/>
  <c r="A1560" i="4"/>
  <c r="C1584" i="4"/>
  <c r="C1444" i="4"/>
  <c r="C1491" i="4"/>
  <c r="A1366" i="4"/>
  <c r="C1475" i="4"/>
  <c r="B1391" i="4"/>
  <c r="A1513" i="4"/>
  <c r="A1369" i="4"/>
  <c r="A1336" i="4"/>
  <c r="A1671" i="4"/>
  <c r="B1636" i="4"/>
  <c r="C1669" i="4"/>
  <c r="C1650" i="4"/>
  <c r="A1650" i="4"/>
  <c r="A1246" i="4"/>
  <c r="B1247" i="4"/>
  <c r="C1262" i="4"/>
  <c r="B1581" i="4"/>
  <c r="A1334" i="4"/>
  <c r="C1496" i="4"/>
  <c r="A1304" i="4"/>
  <c r="B1260" i="4"/>
  <c r="A1252" i="4"/>
  <c r="C1271" i="4"/>
  <c r="A1394" i="4"/>
  <c r="C1283" i="4"/>
  <c r="C1481" i="4"/>
  <c r="C1529" i="4"/>
  <c r="A1739" i="4"/>
  <c r="A1310" i="4"/>
  <c r="C1413" i="4"/>
  <c r="A1296" i="4"/>
  <c r="C1438" i="4"/>
  <c r="A1322" i="4"/>
  <c r="A1635" i="4"/>
  <c r="B1298" i="4"/>
  <c r="A1525" i="4"/>
  <c r="A1439" i="4"/>
  <c r="B1614" i="4"/>
  <c r="B1675" i="4"/>
  <c r="B1403" i="4"/>
  <c r="A1355" i="4"/>
  <c r="A1630" i="4"/>
  <c r="B1594" i="4"/>
  <c r="C1422" i="4"/>
  <c r="B1300" i="4"/>
  <c r="A1318" i="4"/>
  <c r="C1700" i="4"/>
  <c r="A1284" i="4"/>
  <c r="A1536" i="4"/>
  <c r="A1376" i="4"/>
  <c r="A1309" i="4"/>
  <c r="C1490" i="4"/>
  <c r="B1474" i="4"/>
  <c r="B1394" i="4"/>
  <c r="C1609" i="4"/>
  <c r="A1397" i="4"/>
  <c r="B1431" i="4"/>
  <c r="A1690" i="4"/>
  <c r="B1690" i="4"/>
  <c r="B1389" i="4"/>
  <c r="C1729" i="4"/>
  <c r="B1503" i="4"/>
  <c r="A1496" i="4"/>
  <c r="A1679" i="4"/>
  <c r="B1730" i="4"/>
  <c r="B1318" i="4"/>
  <c r="A1402" i="4"/>
  <c r="B1527" i="4"/>
  <c r="B1661" i="4"/>
  <c r="A1673" i="4"/>
  <c r="B1464" i="4"/>
  <c r="C1282" i="4"/>
  <c r="B1716" i="4"/>
  <c r="B1621" i="4"/>
  <c r="C1628" i="4"/>
  <c r="A1538" i="4"/>
  <c r="B1459" i="4"/>
  <c r="A1164" i="4"/>
  <c r="B1170" i="4"/>
  <c r="B1175" i="4"/>
  <c r="C1180" i="4"/>
  <c r="B1478" i="4"/>
  <c r="A1387" i="4"/>
  <c r="A1478" i="4"/>
  <c r="B1385" i="4"/>
  <c r="A1647" i="4"/>
  <c r="C1548" i="4"/>
  <c r="C1668" i="4"/>
  <c r="B1712" i="4"/>
  <c r="C1429" i="4"/>
  <c r="B1611" i="4"/>
  <c r="C1559" i="4"/>
  <c r="B1555" i="4"/>
  <c r="C1500" i="4"/>
  <c r="B1560" i="4"/>
  <c r="C1245" i="4"/>
  <c r="A1189" i="4"/>
  <c r="C1270" i="4"/>
  <c r="C1347" i="4"/>
  <c r="A1706" i="4"/>
  <c r="A1746" i="4"/>
  <c r="C1374" i="4"/>
  <c r="C1214" i="4"/>
  <c r="B1188" i="4"/>
  <c r="B1332" i="4"/>
  <c r="C1316" i="4"/>
  <c r="A1546" i="4"/>
  <c r="A1590" i="4"/>
  <c r="A1305" i="4"/>
  <c r="B1574" i="4"/>
  <c r="A1415" i="4"/>
  <c r="C1659" i="4"/>
  <c r="A1281" i="4"/>
  <c r="A1340" i="4"/>
  <c r="C1572" i="4"/>
  <c r="B1651" i="4"/>
  <c r="B1689" i="4"/>
  <c r="B1526" i="4"/>
  <c r="A1293" i="4"/>
  <c r="A1432" i="4"/>
  <c r="C1531" i="4"/>
  <c r="C1390" i="4"/>
  <c r="C1300" i="4"/>
  <c r="B1460" i="4"/>
  <c r="C1467" i="4"/>
  <c r="A1532" i="4"/>
  <c r="A1732" i="4"/>
  <c r="B1413" i="4"/>
  <c r="C1421" i="4"/>
  <c r="B1337" i="4"/>
  <c r="C1378" i="4"/>
  <c r="B1567" i="4"/>
  <c r="A1553" i="4"/>
  <c r="C1285" i="4"/>
  <c r="B1434" i="4"/>
  <c r="A1353" i="4"/>
  <c r="C1354" i="4"/>
  <c r="B1289" i="4"/>
  <c r="A1606" i="4"/>
  <c r="C1579" i="4"/>
  <c r="A1449" i="4"/>
  <c r="A1166" i="4"/>
  <c r="B1171" i="4"/>
  <c r="B1176" i="4"/>
  <c r="C1182" i="4"/>
  <c r="A1406" i="4"/>
  <c r="C1319" i="4"/>
  <c r="A1660" i="4"/>
  <c r="B1328" i="4"/>
  <c r="A1466" i="4"/>
  <c r="B1660" i="4"/>
  <c r="B1617" i="4"/>
  <c r="B1734" i="4"/>
  <c r="C1542" i="4"/>
  <c r="A1346" i="4"/>
  <c r="C1370" i="4"/>
  <c r="A1333" i="4"/>
  <c r="A1692" i="4"/>
  <c r="C1402" i="4"/>
  <c r="B1707" i="4"/>
  <c r="C1243" i="4"/>
  <c r="A1186" i="4"/>
  <c r="C1230" i="4"/>
  <c r="B1274" i="4"/>
  <c r="B1359" i="4"/>
  <c r="B1556" i="4"/>
  <c r="C1441" i="4"/>
  <c r="A1364" i="4"/>
  <c r="A1204" i="4"/>
  <c r="A1248" i="4"/>
  <c r="B1735" i="4"/>
  <c r="C1394" i="4"/>
  <c r="C1745" i="4"/>
  <c r="B1279" i="4"/>
  <c r="A1654" i="4"/>
  <c r="C1649" i="4"/>
  <c r="C1616" i="4"/>
  <c r="A1563" i="4"/>
  <c r="A1424" i="4"/>
  <c r="B1432" i="4"/>
  <c r="C1327" i="4"/>
  <c r="C1346" i="4"/>
  <c r="C1334" i="4"/>
  <c r="B1732" i="4"/>
  <c r="A1543" i="4"/>
  <c r="C1518" i="4"/>
  <c r="C1563" i="4"/>
  <c r="C1280" i="4"/>
  <c r="A1622" i="4"/>
  <c r="C1527" i="4"/>
  <c r="B1423" i="4"/>
  <c r="A1379" i="4"/>
  <c r="B1511" i="4"/>
  <c r="A1357" i="4"/>
  <c r="C1431" i="4"/>
  <c r="C1637" i="4"/>
  <c r="B1398" i="4"/>
  <c r="A1581" i="4"/>
  <c r="C1289" i="4"/>
  <c r="B1659" i="4"/>
  <c r="B1583" i="4"/>
  <c r="A1643" i="4"/>
  <c r="C1364" i="4"/>
  <c r="A1603" i="4"/>
  <c r="B1513" i="4"/>
  <c r="B1608" i="4"/>
  <c r="B1504" i="4"/>
  <c r="A1544" i="4"/>
  <c r="A1595" i="4"/>
  <c r="A1435" i="4"/>
  <c r="C1679" i="4"/>
  <c r="C1648" i="4"/>
  <c r="A1652" i="4"/>
  <c r="A1373" i="4"/>
  <c r="C1600" i="4"/>
  <c r="C1411" i="4"/>
  <c r="A1351" i="4"/>
  <c r="B1628" i="4"/>
  <c r="B1524" i="4"/>
  <c r="C1682" i="4"/>
  <c r="A1611" i="4"/>
  <c r="B1277" i="4"/>
  <c r="A1417" i="4"/>
  <c r="B1461" i="4"/>
  <c r="C1580" i="4"/>
  <c r="A1575" i="4"/>
  <c r="C1183" i="4"/>
  <c r="B1435" i="4"/>
  <c r="B1701" i="4"/>
  <c r="C1476" i="4"/>
  <c r="A1249" i="4"/>
  <c r="A1569" i="4"/>
  <c r="A1209" i="4"/>
  <c r="C1553" i="4"/>
  <c r="C1673" i="4"/>
  <c r="C1685" i="4"/>
  <c r="A1405" i="4"/>
  <c r="C1423" i="4"/>
  <c r="C1736" i="4"/>
  <c r="B1579" i="4"/>
  <c r="B1370" i="4"/>
  <c r="B1307" i="4"/>
  <c r="B1565" i="4"/>
  <c r="A1637" i="4"/>
  <c r="A1295" i="4"/>
  <c r="A1526" i="4"/>
  <c r="A1529" i="4"/>
  <c r="C1722" i="4"/>
  <c r="B1606" i="4"/>
  <c r="A1299" i="4"/>
  <c r="A1742" i="4"/>
  <c r="B1671" i="4"/>
  <c r="A1316" i="4"/>
  <c r="C1543" i="4"/>
  <c r="C1530" i="4"/>
  <c r="C1653" i="4"/>
  <c r="C1635" i="4"/>
  <c r="A1521" i="4"/>
  <c r="B1405" i="4"/>
  <c r="A1618" i="4"/>
  <c r="C1708" i="4"/>
  <c r="A1699" i="4"/>
  <c r="C1198" i="4"/>
  <c r="C1219" i="4"/>
  <c r="B1236" i="4"/>
  <c r="A1230" i="4"/>
  <c r="A1188" i="4"/>
  <c r="A1217" i="4"/>
  <c r="C1341" i="4"/>
  <c r="B1485" i="4"/>
  <c r="C1463" i="4"/>
  <c r="C1472" i="4"/>
  <c r="C1663" i="4"/>
  <c r="A1712" i="4"/>
  <c r="B1227" i="4"/>
  <c r="B1262" i="4"/>
  <c r="C1658" i="4"/>
  <c r="A1730" i="4"/>
  <c r="A1291" i="4"/>
  <c r="C1619" i="4"/>
  <c r="B1713" i="4"/>
  <c r="C1330" i="4"/>
  <c r="A1584" i="4"/>
  <c r="B1667" i="4"/>
  <c r="B1484" i="4"/>
  <c r="C1400" i="4"/>
  <c r="B1235" i="4"/>
  <c r="A1223" i="4"/>
  <c r="A1205" i="4"/>
  <c r="A1251" i="4"/>
  <c r="C1239" i="4"/>
  <c r="C1266" i="4"/>
  <c r="C1627" i="4"/>
  <c r="C1471" i="4"/>
  <c r="A1736" i="4"/>
  <c r="B1406" i="4"/>
  <c r="A1444" i="4"/>
  <c r="C1232" i="4"/>
  <c r="A1198" i="4"/>
  <c r="A1271" i="4"/>
  <c r="B1339" i="4"/>
  <c r="C1620" i="4"/>
  <c r="C1737" i="4"/>
  <c r="A1390" i="4"/>
  <c r="A1610" i="4"/>
  <c r="C1296" i="4"/>
  <c r="C1291" i="4"/>
  <c r="A1288" i="4"/>
  <c r="B1632" i="4"/>
  <c r="A1565" i="4"/>
  <c r="A1469" i="4"/>
  <c r="C1167" i="4"/>
  <c r="B1720" i="4"/>
  <c r="B1439" i="4"/>
  <c r="B1688" i="4"/>
  <c r="B1211" i="4"/>
  <c r="A1428" i="4"/>
  <c r="A1267" i="4"/>
  <c r="B1637" i="4"/>
  <c r="B1404" i="4"/>
  <c r="B1386" i="4"/>
  <c r="A1381" i="4"/>
  <c r="C1367" i="4"/>
  <c r="B1358" i="4"/>
  <c r="C1434" i="4"/>
  <c r="B1490" i="4"/>
  <c r="C1414" i="4"/>
  <c r="B1564" i="4"/>
  <c r="B1345" i="4"/>
  <c r="B1350" i="4"/>
  <c r="B1725" i="4"/>
  <c r="B1412" i="4"/>
  <c r="C1457" i="4"/>
  <c r="A1695" i="4"/>
  <c r="A1418" i="4"/>
  <c r="A1711" i="4"/>
  <c r="B1451" i="4"/>
  <c r="C1656" i="4"/>
  <c r="C1447" i="4"/>
  <c r="A1520" i="4"/>
  <c r="C1712" i="4"/>
  <c r="B1327" i="4"/>
  <c r="B1367" i="4"/>
  <c r="C1388" i="4"/>
  <c r="A1582" i="4"/>
  <c r="B1643" i="4"/>
  <c r="A1411" i="4"/>
  <c r="A1260" i="4"/>
  <c r="B1213" i="4"/>
  <c r="B1241" i="4"/>
  <c r="C1224" i="4"/>
  <c r="A1244" i="4"/>
  <c r="A1265" i="4"/>
  <c r="A1713" i="4"/>
  <c r="C1726" i="4"/>
  <c r="B1615" i="4"/>
  <c r="B1302" i="4"/>
  <c r="C1251" i="4"/>
  <c r="C1191" i="4"/>
  <c r="A1268" i="4"/>
  <c r="C1647" i="4"/>
  <c r="A1392" i="4"/>
  <c r="C1357" i="4"/>
  <c r="A1445" i="4"/>
  <c r="A1727" i="4"/>
  <c r="C1508" i="4"/>
  <c r="A1691" i="4"/>
  <c r="B1321" i="4"/>
  <c r="A1317" i="4"/>
  <c r="C1194" i="4"/>
  <c r="A1222" i="4"/>
  <c r="A1254" i="4"/>
  <c r="B1263" i="4"/>
  <c r="B1198" i="4"/>
  <c r="C1273" i="4"/>
  <c r="A1289" i="4"/>
  <c r="A1651" i="4"/>
  <c r="C1691" i="4"/>
  <c r="A1303" i="4"/>
  <c r="C1258" i="4"/>
  <c r="C1201" i="4"/>
  <c r="B1238" i="4"/>
  <c r="C1492" i="4"/>
  <c r="B1282" i="4"/>
  <c r="A1290" i="4"/>
  <c r="A1675" i="4"/>
  <c r="C1484" i="4"/>
  <c r="B1361" i="4"/>
  <c r="B1737" i="4"/>
  <c r="C1680" i="4"/>
  <c r="C1593" i="4"/>
  <c r="B1510" i="4"/>
  <c r="C1172" i="4"/>
  <c r="B1746" i="4"/>
  <c r="A1370" i="4"/>
  <c r="A1348" i="4"/>
  <c r="A1694" i="4"/>
  <c r="A1232" i="4"/>
  <c r="A1528" i="4"/>
  <c r="C1321" i="4"/>
  <c r="C1304" i="4"/>
  <c r="C1465" i="4"/>
  <c r="B1724" i="4"/>
  <c r="A1409" i="4"/>
  <c r="C1305" i="4"/>
  <c r="B1649" i="4"/>
  <c r="C1703" i="4"/>
  <c r="B1497" i="4"/>
  <c r="A1566" i="4"/>
  <c r="B1334" i="4"/>
  <c r="B1612" i="4"/>
  <c r="A1311" i="4"/>
  <c r="A1704" i="4"/>
  <c r="C1308" i="4"/>
  <c r="B1706" i="4"/>
  <c r="B1472" i="4"/>
  <c r="A1473" i="4"/>
  <c r="B1640" i="4"/>
  <c r="A1510" i="4"/>
  <c r="A1452" i="4"/>
  <c r="B1714" i="4"/>
  <c r="B1483" i="4"/>
  <c r="B1669" i="4"/>
  <c r="A1571" i="4"/>
  <c r="A1511" i="4"/>
  <c r="C1371" i="4"/>
  <c r="A1464" i="4"/>
  <c r="B1407" i="4"/>
  <c r="C1440" i="4"/>
  <c r="A1240" i="4"/>
  <c r="C1220" i="4"/>
  <c r="A1233" i="4"/>
  <c r="A1213" i="4"/>
  <c r="A1262" i="4"/>
  <c r="B1269" i="4"/>
  <c r="C1351" i="4"/>
  <c r="C1533" i="4"/>
  <c r="B1544" i="4"/>
  <c r="C1464" i="4"/>
  <c r="A1434" i="4"/>
  <c r="B1209" i="4"/>
  <c r="A1238" i="4"/>
  <c r="A1273" i="4"/>
  <c r="B1580" i="4"/>
  <c r="B1346" i="4"/>
  <c r="B1419" i="4"/>
  <c r="B1445" i="4"/>
  <c r="B1508" i="4"/>
  <c r="B1442" i="4"/>
  <c r="A1374" i="4"/>
  <c r="B1638" i="4"/>
  <c r="A1278" i="4"/>
  <c r="A1648" i="4"/>
  <c r="C1253" i="4"/>
  <c r="A1231" i="4"/>
  <c r="C1248" i="4"/>
  <c r="A1234" i="4"/>
  <c r="B1189" i="4"/>
  <c r="A1665" i="4"/>
  <c r="A1641" i="4"/>
  <c r="C1564" i="4"/>
  <c r="A1653" i="4"/>
  <c r="B1545" i="4"/>
  <c r="C1189" i="4"/>
  <c r="B1245" i="4"/>
  <c r="B1264" i="4"/>
  <c r="A1335" i="4"/>
  <c r="C1324" i="4"/>
  <c r="B1605" i="4"/>
  <c r="B1609" i="4"/>
  <c r="C1504" i="4"/>
  <c r="C1734" i="4"/>
  <c r="A1629" i="4"/>
  <c r="B1293" i="4"/>
  <c r="C1561" i="4"/>
  <c r="B1500" i="4"/>
  <c r="B1292" i="4"/>
  <c r="C1631" i="4"/>
  <c r="B1305" i="4"/>
  <c r="C1203" i="4"/>
  <c r="C1188" i="4"/>
  <c r="C1221" i="4"/>
  <c r="C1263" i="4"/>
  <c r="C1215" i="4"/>
  <c r="A1421" i="4"/>
  <c r="A1378" i="4"/>
  <c r="B1371" i="4"/>
  <c r="C1546" i="4"/>
  <c r="A1297" i="4"/>
  <c r="A1202" i="4"/>
  <c r="C1190" i="4"/>
  <c r="B1256" i="4"/>
  <c r="C1698" i="4"/>
  <c r="C1724" i="4"/>
  <c r="B1620" i="4"/>
  <c r="A1716" i="4"/>
  <c r="C1322" i="4"/>
  <c r="A1412" i="4"/>
  <c r="B1505" i="4"/>
  <c r="A1579" i="4"/>
  <c r="C1338" i="4"/>
  <c r="C1567" i="4"/>
  <c r="B1375" i="4"/>
  <c r="A1227" i="4"/>
  <c r="A1349" i="4"/>
  <c r="B1549" i="4"/>
  <c r="B1601" i="4"/>
  <c r="C1596" i="4"/>
  <c r="C1523" i="4"/>
  <c r="C1240" i="4"/>
  <c r="A1604" i="4"/>
  <c r="B1230" i="4"/>
  <c r="B1522" i="4"/>
  <c r="C1711" i="4"/>
  <c r="C1433" i="4"/>
  <c r="B1383" i="4"/>
  <c r="B1244" i="4"/>
  <c r="A1211" i="4"/>
  <c r="B1202" i="4"/>
  <c r="C1233" i="4"/>
  <c r="C1339" i="4"/>
  <c r="B1645" i="4"/>
  <c r="A1486" i="4"/>
  <c r="A1681" i="4"/>
  <c r="C1254" i="4"/>
  <c r="B1200" i="4"/>
  <c r="C1382" i="4"/>
  <c r="B1537" i="4"/>
  <c r="A1583" i="4"/>
  <c r="C1449" i="4"/>
  <c r="C1389" i="4"/>
  <c r="A1517" i="4"/>
  <c r="B1377" i="4"/>
  <c r="C1403" i="4"/>
  <c r="C1515" i="4"/>
  <c r="A1539" i="4"/>
  <c r="A1725" i="4"/>
  <c r="B1311" i="4"/>
  <c r="C1576" i="4"/>
  <c r="A1696" i="4"/>
  <c r="B1528" i="4"/>
  <c r="C1348" i="4"/>
  <c r="C1513" i="4"/>
  <c r="C1607" i="4"/>
  <c r="C1557" i="4"/>
  <c r="B1301" i="4"/>
  <c r="A1745" i="4"/>
  <c r="B1653" i="4"/>
  <c r="B1596" i="4"/>
  <c r="C1345" i="4"/>
  <c r="B1602" i="4"/>
  <c r="B1473" i="4"/>
  <c r="B1648" i="4"/>
  <c r="A1372" i="4"/>
  <c r="C1375" i="4"/>
  <c r="A1683" i="4"/>
  <c r="B1654" i="4"/>
  <c r="B1463" i="4"/>
  <c r="B1625" i="4"/>
  <c r="A1400" i="4"/>
  <c r="A1568" i="4"/>
  <c r="C1634" i="4"/>
  <c r="B1502" i="4"/>
  <c r="C1666" i="4"/>
  <c r="C1592" i="4"/>
  <c r="A1724" i="4"/>
  <c r="A1431" i="4"/>
  <c r="C1608" i="4"/>
  <c r="B1376" i="4"/>
  <c r="A1347" i="4"/>
  <c r="C1292" i="4"/>
  <c r="A1395" i="4"/>
  <c r="B1534" i="4"/>
  <c r="C1430" i="4"/>
  <c r="A1459" i="4"/>
  <c r="A1535" i="4"/>
  <c r="A1570" i="4"/>
  <c r="A1294" i="4"/>
  <c r="A1498" i="4"/>
  <c r="C1288" i="4"/>
  <c r="B1722" i="4"/>
  <c r="B1590" i="4"/>
  <c r="B1603" i="4"/>
  <c r="B1546" i="4"/>
  <c r="A1408" i="4"/>
  <c r="A1404" i="4"/>
  <c r="B1519" i="4"/>
  <c r="B1309" i="4"/>
  <c r="B1424" i="4"/>
  <c r="C1740" i="4"/>
  <c r="A1537" i="4"/>
  <c r="A1586" i="4"/>
  <c r="C1497" i="4"/>
  <c r="B1509" i="4"/>
  <c r="C1381" i="4"/>
  <c r="C1252" i="4"/>
  <c r="B1193" i="4"/>
  <c r="C1257" i="4"/>
  <c r="C1186" i="4"/>
  <c r="B1207" i="4"/>
  <c r="A1562" i="4"/>
  <c r="A1279" i="4"/>
  <c r="B1388" i="4"/>
  <c r="C1541" i="4"/>
  <c r="C1733" i="4"/>
  <c r="C1412" i="4"/>
  <c r="C1259" i="4"/>
  <c r="A1208" i="4"/>
  <c r="B1553" i="4"/>
  <c r="A1321" i="4"/>
  <c r="A1685" i="4"/>
  <c r="B1290" i="4"/>
  <c r="B1384" i="4"/>
  <c r="A1298" i="4"/>
  <c r="C1555" i="4"/>
  <c r="B1495" i="4"/>
  <c r="C1610" i="4"/>
  <c r="B1458" i="4"/>
  <c r="A1463" i="4"/>
  <c r="A1485" i="4"/>
  <c r="C1532" i="4"/>
  <c r="C1460" i="4"/>
  <c r="A1598" i="4"/>
  <c r="A1547" i="4"/>
  <c r="A1403" i="4"/>
  <c r="B1295" i="4"/>
  <c r="B1440" i="4"/>
  <c r="A1524" i="4"/>
  <c r="A1578" i="4"/>
  <c r="B1310" i="4"/>
  <c r="C1699" i="4"/>
  <c r="A1722" i="4"/>
  <c r="A1385" i="4"/>
  <c r="B1738" i="4"/>
  <c r="A1362" i="4"/>
  <c r="C1684" i="4"/>
  <c r="B1639" i="4"/>
  <c r="C1578" i="4"/>
  <c r="B1494" i="4"/>
  <c r="C1499" i="4"/>
  <c r="A1468" i="4"/>
  <c r="A1470" i="4"/>
  <c r="C1328" i="4"/>
  <c r="A1497" i="4"/>
  <c r="B1677" i="4"/>
  <c r="B1631" i="4"/>
  <c r="C1335" i="4"/>
  <c r="C1395" i="4"/>
  <c r="C1281" i="4"/>
  <c r="B1448" i="4"/>
  <c r="A1669" i="4"/>
  <c r="B1285" i="4"/>
  <c r="B1742" i="4"/>
  <c r="B1571" i="4"/>
  <c r="A1502" i="4"/>
  <c r="C1605" i="4"/>
  <c r="A1550" i="4"/>
  <c r="B1444" i="4"/>
  <c r="C1343" i="4"/>
  <c r="A1308" i="4"/>
  <c r="C1538" i="4"/>
  <c r="B1357" i="4"/>
  <c r="A1557" i="4"/>
  <c r="B1178" i="4"/>
  <c r="C1632" i="4"/>
  <c r="A1450" i="4"/>
  <c r="B1610" i="4"/>
  <c r="B1316" i="4"/>
  <c r="C1694" i="4"/>
  <c r="B1543" i="4"/>
  <c r="A1389" i="4"/>
  <c r="C1587" i="4"/>
  <c r="A1324" i="4"/>
  <c r="C1216" i="4"/>
  <c r="A1430" i="4"/>
  <c r="C1200" i="4"/>
  <c r="B1646" i="4"/>
  <c r="A1465" i="4"/>
  <c r="A1634" i="4"/>
  <c r="A1235" i="4"/>
  <c r="A1556" i="4"/>
  <c r="B1242" i="4"/>
  <c r="A1287" i="4"/>
  <c r="B1656" i="4"/>
  <c r="A1702" i="4"/>
  <c r="A1420" i="4"/>
  <c r="C1212" i="4"/>
  <c r="C1255" i="4"/>
  <c r="A1200" i="4"/>
  <c r="C1264" i="4"/>
  <c r="A1462" i="4"/>
  <c r="C1665" i="4"/>
  <c r="B1655" i="4"/>
  <c r="C1506" i="4"/>
  <c r="B1201" i="4"/>
  <c r="A1269" i="4"/>
  <c r="A1636" i="4"/>
  <c r="B1304" i="4"/>
  <c r="A1467" i="4"/>
  <c r="A1285" i="4"/>
  <c r="A1670" i="4"/>
  <c r="C1353" i="4"/>
  <c r="A1614" i="4"/>
  <c r="B1717" i="4"/>
  <c r="B1697" i="4"/>
  <c r="B1568" i="4"/>
  <c r="A1388" i="4"/>
  <c r="C1358" i="4"/>
  <c r="C1558" i="4"/>
  <c r="B1586" i="4"/>
  <c r="C1611" i="4"/>
  <c r="A1555" i="4"/>
  <c r="A1731" i="4"/>
  <c r="C1599" i="4"/>
  <c r="A1410" i="4"/>
  <c r="B1550" i="4"/>
  <c r="A1359" i="4"/>
  <c r="A1619" i="4"/>
  <c r="B1584" i="4"/>
  <c r="B1599" i="4"/>
  <c r="A1365" i="4"/>
  <c r="B1342" i="4"/>
  <c r="A1414" i="4"/>
  <c r="A1728" i="4"/>
  <c r="A1386" i="4"/>
  <c r="B1354" i="4"/>
  <c r="A1457" i="4"/>
  <c r="A1561" i="4"/>
  <c r="B1433" i="4"/>
  <c r="B1323" i="4"/>
  <c r="C1469" i="4"/>
  <c r="A1307" i="4"/>
  <c r="C1483" i="4"/>
  <c r="A1456" i="4"/>
  <c r="B1333" i="4"/>
  <c r="C1340" i="4"/>
  <c r="B1283" i="4"/>
  <c r="C1426" i="4"/>
  <c r="B1417" i="4"/>
  <c r="A1621" i="4"/>
  <c r="B1329" i="4"/>
  <c r="A1680" i="4"/>
  <c r="B1331" i="4"/>
  <c r="B1710" i="4"/>
  <c r="A1644" i="4"/>
  <c r="A1663" i="4"/>
  <c r="A1476" i="4"/>
  <c r="C1451" i="4"/>
  <c r="B1498" i="4"/>
  <c r="B1597" i="4"/>
  <c r="A1516" i="4"/>
  <c r="B1430" i="4"/>
  <c r="B1381" i="4"/>
  <c r="A1747" i="4"/>
  <c r="C1723" i="4"/>
  <c r="B1613" i="4"/>
  <c r="A1710" i="4"/>
  <c r="A1401" i="4"/>
  <c r="B1356" i="4"/>
  <c r="C1333" i="4"/>
  <c r="A1433" i="4"/>
  <c r="A1697" i="4"/>
  <c r="A1416" i="4"/>
  <c r="A1474" i="4"/>
  <c r="B1203" i="4"/>
  <c r="A1212" i="4"/>
  <c r="B1228" i="4"/>
  <c r="A1243" i="4"/>
  <c r="C1249" i="4"/>
  <c r="C1187" i="4"/>
  <c r="C1293" i="4"/>
  <c r="B1582" i="4"/>
  <c r="B1702" i="4"/>
  <c r="B1683" i="4"/>
  <c r="C1614" i="4"/>
  <c r="C1311" i="4"/>
  <c r="B1186" i="4"/>
  <c r="A1264" i="4"/>
  <c r="C1446" i="4"/>
  <c r="A1677" i="4"/>
  <c r="A1733" i="4"/>
  <c r="A1587" i="4"/>
  <c r="A1605" i="4"/>
  <c r="C1385" i="4"/>
  <c r="B1607" i="4"/>
  <c r="C1540" i="4"/>
  <c r="B1400" i="4"/>
  <c r="C1705" i="4"/>
  <c r="A1617" i="4"/>
  <c r="C1352" i="4"/>
  <c r="B1538" i="4"/>
  <c r="C1671" i="4"/>
  <c r="A1380" i="4"/>
  <c r="B1501" i="4"/>
  <c r="B1441" i="4"/>
  <c r="B1401" i="4"/>
  <c r="A1315" i="4"/>
  <c r="A1320" i="4"/>
  <c r="A1277" i="4"/>
  <c r="C1369" i="4"/>
  <c r="C1568" i="4"/>
  <c r="A1319" i="4"/>
  <c r="B1416" i="4"/>
  <c r="B1362" i="4"/>
  <c r="B1456" i="4"/>
  <c r="C1519" i="4"/>
  <c r="A1518" i="4"/>
  <c r="A1572" i="4"/>
  <c r="B1421" i="4"/>
  <c r="B1482" i="4"/>
  <c r="B1595" i="4"/>
  <c r="C1241" i="4"/>
  <c r="B1215" i="4"/>
  <c r="C1417" i="4"/>
  <c r="A1258" i="4"/>
  <c r="C1677" i="4"/>
  <c r="C1562" i="4"/>
  <c r="C1226" i="4"/>
  <c r="A1210" i="4"/>
  <c r="B1499" i="4"/>
  <c r="B1268" i="4"/>
  <c r="B1351" i="4"/>
  <c r="A1512" i="4"/>
  <c r="C1303" i="4"/>
  <c r="B1248" i="4"/>
  <c r="A1250" i="4"/>
  <c r="B1192" i="4"/>
  <c r="C1208" i="4"/>
  <c r="C1268" i="4"/>
  <c r="A1533" i="4"/>
  <c r="B1418" i="4"/>
  <c r="A1475" i="4"/>
  <c r="C1581" i="4"/>
  <c r="C1242" i="4"/>
  <c r="B1275" i="4"/>
  <c r="C1651" i="4"/>
  <c r="B1663" i="4"/>
  <c r="B1685" i="4"/>
  <c r="A1708" i="4"/>
  <c r="C1314" i="4"/>
  <c r="B1525" i="4"/>
  <c r="A1489" i="4"/>
  <c r="B1593" i="4"/>
  <c r="B1415" i="4"/>
  <c r="C1536" i="4"/>
  <c r="B1721" i="4"/>
  <c r="C1520" i="4"/>
  <c r="C1517" i="4"/>
  <c r="C1589" i="4"/>
  <c r="C1594" i="4"/>
  <c r="C1719" i="4"/>
  <c r="C1452" i="4"/>
  <c r="B1577" i="4"/>
  <c r="A1705" i="4"/>
  <c r="C1405" i="4"/>
  <c r="B1436" i="4"/>
  <c r="A1573" i="4"/>
  <c r="C1474" i="4"/>
  <c r="A1429" i="4"/>
  <c r="A1600" i="4"/>
  <c r="C1547" i="4"/>
  <c r="A1283" i="4"/>
  <c r="A1451" i="4"/>
  <c r="B1454" i="4"/>
  <c r="A1609" i="4"/>
  <c r="A1642" i="4"/>
  <c r="B1578" i="4"/>
  <c r="B1487" i="4"/>
  <c r="A1482" i="4"/>
  <c r="C1489" i="4"/>
  <c r="C1662" i="4"/>
  <c r="B1286" i="4"/>
  <c r="A1342" i="4"/>
  <c r="A1549" i="4"/>
  <c r="C1342" i="4"/>
  <c r="C1655" i="4"/>
  <c r="A1707" i="4"/>
  <c r="B1297" i="4"/>
  <c r="B1679" i="4"/>
  <c r="A1492" i="4"/>
  <c r="B1616" i="4"/>
  <c r="B1604" i="4"/>
  <c r="B1411" i="4"/>
  <c r="C1425" i="4"/>
  <c r="C1485" i="4"/>
  <c r="C1306" i="4"/>
  <c r="A1737" i="4"/>
  <c r="C1466" i="4"/>
  <c r="B1374" i="4"/>
  <c r="C1494" i="4"/>
  <c r="A1720" i="4"/>
  <c r="C1702" i="4"/>
  <c r="C1597" i="4"/>
  <c r="A1687" i="4"/>
  <c r="C1595" i="4"/>
  <c r="B1740" i="4"/>
  <c r="C1393" i="4"/>
  <c r="A1552" i="4"/>
  <c r="B1569" i="4"/>
  <c r="A1507" i="4"/>
  <c r="C1479" i="4"/>
  <c r="C1231" i="4"/>
  <c r="B1259" i="4"/>
  <c r="B1237" i="4"/>
  <c r="C1206" i="4"/>
  <c r="C1260" i="4"/>
  <c r="C1267" i="4"/>
  <c r="C1731" i="4"/>
  <c r="A1448" i="4"/>
  <c r="C1432" i="4"/>
  <c r="B1496" i="4"/>
  <c r="C1470" i="4"/>
  <c r="C1195" i="4"/>
  <c r="B1212" i="4"/>
  <c r="C1269" i="4"/>
  <c r="B1414" i="4"/>
  <c r="B1467" i="4"/>
  <c r="C1743" i="4"/>
  <c r="B1468" i="4"/>
  <c r="B1575" i="4"/>
  <c r="B1486" i="4"/>
  <c r="A1703" i="4"/>
  <c r="C1672" i="4"/>
  <c r="A1655" i="4"/>
  <c r="C1686" i="4"/>
  <c r="B1627" i="4"/>
  <c r="A1306" i="4"/>
  <c r="C1336" i="4"/>
  <c r="C1420" i="4"/>
  <c r="B1682" i="4"/>
  <c r="A1419" i="4"/>
  <c r="A1494" i="4"/>
  <c r="A1625" i="4"/>
  <c r="B1313" i="4"/>
  <c r="A1441" i="4"/>
  <c r="A1363" i="4"/>
  <c r="C1436" i="4"/>
  <c r="A1686" i="4"/>
  <c r="C1535" i="4"/>
  <c r="B1306" i="4"/>
  <c r="A1398" i="4"/>
  <c r="C1715" i="4"/>
  <c r="A1741" i="4"/>
  <c r="C1317" i="4"/>
  <c r="A1657" i="4"/>
  <c r="B1562" i="4"/>
  <c r="C1355" i="4"/>
  <c r="C1493" i="4"/>
  <c r="B1489" i="4"/>
  <c r="B1723" i="4"/>
  <c r="C1602" i="4"/>
  <c r="B1340" i="4"/>
  <c r="C1495" i="4"/>
  <c r="C1287" i="4"/>
  <c r="C1315" i="4"/>
  <c r="C1365" i="4"/>
  <c r="C1278" i="4"/>
  <c r="B1479" i="4"/>
  <c r="C1477" i="4"/>
  <c r="C1721" i="4"/>
  <c r="C1574" i="4"/>
  <c r="C1299" i="4"/>
  <c r="C1383" i="4"/>
  <c r="C1235" i="4"/>
  <c r="B1558" i="4"/>
  <c r="B1246" i="4"/>
  <c r="C1739" i="4"/>
  <c r="B1253" i="4"/>
  <c r="B1399" i="4"/>
  <c r="B1280" i="4"/>
  <c r="A1487" i="4"/>
  <c r="A1576" i="4"/>
  <c r="A1422" i="4"/>
  <c r="A1314" i="4"/>
  <c r="C1681" i="4"/>
  <c r="A1668" i="4"/>
  <c r="A1413" i="4"/>
  <c r="C1284" i="4"/>
  <c r="B1481" i="4"/>
  <c r="C1501" i="4"/>
  <c r="B1642" i="4"/>
  <c r="C1577" i="4"/>
  <c r="C1537" i="4"/>
  <c r="C1554" i="4"/>
  <c r="C1601" i="4"/>
  <c r="A1236" i="4"/>
  <c r="B1523" i="4"/>
  <c r="A1718" i="4"/>
  <c r="C1337" i="4"/>
  <c r="A1479" i="4"/>
  <c r="A1326" i="4"/>
  <c r="B1465" i="4"/>
  <c r="B1692" i="4"/>
  <c r="C1639" i="4"/>
  <c r="B1471" i="4"/>
  <c r="C1552" i="4"/>
  <c r="A1719" i="4"/>
  <c r="A1662" i="4"/>
  <c r="C1725" i="4"/>
  <c r="A1505" i="4"/>
  <c r="C1478" i="4"/>
  <c r="A1447" i="4"/>
  <c r="B1630" i="4"/>
  <c r="A1499" i="4"/>
  <c r="A1508" i="4"/>
  <c r="A1377" i="4"/>
  <c r="B1547" i="4"/>
  <c r="A1738" i="4"/>
  <c r="B1452" i="4"/>
  <c r="B1633" i="4"/>
  <c r="C1539" i="4"/>
  <c r="A1723" i="4"/>
  <c r="B1552" i="4"/>
  <c r="A1714" i="4"/>
  <c r="A1350" i="4"/>
  <c r="B1745" i="4"/>
  <c r="B1364" i="4"/>
  <c r="A1661" i="4"/>
  <c r="B1585" i="4"/>
  <c r="A1337" i="4"/>
  <c r="A1331" i="4"/>
  <c r="B1379" i="4"/>
  <c r="A1228" i="4"/>
  <c r="B1197" i="4"/>
  <c r="A1259" i="4"/>
  <c r="C1210" i="4"/>
  <c r="C1261" i="4"/>
  <c r="C1250" i="4"/>
  <c r="C1550" i="4"/>
  <c r="A1620" i="4"/>
  <c r="B1491" i="4"/>
  <c r="C1399" i="4"/>
  <c r="A1638" i="4"/>
  <c r="B1243" i="4"/>
  <c r="A1214" i="4"/>
  <c r="A1276" i="4"/>
  <c r="B1343" i="4"/>
  <c r="B1715" i="4"/>
  <c r="C1569" i="4"/>
  <c r="A1558" i="4"/>
  <c r="C1545" i="4"/>
  <c r="C1696" i="4"/>
  <c r="C1329" i="4"/>
  <c r="A1339" i="4"/>
  <c r="B1743" i="4"/>
  <c r="A1599" i="4"/>
  <c r="B1204" i="4"/>
  <c r="A1190" i="4"/>
  <c r="B1210" i="4"/>
  <c r="A1192" i="4"/>
  <c r="C1222" i="4"/>
  <c r="C1625" i="4"/>
  <c r="A1458" i="4"/>
  <c r="C1344" i="4"/>
  <c r="C1418" i="4"/>
  <c r="C1363" i="4"/>
  <c r="B1216" i="4"/>
  <c r="A1224" i="4"/>
  <c r="C1202" i="4"/>
  <c r="C1586" i="4"/>
  <c r="B1325" i="4"/>
  <c r="A1574" i="4"/>
  <c r="C1290" i="4"/>
  <c r="C1704" i="4"/>
  <c r="B1729" i="4"/>
  <c r="B1542" i="4"/>
  <c r="A1684" i="4"/>
  <c r="C1379" i="4"/>
  <c r="B1353" i="4"/>
  <c r="A1383" i="4"/>
  <c r="C1443" i="4"/>
  <c r="B1647" i="4"/>
  <c r="A1197" i="4"/>
  <c r="A1191" i="4"/>
  <c r="A1193" i="4"/>
  <c r="B1226" i="4"/>
  <c r="B1234" i="4"/>
  <c r="A1274" i="4"/>
  <c r="C1622" i="4"/>
  <c r="A1666" i="4"/>
  <c r="A1601" i="4"/>
  <c r="C1301" i="4"/>
  <c r="A1382" i="4"/>
  <c r="B1252" i="4"/>
  <c r="B1190" i="4"/>
  <c r="B1267" i="4"/>
  <c r="A1554" i="4"/>
  <c r="B1368" i="4"/>
  <c r="B1515" i="4"/>
  <c r="C1728" i="4"/>
  <c r="B1711" i="4"/>
  <c r="C1571" i="4"/>
  <c r="B1650" i="4"/>
  <c r="B1540" i="4"/>
  <c r="B1409" i="4"/>
  <c r="C1630" i="4"/>
  <c r="C1714" i="4"/>
  <c r="B1349" i="4"/>
  <c r="B1276" i="4"/>
  <c r="B1291" i="4"/>
  <c r="B1686" i="4"/>
  <c r="C1448" i="4"/>
  <c r="A1241" i="4"/>
  <c r="C1409" i="4"/>
  <c r="A1628" i="4"/>
  <c r="A1384" i="4"/>
  <c r="C1643" i="4"/>
  <c r="C1720" i="4"/>
  <c r="C1615" i="4"/>
  <c r="B1469" i="4"/>
  <c r="B1695" i="4"/>
  <c r="A1542" i="4"/>
  <c r="B1570" i="4"/>
  <c r="A1602" i="4"/>
  <c r="B1619" i="4"/>
  <c r="C1272" i="4"/>
  <c r="C1603" i="4"/>
  <c r="C1325" i="4"/>
  <c r="C1551" i="4"/>
  <c r="C1415" i="4"/>
  <c r="B1449" i="4"/>
  <c r="C1512" i="4"/>
  <c r="A1608" i="4"/>
  <c r="A1632" i="4"/>
  <c r="A1356" i="4"/>
  <c r="B1347" i="4"/>
  <c r="A1393" i="4"/>
  <c r="A1477" i="4"/>
  <c r="A1715" i="4"/>
  <c r="A1721" i="4"/>
  <c r="A1519" i="4"/>
  <c r="B1455" i="4"/>
  <c r="B1397" i="4"/>
  <c r="B1652" i="4"/>
  <c r="A1255" i="4"/>
  <c r="C1689" i="4"/>
  <c r="B1530" i="4"/>
  <c r="B1708" i="4"/>
  <c r="A1367" i="4"/>
  <c r="A1698" i="4"/>
  <c r="C1277" i="4"/>
  <c r="C1747" i="4"/>
  <c r="C1606" i="4"/>
  <c r="B1674" i="4"/>
  <c r="B1629" i="4"/>
  <c r="C1331" i="4"/>
  <c r="B1288" i="4"/>
  <c r="C1713" i="4"/>
  <c r="C1716" i="4"/>
  <c r="B1492" i="4"/>
  <c r="C1450" i="4"/>
  <c r="A1360" i="4"/>
  <c r="B1363" i="4"/>
  <c r="C1294" i="4"/>
  <c r="A1256" i="4"/>
  <c r="B1392" i="4"/>
  <c r="B1258" i="4"/>
  <c r="A1341" i="4"/>
  <c r="A1399" i="4"/>
  <c r="C1640" i="4"/>
  <c r="C1487" i="4"/>
  <c r="A1323" i="4"/>
  <c r="C1645" i="4"/>
  <c r="B1299" i="4"/>
  <c r="B1666" i="4"/>
  <c r="C1621" i="4"/>
  <c r="C1582" i="4"/>
  <c r="C1502" i="4"/>
  <c r="A1534" i="4"/>
  <c r="B1587" i="4"/>
  <c r="A1292" i="4"/>
  <c r="B1408" i="4"/>
  <c r="B1457" i="4"/>
  <c r="C1667" i="4"/>
  <c r="C1507" i="4"/>
  <c r="C1746" i="4"/>
  <c r="C1701" i="4"/>
  <c r="B1303" i="4"/>
  <c r="A1426" i="4"/>
  <c r="C1386" i="4"/>
  <c r="C1678" i="4"/>
  <c r="B1705" i="4"/>
  <c r="A1484" i="4"/>
  <c r="B1402" i="4"/>
  <c r="A1594" i="4"/>
  <c r="C1505" i="4"/>
  <c r="B1680" i="4"/>
  <c r="A1616" i="4"/>
  <c r="B1393" i="4"/>
  <c r="C1407" i="4"/>
  <c r="C1372" i="4"/>
  <c r="A1301" i="4"/>
  <c r="C1196" i="4"/>
  <c r="A1196" i="4"/>
  <c r="C1207" i="4"/>
  <c r="A1239" i="4"/>
  <c r="C1209" i="4"/>
  <c r="A1266" i="4"/>
  <c r="C1396" i="4"/>
  <c r="C1641" i="4"/>
  <c r="B1373" i="4"/>
  <c r="C1654" i="4"/>
  <c r="A1530" i="4"/>
  <c r="C1218" i="4"/>
  <c r="A1218" i="4"/>
  <c r="B1700" i="4"/>
  <c r="B1699" i="4"/>
  <c r="B1529" i="4"/>
  <c r="B1410" i="4"/>
  <c r="A1597" i="4"/>
  <c r="C1525" i="4"/>
  <c r="C1534" i="4"/>
  <c r="B1443" i="4"/>
  <c r="A1455" i="4"/>
  <c r="C1256" i="4"/>
  <c r="B1250" i="4"/>
  <c r="B1191" i="4"/>
  <c r="A1199" i="4"/>
  <c r="B1187" i="4"/>
  <c r="C1229" i="4"/>
  <c r="A1688" i="4"/>
  <c r="B1336" i="4"/>
  <c r="B1338" i="4"/>
  <c r="A1312" i="4"/>
  <c r="C1707" i="4"/>
  <c r="B1231" i="4"/>
  <c r="B1208" i="4"/>
  <c r="B1266" i="4"/>
  <c r="C1674" i="4"/>
  <c r="C1295" i="4"/>
  <c r="C1416" i="4"/>
  <c r="A1327" i="4"/>
  <c r="B1369" i="4"/>
  <c r="C1738" i="4"/>
  <c r="B1296" i="4"/>
  <c r="B1626" i="4"/>
  <c r="A1591" i="4"/>
  <c r="C1473" i="4"/>
  <c r="C1511" i="4"/>
  <c r="B1566" i="4"/>
  <c r="A1674" i="4"/>
  <c r="B1220" i="4"/>
  <c r="A1187" i="4"/>
  <c r="C1197" i="4"/>
  <c r="C1199" i="4"/>
  <c r="C1247" i="4"/>
  <c r="A1407" i="4"/>
  <c r="B1447" i="4"/>
  <c r="C1193" i="4"/>
  <c r="B1271" i="4"/>
  <c r="A1328" i="4"/>
  <c r="C1660" i="4"/>
  <c r="C1604" i="4"/>
  <c r="C1730" i="4"/>
  <c r="A1545" i="4"/>
  <c r="B1536" i="4"/>
  <c r="B1225" i="4"/>
  <c r="C1274" i="4"/>
  <c r="A1454" i="4"/>
  <c r="C1455" i="4"/>
  <c r="A1667" i="4"/>
  <c r="A1490" i="4"/>
  <c r="B1387" i="4"/>
  <c r="C1362" i="4"/>
  <c r="A1689" i="4"/>
  <c r="A1623" i="4"/>
  <c r="B1462" i="4"/>
  <c r="B1466" i="4"/>
  <c r="B1382" i="4"/>
  <c r="A1215" i="4"/>
  <c r="B1541" i="4"/>
  <c r="B1196" i="4"/>
  <c r="C1618" i="4"/>
  <c r="B1341" i="4"/>
  <c r="B1506" i="4"/>
  <c r="C1234" i="4"/>
  <c r="A1633" i="4"/>
  <c r="B1380" i="4"/>
  <c r="A1740" i="4"/>
  <c r="C1307" i="4"/>
  <c r="B1719" i="4"/>
  <c r="A1540" i="4"/>
  <c r="C1298" i="4"/>
  <c r="C1373" i="4"/>
  <c r="B1539" i="4"/>
  <c r="C1397" i="4"/>
  <c r="C1419" i="4"/>
  <c r="B1319" i="4"/>
  <c r="C1404" i="4"/>
  <c r="A1734" i="4"/>
  <c r="B1678" i="4"/>
  <c r="C1591" i="4"/>
  <c r="B1352" i="4"/>
  <c r="A1221" i="4"/>
  <c r="A1219" i="4"/>
  <c r="B1551" i="4"/>
  <c r="A1242" i="4"/>
  <c r="B1438" i="4"/>
  <c r="B1665" i="4"/>
  <c r="B1572" i="4"/>
  <c r="B1728" i="4"/>
  <c r="C1480" i="4"/>
  <c r="C1406" i="4"/>
  <c r="B1470" i="4"/>
  <c r="A1676" i="4"/>
  <c r="B1446" i="4"/>
  <c r="A1551" i="4"/>
  <c r="A1446" i="4"/>
  <c r="B1588" i="4"/>
  <c r="B1378" i="4"/>
  <c r="B1727" i="4"/>
  <c r="C1468" i="4"/>
  <c r="B1427" i="4"/>
  <c r="C1459" i="4"/>
  <c r="C1688" i="4"/>
  <c r="A1717" i="4"/>
  <c r="A1481" i="4"/>
  <c r="A1425" i="4"/>
  <c r="A1527" i="4"/>
  <c r="A1503" i="4"/>
  <c r="A1514" i="4"/>
  <c r="A1744" i="4"/>
  <c r="A1729" i="4"/>
  <c r="C1482" i="4"/>
  <c r="A1506" i="4"/>
  <c r="C1633" i="4"/>
  <c r="C1690" i="4"/>
  <c r="B1589" i="4"/>
  <c r="B1314" i="4"/>
  <c r="B1360" i="4"/>
  <c r="B1335" i="4"/>
  <c r="C1366" i="4"/>
  <c r="C1192" i="4"/>
  <c r="B1221" i="4"/>
  <c r="A1229" i="4"/>
  <c r="C1238" i="4"/>
  <c r="B1229" i="4"/>
  <c r="A1272" i="4"/>
  <c r="A1396" i="4"/>
  <c r="B1672" i="4"/>
  <c r="A1493" i="4"/>
  <c r="C1503" i="4"/>
  <c r="A1338" i="4"/>
  <c r="C1246" i="4"/>
  <c r="B1265" i="4"/>
  <c r="B1366" i="4"/>
  <c r="C1573" i="4"/>
  <c r="B1488" i="4"/>
  <c r="C1670" i="4"/>
  <c r="C1744" i="4"/>
  <c r="A1639" i="4"/>
  <c r="C1544" i="4"/>
  <c r="B1365" i="4"/>
  <c r="C1297" i="4"/>
  <c r="A1509" i="4"/>
  <c r="B1219" i="4"/>
  <c r="B1195" i="4"/>
  <c r="A1201" i="4"/>
  <c r="B1232" i="4"/>
  <c r="B1257" i="4"/>
  <c r="A1270" i="4"/>
  <c r="C1310" i="4"/>
  <c r="A1483" i="4"/>
  <c r="C1486" i="4"/>
  <c r="B1278" i="4"/>
  <c r="B1657" i="4"/>
  <c r="B1218" i="4"/>
  <c r="A1263" i="4"/>
  <c r="B1273" i="4"/>
  <c r="A1580" i="4"/>
  <c r="C1359" i="4"/>
  <c r="A1368" i="4"/>
  <c r="A1682" i="4"/>
  <c r="B1698" i="4"/>
  <c r="B1668" i="4"/>
  <c r="A1564" i="4"/>
  <c r="A1726" i="4"/>
  <c r="A1358" i="4"/>
  <c r="C1368" i="4"/>
  <c r="B1520" i="4"/>
  <c r="A1588" i="4"/>
  <c r="C1617" i="4"/>
  <c r="B1251" i="4"/>
  <c r="B1223" i="4"/>
  <c r="A1253" i="4"/>
  <c r="C1223" i="4"/>
  <c r="C1217" i="4"/>
  <c r="B1591" i="4"/>
  <c r="C1638" i="4"/>
  <c r="C1526" i="4"/>
  <c r="C1439" i="4"/>
  <c r="C1498" i="4"/>
  <c r="C1228" i="4"/>
  <c r="C1211" i="4"/>
  <c r="B1205" i="4"/>
  <c r="B1693" i="4"/>
  <c r="B1664" i="4"/>
  <c r="C1424" i="4"/>
  <c r="A1607" i="4"/>
  <c r="C1636" i="4"/>
  <c r="C1332" i="4"/>
  <c r="B1320" i="4"/>
  <c r="B1684" i="4"/>
  <c r="C1583" i="4"/>
  <c r="C1717" i="4"/>
  <c r="B1308" i="4"/>
  <c r="C1516" i="4"/>
  <c r="C1312" i="4"/>
  <c r="C1276" i="4"/>
  <c r="A1329" i="4"/>
  <c r="A1313" i="4"/>
  <c r="B1249" i="4"/>
  <c r="B1272" i="4"/>
  <c r="B1199" i="4"/>
  <c r="B1554" i="4"/>
  <c r="B1673" i="4"/>
  <c r="A1491" i="4"/>
  <c r="A1442" i="4"/>
  <c r="A1300" i="4"/>
  <c r="C1509" i="4"/>
  <c r="A1627" i="4"/>
  <c r="A1559" i="4"/>
  <c r="B1344" i="4"/>
  <c r="A1461" i="4"/>
  <c r="A1593" i="4"/>
  <c r="A1701" i="4"/>
  <c r="A1577" i="4"/>
  <c r="C1309" i="4"/>
  <c r="C1575" i="4"/>
  <c r="B1395" i="4"/>
  <c r="B1557" i="4"/>
  <c r="A1672" i="4"/>
  <c r="A1504" i="4"/>
  <c r="C1646" i="4"/>
  <c r="B1322" i="4"/>
  <c r="C1377" i="4"/>
  <c r="B1287" i="4"/>
  <c r="A1915" i="2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9" i="2" s="1"/>
  <c r="A1950" i="2" s="1"/>
  <c r="A1951" i="2" s="1"/>
  <c r="A1955" i="2" s="1"/>
  <c r="A1956" i="2" s="1"/>
  <c r="A1958" i="2" s="1"/>
  <c r="A1959" i="2" s="1"/>
  <c r="A1960" i="2" s="1"/>
  <c r="A1961" i="2" s="1"/>
  <c r="A1962" i="2" s="1"/>
  <c r="A1963" i="2" s="1"/>
  <c r="A1965" i="2" s="1"/>
  <c r="A1967" i="2" s="1"/>
  <c r="A1968" i="2" s="1"/>
  <c r="A1969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2" i="2" s="1"/>
  <c r="A2043" i="2" s="1"/>
  <c r="A2044" i="2" s="1"/>
  <c r="A2045" i="2" s="1"/>
  <c r="A2049" i="2" s="1"/>
  <c r="A2051" i="2" s="1"/>
  <c r="A2052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1756" i="4" s="1"/>
  <c r="B1748" i="4" l="1"/>
  <c r="C1748" i="4"/>
  <c r="A1748" i="4"/>
  <c r="B1749" i="4"/>
  <c r="A1749" i="4"/>
  <c r="C1749" i="4"/>
  <c r="A1750" i="4"/>
  <c r="B1750" i="4"/>
  <c r="C1750" i="4"/>
  <c r="B1751" i="4"/>
  <c r="C1751" i="4"/>
  <c r="A1751" i="4"/>
  <c r="C1752" i="4"/>
  <c r="A1752" i="4"/>
  <c r="B1752" i="4"/>
  <c r="B1753" i="4"/>
  <c r="A1753" i="4"/>
  <c r="C1753" i="4"/>
  <c r="B1754" i="4"/>
  <c r="C1754" i="4"/>
  <c r="A1754" i="4"/>
  <c r="A1909" i="4"/>
  <c r="A1956" i="4"/>
  <c r="C1900" i="4"/>
  <c r="A1934" i="4"/>
  <c r="A2006" i="4"/>
  <c r="B1992" i="4"/>
  <c r="A1974" i="4"/>
  <c r="B1941" i="4"/>
  <c r="C1910" i="4"/>
  <c r="B1860" i="4"/>
  <c r="C1870" i="4"/>
  <c r="C1841" i="4"/>
  <c r="C1960" i="4"/>
  <c r="A1892" i="4"/>
  <c r="B1798" i="4"/>
  <c r="C1835" i="4"/>
  <c r="C1945" i="4"/>
  <c r="C1936" i="4"/>
  <c r="A1811" i="4"/>
  <c r="B1972" i="4"/>
  <c r="A1858" i="4"/>
  <c r="C1934" i="4"/>
  <c r="C1987" i="4"/>
  <c r="C1850" i="4"/>
  <c r="A2026" i="4"/>
  <c r="C2008" i="4"/>
  <c r="B1945" i="4"/>
  <c r="A2027" i="4"/>
  <c r="B1953" i="4"/>
  <c r="C1889" i="4"/>
  <c r="C1781" i="4"/>
  <c r="B1776" i="4"/>
  <c r="B1770" i="4"/>
  <c r="C1765" i="4"/>
  <c r="B1760" i="4"/>
  <c r="C1939" i="4"/>
  <c r="A1951" i="4"/>
  <c r="B1890" i="4"/>
  <c r="B1837" i="4"/>
  <c r="C1924" i="4"/>
  <c r="C1957" i="4"/>
  <c r="A1973" i="4"/>
  <c r="B1844" i="4"/>
  <c r="C1824" i="4"/>
  <c r="B1817" i="4"/>
  <c r="C1806" i="4"/>
  <c r="C1991" i="4"/>
  <c r="A2002" i="4"/>
  <c r="C1967" i="4"/>
  <c r="B1910" i="4"/>
  <c r="C1816" i="4"/>
  <c r="C1802" i="4"/>
  <c r="A1859" i="4"/>
  <c r="C1879" i="4"/>
  <c r="B1858" i="4"/>
  <c r="A1921" i="4"/>
  <c r="A1819" i="4"/>
  <c r="C2031" i="4"/>
  <c r="C1996" i="4"/>
  <c r="B1879" i="4"/>
  <c r="B1801" i="4"/>
  <c r="B1849" i="4"/>
  <c r="B1847" i="4"/>
  <c r="C2020" i="4"/>
  <c r="B1979" i="4"/>
  <c r="C1903" i="4"/>
  <c r="A1880" i="4"/>
  <c r="C1892" i="4"/>
  <c r="B1784" i="4"/>
  <c r="C1968" i="4"/>
  <c r="C2027" i="4"/>
  <c r="C2023" i="4"/>
  <c r="B1889" i="4"/>
  <c r="A1961" i="4"/>
  <c r="A1940" i="4"/>
  <c r="C1834" i="4"/>
  <c r="C1944" i="4"/>
  <c r="B1929" i="4"/>
  <c r="A1873" i="4"/>
  <c r="C1919" i="4"/>
  <c r="C1818" i="4"/>
  <c r="A1799" i="4"/>
  <c r="B1818" i="4"/>
  <c r="C1932" i="4"/>
  <c r="B2027" i="4"/>
  <c r="C1925" i="4"/>
  <c r="B1846" i="4"/>
  <c r="A1985" i="4"/>
  <c r="A1801" i="4"/>
  <c r="B1866" i="4"/>
  <c r="A1837" i="4"/>
  <c r="C1981" i="4"/>
  <c r="C1858" i="4"/>
  <c r="C1786" i="4"/>
  <c r="B1952" i="4"/>
  <c r="A1835" i="4"/>
  <c r="B1887" i="4"/>
  <c r="A2012" i="4"/>
  <c r="A1877" i="4"/>
  <c r="B1926" i="4"/>
  <c r="C1897" i="4"/>
  <c r="C1992" i="4"/>
  <c r="C1859" i="4"/>
  <c r="A1850" i="4"/>
  <c r="B1872" i="4"/>
  <c r="C1872" i="4"/>
  <c r="C1820" i="4"/>
  <c r="A1987" i="4"/>
  <c r="B1780" i="4"/>
  <c r="A1774" i="4"/>
  <c r="C1769" i="4"/>
  <c r="C1764" i="4"/>
  <c r="A1758" i="4"/>
  <c r="C1941" i="4"/>
  <c r="C1862" i="4"/>
  <c r="B1853" i="4"/>
  <c r="C1845" i="4"/>
  <c r="B2016" i="4"/>
  <c r="B2028" i="4"/>
  <c r="A1904" i="4"/>
  <c r="A1807" i="4"/>
  <c r="C1898" i="4"/>
  <c r="C2022" i="4"/>
  <c r="C1794" i="4"/>
  <c r="C2013" i="4"/>
  <c r="A2004" i="4"/>
  <c r="A1981" i="4"/>
  <c r="B1809" i="4"/>
  <c r="A1834" i="4"/>
  <c r="C1927" i="4"/>
  <c r="B1935" i="4"/>
  <c r="C1912" i="4"/>
  <c r="C1839" i="4"/>
  <c r="B1922" i="4"/>
  <c r="B1875" i="4"/>
  <c r="B1937" i="4"/>
  <c r="B1857" i="4"/>
  <c r="B1934" i="4"/>
  <c r="A1988" i="4"/>
  <c r="A1872" i="4"/>
  <c r="A2021" i="4"/>
  <c r="B1848" i="4"/>
  <c r="B2031" i="4"/>
  <c r="B1830" i="4"/>
  <c r="B1797" i="4"/>
  <c r="C1905" i="4"/>
  <c r="A1794" i="4"/>
  <c r="B1962" i="4"/>
  <c r="C2028" i="4"/>
  <c r="B1859" i="4"/>
  <c r="A1851" i="4"/>
  <c r="A1785" i="4"/>
  <c r="B1836" i="4"/>
  <c r="C2006" i="4"/>
  <c r="B1993" i="4"/>
  <c r="C1856" i="4"/>
  <c r="C1799" i="4"/>
  <c r="B2021" i="4"/>
  <c r="C2005" i="4"/>
  <c r="B1905" i="4"/>
  <c r="C1906" i="4"/>
  <c r="A1790" i="4"/>
  <c r="B1816" i="4"/>
  <c r="B1881" i="4"/>
  <c r="A2032" i="4"/>
  <c r="B2019" i="4"/>
  <c r="B2011" i="4"/>
  <c r="B1880" i="4"/>
  <c r="A1983" i="4"/>
  <c r="B1965" i="4"/>
  <c r="C1849" i="4"/>
  <c r="A2016" i="4"/>
  <c r="A1841" i="4"/>
  <c r="C1860" i="4"/>
  <c r="A1902" i="4"/>
  <c r="C1822" i="4"/>
  <c r="C1997" i="4"/>
  <c r="A1808" i="4"/>
  <c r="A2028" i="4"/>
  <c r="A1795" i="4"/>
  <c r="C1832" i="4"/>
  <c r="A1953" i="4"/>
  <c r="A1881" i="4"/>
  <c r="C1896" i="4"/>
  <c r="A1844" i="4"/>
  <c r="C1933" i="4"/>
  <c r="A1792" i="4"/>
  <c r="A1995" i="4"/>
  <c r="A2023" i="4"/>
  <c r="A1969" i="4"/>
  <c r="A1994" i="4"/>
  <c r="C1993" i="4"/>
  <c r="B1778" i="4"/>
  <c r="B1773" i="4"/>
  <c r="A1768" i="4"/>
  <c r="B1762" i="4"/>
  <c r="C1757" i="4"/>
  <c r="C2030" i="4"/>
  <c r="A1832" i="4"/>
  <c r="B2024" i="4"/>
  <c r="C1790" i="4"/>
  <c r="B1986" i="4"/>
  <c r="C1904" i="4"/>
  <c r="C1853" i="4"/>
  <c r="C1825" i="4"/>
  <c r="A1831" i="4"/>
  <c r="C1881" i="4"/>
  <c r="A1917" i="4"/>
  <c r="B1792" i="4"/>
  <c r="C1915" i="4"/>
  <c r="B1907" i="4"/>
  <c r="C1875" i="4"/>
  <c r="B1914" i="4"/>
  <c r="B1969" i="4"/>
  <c r="C1864" i="4"/>
  <c r="A1905" i="4"/>
  <c r="A1860" i="4"/>
  <c r="A1800" i="4"/>
  <c r="A1793" i="4"/>
  <c r="B1933" i="4"/>
  <c r="B2029" i="4"/>
  <c r="C1855" i="4"/>
  <c r="B2010" i="4"/>
  <c r="C1803" i="4"/>
  <c r="B1916" i="4"/>
  <c r="A1885" i="4"/>
  <c r="C1882" i="4"/>
  <c r="A1822" i="4"/>
  <c r="B1944" i="4"/>
  <c r="B1903" i="4"/>
  <c r="C1994" i="4"/>
  <c r="B1997" i="4"/>
  <c r="C1800" i="4"/>
  <c r="B1898" i="4"/>
  <c r="A1933" i="4"/>
  <c r="B2026" i="4"/>
  <c r="A1895" i="4"/>
  <c r="C1901" i="4"/>
  <c r="A1915" i="4"/>
  <c r="B1815" i="4"/>
  <c r="B1810" i="4"/>
  <c r="A1786" i="4"/>
  <c r="C1866" i="4"/>
  <c r="B1938" i="4"/>
  <c r="A1942" i="4"/>
  <c r="C1998" i="4"/>
  <c r="C1999" i="4"/>
  <c r="A1874" i="4"/>
  <c r="A1977" i="4"/>
  <c r="A1955" i="4"/>
  <c r="C1836" i="4"/>
  <c r="B1906" i="4"/>
  <c r="C1861" i="4"/>
  <c r="A1911" i="4"/>
  <c r="C1846" i="4"/>
  <c r="B1959" i="4"/>
  <c r="B1855" i="4"/>
  <c r="A1864" i="4"/>
  <c r="C1877" i="4"/>
  <c r="B1835" i="4"/>
  <c r="B1782" i="4"/>
  <c r="C1971" i="4"/>
  <c r="B1878" i="4"/>
  <c r="B1790" i="4"/>
  <c r="A1826" i="4"/>
  <c r="B1843" i="4"/>
  <c r="A1976" i="4"/>
  <c r="B2025" i="4"/>
  <c r="B1981" i="4"/>
  <c r="B1789" i="4"/>
  <c r="A1848" i="4"/>
  <c r="B1864" i="4"/>
  <c r="B1960" i="4"/>
  <c r="B1877" i="4"/>
  <c r="B1942" i="4"/>
  <c r="B1932" i="4"/>
  <c r="A2000" i="4"/>
  <c r="A1816" i="4"/>
  <c r="B1954" i="4"/>
  <c r="C1917" i="4"/>
  <c r="C1913" i="4"/>
  <c r="A1943" i="4"/>
  <c r="A1861" i="4"/>
  <c r="A1784" i="4"/>
  <c r="B1982" i="4"/>
  <c r="B1886" i="4"/>
  <c r="A1949" i="4"/>
  <c r="B1976" i="4"/>
  <c r="C2001" i="4"/>
  <c r="A2007" i="4"/>
  <c r="B1807" i="4"/>
  <c r="C1909" i="4"/>
  <c r="C1782" i="4"/>
  <c r="A1809" i="4"/>
  <c r="A1817" i="4"/>
  <c r="C2029" i="4"/>
  <c r="A1914" i="4"/>
  <c r="B1884" i="4"/>
  <c r="C1890" i="4"/>
  <c r="C1842" i="4"/>
  <c r="A1923" i="4"/>
  <c r="B1788" i="4"/>
  <c r="A1916" i="4"/>
  <c r="A1993" i="4"/>
  <c r="C1895" i="4"/>
  <c r="C1970" i="4"/>
  <c r="B1867" i="4"/>
  <c r="A1879" i="4"/>
  <c r="A1777" i="4"/>
  <c r="B1772" i="4"/>
  <c r="B1766" i="4"/>
  <c r="C1761" i="4"/>
  <c r="B1781" i="4"/>
  <c r="C1756" i="4"/>
  <c r="A1757" i="4"/>
  <c r="A1759" i="4"/>
  <c r="C1760" i="4"/>
  <c r="B1761" i="4"/>
  <c r="A1763" i="4"/>
  <c r="B1764" i="4"/>
  <c r="A1765" i="4"/>
  <c r="A1767" i="4"/>
  <c r="C1768" i="4"/>
  <c r="B1769" i="4"/>
  <c r="A1771" i="4"/>
  <c r="C1772" i="4"/>
  <c r="A1773" i="4"/>
  <c r="C1775" i="4"/>
  <c r="A1776" i="4"/>
  <c r="B1777" i="4"/>
  <c r="A1779" i="4"/>
  <c r="C1780" i="4"/>
  <c r="A1963" i="4"/>
  <c r="A2018" i="4"/>
  <c r="C1984" i="4"/>
  <c r="B1989" i="4"/>
  <c r="A1836" i="4"/>
  <c r="A1952" i="4"/>
  <c r="B1966" i="4"/>
  <c r="C1899" i="4"/>
  <c r="A1967" i="4"/>
  <c r="A1878" i="4"/>
  <c r="A1945" i="4"/>
  <c r="B1854" i="4"/>
  <c r="A1948" i="4"/>
  <c r="B1893" i="4"/>
  <c r="C1947" i="4"/>
  <c r="A1971" i="4"/>
  <c r="B1923" i="4"/>
  <c r="B1931" i="4"/>
  <c r="B2008" i="4"/>
  <c r="C1795" i="4"/>
  <c r="C2002" i="4"/>
  <c r="B1912" i="4"/>
  <c r="B1902" i="4"/>
  <c r="A2001" i="4"/>
  <c r="A2019" i="4"/>
  <c r="C1837" i="4"/>
  <c r="A1825" i="4"/>
  <c r="A1946" i="4"/>
  <c r="B1812" i="4"/>
  <c r="A2015" i="4"/>
  <c r="B1870" i="4"/>
  <c r="B1967" i="4"/>
  <c r="B1873" i="4"/>
  <c r="B1883" i="4"/>
  <c r="C1940" i="4"/>
  <c r="C2014" i="4"/>
  <c r="A2025" i="4"/>
  <c r="C1830" i="4"/>
  <c r="A1890" i="4"/>
  <c r="A1867" i="4"/>
  <c r="A1830" i="4"/>
  <c r="A1986" i="4"/>
  <c r="A1931" i="4"/>
  <c r="B1920" i="4"/>
  <c r="A1782" i="4"/>
  <c r="C1788" i="4"/>
  <c r="A1990" i="4"/>
  <c r="B1995" i="4"/>
  <c r="B1833" i="4"/>
  <c r="A1853" i="4"/>
  <c r="B1820" i="4"/>
  <c r="C1883" i="4"/>
  <c r="C1948" i="4"/>
  <c r="B1940" i="4"/>
  <c r="A1883" i="4"/>
  <c r="A1871" i="4"/>
  <c r="A1843" i="4"/>
  <c r="C1844" i="4"/>
  <c r="C1840" i="4"/>
  <c r="B1983" i="4"/>
  <c r="C1928" i="4"/>
  <c r="A1894" i="4"/>
  <c r="B1795" i="4"/>
  <c r="B1799" i="4"/>
  <c r="A1824" i="4"/>
  <c r="C1796" i="4"/>
  <c r="A2011" i="4"/>
  <c r="C1911" i="4"/>
  <c r="C1797" i="4"/>
  <c r="C1918" i="4"/>
  <c r="C1972" i="4"/>
  <c r="C1843" i="4"/>
  <c r="B1845" i="4"/>
  <c r="C1920" i="4"/>
  <c r="B1957" i="4"/>
  <c r="B1850" i="4"/>
  <c r="B1785" i="4"/>
  <c r="C1884" i="4"/>
  <c r="B2007" i="4"/>
  <c r="B1842" i="4"/>
  <c r="A1979" i="4"/>
  <c r="B1984" i="4"/>
  <c r="A1868" i="4"/>
  <c r="C1868" i="4"/>
  <c r="C1831" i="4"/>
  <c r="A1897" i="4"/>
  <c r="B1978" i="4"/>
  <c r="C2007" i="4"/>
  <c r="A1970" i="4"/>
  <c r="C1966" i="4"/>
  <c r="A1787" i="4"/>
  <c r="B1808" i="4"/>
  <c r="B1915" i="4"/>
  <c r="B1998" i="4"/>
  <c r="A1788" i="4"/>
  <c r="C1988" i="4"/>
  <c r="C1926" i="4"/>
  <c r="B2015" i="4"/>
  <c r="C2026" i="4"/>
  <c r="C1950" i="4"/>
  <c r="B1900" i="4"/>
  <c r="A1959" i="4"/>
  <c r="B1876" i="4"/>
  <c r="A1852" i="4"/>
  <c r="B1921" i="4"/>
  <c r="C1977" i="4"/>
  <c r="A1900" i="4"/>
  <c r="C1833" i="4"/>
  <c r="B1869" i="4"/>
  <c r="A2008" i="4"/>
  <c r="C2004" i="4"/>
  <c r="C1810" i="4"/>
  <c r="A1962" i="4"/>
  <c r="B1949" i="4"/>
  <c r="C2032" i="4"/>
  <c r="A1862" i="4"/>
  <c r="A1888" i="4"/>
  <c r="C1871" i="4"/>
  <c r="C1978" i="4"/>
  <c r="B1956" i="4"/>
  <c r="A1992" i="4"/>
  <c r="A1966" i="4"/>
  <c r="C1783" i="4"/>
  <c r="A1802" i="4"/>
  <c r="B1990" i="4"/>
  <c r="A1927" i="4"/>
  <c r="A1944" i="4"/>
  <c r="B1911" i="4"/>
  <c r="A1960" i="4"/>
  <c r="C1952" i="4"/>
  <c r="A2024" i="4"/>
  <c r="C1789" i="4"/>
  <c r="A1829" i="4"/>
  <c r="C1888" i="4"/>
  <c r="A1804" i="4"/>
  <c r="C1980" i="4"/>
  <c r="B1999" i="4"/>
  <c r="C1985" i="4"/>
  <c r="A1941" i="4"/>
  <c r="B1832" i="4"/>
  <c r="B1863" i="4"/>
  <c r="C2010" i="4"/>
  <c r="C1958" i="4"/>
  <c r="C1823" i="4"/>
  <c r="A1828" i="4"/>
  <c r="B1756" i="4"/>
  <c r="B1758" i="4"/>
  <c r="C1759" i="4"/>
  <c r="A1760" i="4"/>
  <c r="C1762" i="4"/>
  <c r="B1763" i="4"/>
  <c r="A1764" i="4"/>
  <c r="A1766" i="4"/>
  <c r="B1767" i="4"/>
  <c r="B1768" i="4"/>
  <c r="A1770" i="4"/>
  <c r="B1771" i="4"/>
  <c r="A1772" i="4"/>
  <c r="C1774" i="4"/>
  <c r="A1775" i="4"/>
  <c r="C1776" i="4"/>
  <c r="A1778" i="4"/>
  <c r="B1779" i="4"/>
  <c r="C1779" i="4"/>
  <c r="B1930" i="4"/>
  <c r="C1931" i="4"/>
  <c r="B1851" i="4"/>
  <c r="A2013" i="4"/>
  <c r="C1804" i="4"/>
  <c r="C1983" i="4"/>
  <c r="B1896" i="4"/>
  <c r="C1876" i="4"/>
  <c r="C1962" i="4"/>
  <c r="B1825" i="4"/>
  <c r="B2013" i="4"/>
  <c r="C1819" i="4"/>
  <c r="B1987" i="4"/>
  <c r="B1841" i="4"/>
  <c r="C1986" i="4"/>
  <c r="B2018" i="4"/>
  <c r="C1956" i="4"/>
  <c r="C1973" i="4"/>
  <c r="A1982" i="4"/>
  <c r="A1991" i="4"/>
  <c r="A1846" i="4"/>
  <c r="C1929" i="4"/>
  <c r="A1789" i="4"/>
  <c r="B2012" i="4"/>
  <c r="A1975" i="4"/>
  <c r="B1794" i="4"/>
  <c r="A1866" i="4"/>
  <c r="A1901" i="4"/>
  <c r="C1874" i="4"/>
  <c r="B1909" i="4"/>
  <c r="B1824" i="4"/>
  <c r="C2025" i="4"/>
  <c r="C1964" i="4"/>
  <c r="C2016" i="4"/>
  <c r="A1918" i="4"/>
  <c r="C1798" i="4"/>
  <c r="B1868" i="4"/>
  <c r="C1851" i="4"/>
  <c r="C1857" i="4"/>
  <c r="C2019" i="4"/>
  <c r="A1924" i="4"/>
  <c r="A1907" i="4"/>
  <c r="B1925" i="4"/>
  <c r="A1856" i="4"/>
  <c r="C1814" i="4"/>
  <c r="A1919" i="4"/>
  <c r="B1928" i="4"/>
  <c r="B1927" i="4"/>
  <c r="A1838" i="4"/>
  <c r="C1869" i="4"/>
  <c r="A1849" i="4"/>
  <c r="C1990" i="4"/>
  <c r="A1898" i="4"/>
  <c r="A1984" i="4"/>
  <c r="B1811" i="4"/>
  <c r="B1885" i="4"/>
  <c r="C1878" i="4"/>
  <c r="A1869" i="4"/>
  <c r="A1833" i="4"/>
  <c r="B1947" i="4"/>
  <c r="A1980" i="4"/>
  <c r="A1845" i="4"/>
  <c r="C1828" i="4"/>
  <c r="A1891" i="4"/>
  <c r="B1861" i="4"/>
  <c r="A1887" i="4"/>
  <c r="A2031" i="4"/>
  <c r="B2023" i="4"/>
  <c r="A1796" i="4"/>
  <c r="B1971" i="4"/>
  <c r="B2030" i="4"/>
  <c r="C1863" i="4"/>
  <c r="B1783" i="4"/>
  <c r="B2022" i="4"/>
  <c r="C1829" i="4"/>
  <c r="A1876" i="4"/>
  <c r="B1943" i="4"/>
  <c r="B1831" i="4"/>
  <c r="B1800" i="4"/>
  <c r="C1975" i="4"/>
  <c r="A1947" i="4"/>
  <c r="B2003" i="4"/>
  <c r="C1827" i="4"/>
  <c r="B1871" i="4"/>
  <c r="B1862" i="4"/>
  <c r="B1968" i="4"/>
  <c r="A1920" i="4"/>
  <c r="B2032" i="4"/>
  <c r="A1925" i="4"/>
  <c r="B1839" i="4"/>
  <c r="A1865" i="4"/>
  <c r="B1939" i="4"/>
  <c r="A1958" i="4"/>
  <c r="B1975" i="4"/>
  <c r="C1907" i="4"/>
  <c r="B1988" i="4"/>
  <c r="B1948" i="4"/>
  <c r="C1974" i="4"/>
  <c r="B1924" i="4"/>
  <c r="C1812" i="4"/>
  <c r="A1928" i="4"/>
  <c r="C1954" i="4"/>
  <c r="B1865" i="4"/>
  <c r="B1894" i="4"/>
  <c r="A1997" i="4"/>
  <c r="C2003" i="4"/>
  <c r="C1865" i="4"/>
  <c r="B1829" i="4"/>
  <c r="A1818" i="4"/>
  <c r="A2029" i="4"/>
  <c r="A1803" i="4"/>
  <c r="B2014" i="4"/>
  <c r="B1946" i="4"/>
  <c r="A1913" i="4"/>
  <c r="A2005" i="4"/>
  <c r="C1867" i="4"/>
  <c r="B1819" i="4"/>
  <c r="C1815" i="4"/>
  <c r="B1958" i="4"/>
  <c r="A1926" i="4"/>
  <c r="A1978" i="4"/>
  <c r="C1923" i="4"/>
  <c r="A1870" i="4"/>
  <c r="B1806" i="4"/>
  <c r="A2017" i="4"/>
  <c r="B1950" i="4"/>
  <c r="C1902" i="4"/>
  <c r="A2030" i="4"/>
  <c r="A1922" i="4"/>
  <c r="C1942" i="4"/>
  <c r="B1985" i="4"/>
  <c r="C1817" i="4"/>
  <c r="A1875" i="4"/>
  <c r="B1827" i="4"/>
  <c r="B1793" i="4"/>
  <c r="A1954" i="4"/>
  <c r="C1938" i="4"/>
  <c r="B1918" i="4"/>
  <c r="B1919" i="4"/>
  <c r="B1838" i="4"/>
  <c r="C1854" i="4"/>
  <c r="A2010" i="4"/>
  <c r="C1953" i="4"/>
  <c r="B1821" i="4"/>
  <c r="A1791" i="4"/>
  <c r="B1757" i="4"/>
  <c r="C1758" i="4"/>
  <c r="B1759" i="4"/>
  <c r="A1761" i="4"/>
  <c r="A1762" i="4"/>
  <c r="C1763" i="4"/>
  <c r="B1765" i="4"/>
  <c r="C1766" i="4"/>
  <c r="C1767" i="4"/>
  <c r="A1769" i="4"/>
  <c r="C1770" i="4"/>
  <c r="C1771" i="4"/>
  <c r="C1773" i="4"/>
  <c r="B1774" i="4"/>
  <c r="B1775" i="4"/>
  <c r="C1777" i="4"/>
  <c r="C1778" i="4"/>
  <c r="A1780" i="4"/>
  <c r="A1781" i="4"/>
  <c r="C1951" i="4"/>
  <c r="B1955" i="4"/>
  <c r="C1791" i="4"/>
  <c r="B1961" i="4"/>
  <c r="C1821" i="4"/>
  <c r="C1982" i="4"/>
  <c r="B1908" i="4"/>
  <c r="C1880" i="4"/>
  <c r="C1955" i="4"/>
  <c r="C1847" i="4"/>
  <c r="A1847" i="4"/>
  <c r="C1891" i="4"/>
  <c r="A1996" i="4"/>
  <c r="C1792" i="4"/>
  <c r="B1828" i="4"/>
  <c r="B2001" i="4"/>
  <c r="C2021" i="4"/>
  <c r="A1950" i="4"/>
  <c r="B1980" i="4"/>
  <c r="C2024" i="4"/>
  <c r="B1901" i="4"/>
  <c r="A1935" i="4"/>
  <c r="B1897" i="4"/>
  <c r="C1943" i="4"/>
  <c r="A1906" i="4"/>
  <c r="A1797" i="4"/>
  <c r="B2002" i="4"/>
  <c r="C1969" i="4"/>
  <c r="A1929" i="4"/>
  <c r="A1968" i="4"/>
  <c r="B1891" i="4"/>
  <c r="B1917" i="4"/>
  <c r="C1785" i="4"/>
  <c r="B2005" i="4"/>
  <c r="C1949" i="4"/>
  <c r="B1904" i="4"/>
  <c r="B1840" i="4"/>
  <c r="C1965" i="4"/>
  <c r="C1808" i="4"/>
  <c r="B1805" i="4"/>
  <c r="B1814" i="4"/>
  <c r="C1908" i="4"/>
  <c r="C1921" i="4"/>
  <c r="A2003" i="4"/>
  <c r="B1996" i="4"/>
  <c r="C1886" i="4"/>
  <c r="C1852" i="4"/>
  <c r="C1959" i="4"/>
  <c r="C1787" i="4"/>
  <c r="C1976" i="4"/>
  <c r="C1873" i="4"/>
  <c r="B1804" i="4"/>
  <c r="A1813" i="4"/>
  <c r="B1822" i="4"/>
  <c r="B2006" i="4"/>
  <c r="A1930" i="4"/>
  <c r="B1895" i="4"/>
  <c r="A1810" i="4"/>
  <c r="A1886" i="4"/>
  <c r="A1798" i="4"/>
  <c r="B1803" i="4"/>
  <c r="A1854" i="4"/>
  <c r="B1963" i="4"/>
  <c r="A1821" i="4"/>
  <c r="C1801" i="4"/>
  <c r="A1855" i="4"/>
  <c r="B1882" i="4"/>
  <c r="B1826" i="4"/>
  <c r="A1896" i="4"/>
  <c r="B1974" i="4"/>
  <c r="B1852" i="4"/>
  <c r="A1912" i="4"/>
  <c r="A1932" i="4"/>
  <c r="C1826" i="4"/>
  <c r="C2012" i="4"/>
  <c r="C1916" i="4"/>
  <c r="A1863" i="4"/>
  <c r="A1783" i="4"/>
  <c r="C1885" i="4"/>
  <c r="A2009" i="4"/>
  <c r="A1842" i="4"/>
  <c r="B1936" i="4"/>
  <c r="A1939" i="4"/>
  <c r="C1989" i="4"/>
  <c r="C1946" i="4"/>
  <c r="A1884" i="4"/>
  <c r="B1823" i="4"/>
  <c r="B1786" i="4"/>
  <c r="A1936" i="4"/>
  <c r="C1961" i="4"/>
  <c r="A1910" i="4"/>
  <c r="C1811" i="4"/>
  <c r="C1848" i="4"/>
  <c r="C2017" i="4"/>
  <c r="A1938" i="4"/>
  <c r="C1995" i="4"/>
  <c r="C1893" i="4"/>
  <c r="B2004" i="4"/>
  <c r="A2014" i="4"/>
  <c r="C1914" i="4"/>
  <c r="C1809" i="4"/>
  <c r="C2015" i="4"/>
  <c r="B1802" i="4"/>
  <c r="C2018" i="4"/>
  <c r="C1937" i="4"/>
  <c r="C2009" i="4"/>
  <c r="A1839" i="4"/>
  <c r="B1888" i="4"/>
  <c r="A1937" i="4"/>
  <c r="B2017" i="4"/>
  <c r="A1815" i="4"/>
  <c r="C1935" i="4"/>
  <c r="A2020" i="4"/>
  <c r="B1791" i="4"/>
  <c r="A1908" i="4"/>
  <c r="A1882" i="4"/>
  <c r="B1874" i="4"/>
  <c r="B1977" i="4"/>
  <c r="A1972" i="4"/>
  <c r="B2000" i="4"/>
  <c r="A2022" i="4"/>
  <c r="B1899" i="4"/>
  <c r="C1784" i="4"/>
  <c r="B1973" i="4"/>
  <c r="A1965" i="4"/>
  <c r="C1922" i="4"/>
  <c r="B1856" i="4"/>
  <c r="B1951" i="4"/>
  <c r="C2000" i="4"/>
  <c r="C1793" i="4"/>
  <c r="B1834" i="4"/>
  <c r="A1805" i="4"/>
  <c r="C1894" i="4"/>
  <c r="B2020" i="4"/>
  <c r="C1979" i="4"/>
  <c r="B1994" i="4"/>
  <c r="B1970" i="4"/>
  <c r="A1889" i="4"/>
  <c r="C1930" i="4"/>
  <c r="A1964" i="4"/>
  <c r="B1964" i="4"/>
  <c r="C1813" i="4"/>
  <c r="C1887" i="4"/>
  <c r="A1814" i="4"/>
  <c r="A1820" i="4"/>
  <c r="A1999" i="4"/>
  <c r="A1812" i="4"/>
  <c r="B2009" i="4"/>
  <c r="C1838" i="4"/>
  <c r="B1813" i="4"/>
  <c r="C1805" i="4"/>
  <c r="A1823" i="4"/>
  <c r="A1893" i="4"/>
  <c r="B1913" i="4"/>
  <c r="A1989" i="4"/>
  <c r="A1806" i="4"/>
  <c r="B1787" i="4"/>
  <c r="A1840" i="4"/>
  <c r="B1796" i="4"/>
  <c r="A1899" i="4"/>
  <c r="A1957" i="4"/>
  <c r="A1827" i="4"/>
  <c r="C2011" i="4"/>
  <c r="C1963" i="4"/>
  <c r="B1892" i="4"/>
  <c r="A1903" i="4"/>
  <c r="A1998" i="4"/>
  <c r="B1991" i="4"/>
  <c r="A1857" i="4"/>
  <c r="C1807" i="4"/>
  <c r="C1755" i="4"/>
  <c r="B1755" i="4"/>
  <c r="A2234" i="2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4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B2049" i="4" s="1"/>
  <c r="A1755" i="4"/>
  <c r="B2033" i="4" l="1"/>
  <c r="C2033" i="4"/>
  <c r="A2033" i="4"/>
  <c r="A2034" i="4"/>
  <c r="B2034" i="4"/>
  <c r="C2034" i="4"/>
  <c r="C2035" i="4"/>
  <c r="B2035" i="4"/>
  <c r="A2036" i="4"/>
  <c r="A2035" i="4"/>
  <c r="C2036" i="4"/>
  <c r="B2036" i="4"/>
  <c r="C2037" i="4"/>
  <c r="B2037" i="4"/>
  <c r="A2037" i="4"/>
  <c r="A2038" i="4"/>
  <c r="C2038" i="4"/>
  <c r="B2038" i="4"/>
  <c r="A2039" i="4"/>
  <c r="C2039" i="4"/>
  <c r="B2039" i="4"/>
  <c r="B2040" i="4"/>
  <c r="C2040" i="4"/>
  <c r="A2040" i="4"/>
  <c r="C2041" i="4"/>
  <c r="B2041" i="4"/>
  <c r="A2041" i="4"/>
  <c r="C2042" i="4"/>
  <c r="B2042" i="4"/>
  <c r="A2042" i="4"/>
  <c r="B2043" i="4"/>
  <c r="A2043" i="4"/>
  <c r="C2043" i="4"/>
  <c r="A2085" i="4"/>
  <c r="B2119" i="4"/>
  <c r="A2151" i="4"/>
  <c r="A2143" i="4"/>
  <c r="A2096" i="4"/>
  <c r="B2132" i="4"/>
  <c r="B2111" i="4"/>
  <c r="A2119" i="4"/>
  <c r="A2170" i="4"/>
  <c r="B2167" i="4"/>
  <c r="C2116" i="4"/>
  <c r="C2108" i="4"/>
  <c r="C2159" i="4"/>
  <c r="A2112" i="4"/>
  <c r="B2176" i="4"/>
  <c r="C2164" i="4"/>
  <c r="A2121" i="4"/>
  <c r="A2071" i="4"/>
  <c r="B2177" i="4"/>
  <c r="A2148" i="4"/>
  <c r="C2075" i="4"/>
  <c r="B2137" i="4"/>
  <c r="C2133" i="4"/>
  <c r="C2127" i="4"/>
  <c r="A2138" i="4"/>
  <c r="C2124" i="4"/>
  <c r="A2137" i="4"/>
  <c r="A2069" i="4"/>
  <c r="A2393" i="2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2" i="2" s="1"/>
  <c r="A2533" i="2" s="1"/>
  <c r="A2534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1" i="2" s="1"/>
  <c r="B2045" i="4"/>
  <c r="B2046" i="4"/>
  <c r="A2048" i="4"/>
  <c r="C2049" i="4"/>
  <c r="C2051" i="4"/>
  <c r="A2051" i="4"/>
  <c r="A2054" i="4"/>
  <c r="C2055" i="4"/>
  <c r="B2056" i="4"/>
  <c r="B2057" i="4"/>
  <c r="C2059" i="4"/>
  <c r="C2061" i="4"/>
  <c r="C2062" i="4"/>
  <c r="B2063" i="4"/>
  <c r="A2063" i="4"/>
  <c r="C2066" i="4"/>
  <c r="C2067" i="4"/>
  <c r="B2068" i="4"/>
  <c r="A2070" i="4"/>
  <c r="B2144" i="4"/>
  <c r="C2071" i="4"/>
  <c r="C2100" i="4"/>
  <c r="B2078" i="4"/>
  <c r="B2181" i="4"/>
  <c r="A2178" i="4"/>
  <c r="A2163" i="4"/>
  <c r="A2165" i="4"/>
  <c r="B2150" i="4"/>
  <c r="C2085" i="4"/>
  <c r="B2112" i="4"/>
  <c r="A2116" i="4"/>
  <c r="C2170" i="4"/>
  <c r="C2078" i="4"/>
  <c r="C2112" i="4"/>
  <c r="B2089" i="4"/>
  <c r="B2114" i="4"/>
  <c r="A2072" i="4"/>
  <c r="A2169" i="4"/>
  <c r="C2142" i="4"/>
  <c r="C2110" i="4"/>
  <c r="B2152" i="4"/>
  <c r="A2177" i="4"/>
  <c r="C2046" i="4"/>
  <c r="B2047" i="4"/>
  <c r="A2049" i="4"/>
  <c r="C2050" i="4"/>
  <c r="B2052" i="4"/>
  <c r="A2053" i="4"/>
  <c r="C2054" i="4"/>
  <c r="A2056" i="4"/>
  <c r="A2055" i="4"/>
  <c r="B2058" i="4"/>
  <c r="A2059" i="4"/>
  <c r="B2061" i="4"/>
  <c r="A2062" i="4"/>
  <c r="C2063" i="4"/>
  <c r="B2065" i="4"/>
  <c r="B2066" i="4"/>
  <c r="A2067" i="4"/>
  <c r="B2069" i="4"/>
  <c r="B2070" i="4"/>
  <c r="B2148" i="4"/>
  <c r="B2168" i="4"/>
  <c r="B2075" i="4"/>
  <c r="C2131" i="4"/>
  <c r="C2168" i="4"/>
  <c r="A2105" i="4"/>
  <c r="C2135" i="4"/>
  <c r="C2180" i="4"/>
  <c r="C2096" i="4"/>
  <c r="C2113" i="4"/>
  <c r="B2120" i="4"/>
  <c r="A2109" i="4"/>
  <c r="C2074" i="4"/>
  <c r="C2136" i="4"/>
  <c r="A2081" i="4"/>
  <c r="A2097" i="4"/>
  <c r="B2173" i="4"/>
  <c r="A2104" i="4"/>
  <c r="C2144" i="4"/>
  <c r="A2144" i="4"/>
  <c r="B2149" i="4"/>
  <c r="B2151" i="4"/>
  <c r="C2120" i="4"/>
  <c r="A2045" i="4"/>
  <c r="A2046" i="4"/>
  <c r="B2048" i="4"/>
  <c r="C2048" i="4"/>
  <c r="A2050" i="4"/>
  <c r="A2052" i="4"/>
  <c r="B2053" i="4"/>
  <c r="C2053" i="4"/>
  <c r="C2056" i="4"/>
  <c r="C2057" i="4"/>
  <c r="A2058" i="4"/>
  <c r="A2060" i="4"/>
  <c r="C2060" i="4"/>
  <c r="A2061" i="4"/>
  <c r="B2064" i="4"/>
  <c r="C2064" i="4"/>
  <c r="B2067" i="4"/>
  <c r="A2068" i="4"/>
  <c r="C2068" i="4"/>
  <c r="B2179" i="4"/>
  <c r="C2152" i="4"/>
  <c r="B2158" i="4"/>
  <c r="C2130" i="4"/>
  <c r="A2168" i="4"/>
  <c r="B2171" i="4"/>
  <c r="A2149" i="4"/>
  <c r="B2091" i="4"/>
  <c r="A2129" i="4"/>
  <c r="A2095" i="4"/>
  <c r="C2097" i="4"/>
  <c r="C2072" i="4"/>
  <c r="C2115" i="4"/>
  <c r="C2166" i="4"/>
  <c r="C2163" i="4"/>
  <c r="B2108" i="4"/>
  <c r="B2165" i="4"/>
  <c r="C2148" i="4"/>
  <c r="B2122" i="4"/>
  <c r="B2090" i="4"/>
  <c r="C2047" i="4"/>
  <c r="B2051" i="4"/>
  <c r="A2057" i="4"/>
  <c r="B2062" i="4"/>
  <c r="A2066" i="4"/>
  <c r="A2092" i="4"/>
  <c r="A2126" i="4"/>
  <c r="B2156" i="4"/>
  <c r="C2095" i="4"/>
  <c r="B2113" i="4"/>
  <c r="C2157" i="4"/>
  <c r="B2077" i="4"/>
  <c r="A2088" i="4"/>
  <c r="B2180" i="4"/>
  <c r="B2101" i="4"/>
  <c r="A2073" i="4"/>
  <c r="B2154" i="4"/>
  <c r="A2083" i="4"/>
  <c r="C2145" i="4"/>
  <c r="C2106" i="4"/>
  <c r="A2135" i="4"/>
  <c r="A2115" i="4"/>
  <c r="C2162" i="4"/>
  <c r="B2099" i="4"/>
  <c r="C2171" i="4"/>
  <c r="B2124" i="4"/>
  <c r="A2164" i="4"/>
  <c r="B2129" i="4"/>
  <c r="A2142" i="4"/>
  <c r="C2158" i="4"/>
  <c r="B2143" i="4"/>
  <c r="B2100" i="4"/>
  <c r="A2127" i="4"/>
  <c r="B2178" i="4"/>
  <c r="C2181" i="4"/>
  <c r="A2114" i="4"/>
  <c r="A2113" i="4"/>
  <c r="C2091" i="4"/>
  <c r="B2133" i="4"/>
  <c r="B2085" i="4"/>
  <c r="C2143" i="4"/>
  <c r="B2117" i="4"/>
  <c r="B2130" i="4"/>
  <c r="A2093" i="4"/>
  <c r="C2119" i="4"/>
  <c r="C2147" i="4"/>
  <c r="B2081" i="4"/>
  <c r="B2103" i="4"/>
  <c r="C2151" i="4"/>
  <c r="C2156" i="4"/>
  <c r="A2107" i="4"/>
  <c r="B2164" i="4"/>
  <c r="C2121" i="4"/>
  <c r="C2172" i="4"/>
  <c r="A2146" i="4"/>
  <c r="A2156" i="4"/>
  <c r="A2098" i="4"/>
  <c r="A2110" i="4"/>
  <c r="B2094" i="4"/>
  <c r="C2098" i="4"/>
  <c r="A2158" i="4"/>
  <c r="B2106" i="4"/>
  <c r="A2133" i="4"/>
  <c r="A2080" i="4"/>
  <c r="A2171" i="4"/>
  <c r="A2047" i="4"/>
  <c r="C2052" i="4"/>
  <c r="C2058" i="4"/>
  <c r="A2064" i="4"/>
  <c r="C2069" i="4"/>
  <c r="C2092" i="4"/>
  <c r="C2117" i="4"/>
  <c r="A2140" i="4"/>
  <c r="A2176" i="4"/>
  <c r="A2120" i="4"/>
  <c r="C2140" i="4"/>
  <c r="C2101" i="4"/>
  <c r="B2084" i="4"/>
  <c r="A2082" i="4"/>
  <c r="A2128" i="4"/>
  <c r="A2078" i="4"/>
  <c r="A2134" i="4"/>
  <c r="C2160" i="4"/>
  <c r="A2117" i="4"/>
  <c r="B2157" i="4"/>
  <c r="C2139" i="4"/>
  <c r="B2093" i="4"/>
  <c r="A2150" i="4"/>
  <c r="A2152" i="4"/>
  <c r="A2141" i="4"/>
  <c r="A2106" i="4"/>
  <c r="B2098" i="4"/>
  <c r="A2099" i="4"/>
  <c r="B2123" i="4"/>
  <c r="C2094" i="4"/>
  <c r="C2123" i="4"/>
  <c r="B2125" i="4"/>
  <c r="C2080" i="4"/>
  <c r="C2173" i="4"/>
  <c r="B2097" i="4"/>
  <c r="C2114" i="4"/>
  <c r="B2072" i="4"/>
  <c r="C2150" i="4"/>
  <c r="C2178" i="4"/>
  <c r="C2102" i="4"/>
  <c r="A2159" i="4"/>
  <c r="B2183" i="4"/>
  <c r="C2128" i="4"/>
  <c r="B2147" i="4"/>
  <c r="A2130" i="4"/>
  <c r="A2155" i="4"/>
  <c r="B2139" i="4"/>
  <c r="A2074" i="4"/>
  <c r="B2076" i="4"/>
  <c r="B2184" i="4"/>
  <c r="A2132" i="4"/>
  <c r="A2118" i="4"/>
  <c r="C2154" i="4"/>
  <c r="C2177" i="4"/>
  <c r="A2162" i="4"/>
  <c r="C2179" i="4"/>
  <c r="C2137" i="4"/>
  <c r="A2154" i="4"/>
  <c r="B2107" i="4"/>
  <c r="A2167" i="4"/>
  <c r="C2129" i="4"/>
  <c r="B2141" i="4"/>
  <c r="B2071" i="4"/>
  <c r="B2074" i="4"/>
  <c r="A2123" i="4"/>
  <c r="A2166" i="4"/>
  <c r="A2101" i="4"/>
  <c r="B2138" i="4"/>
  <c r="B2087" i="4"/>
  <c r="B2131" i="4"/>
  <c r="B2142" i="4"/>
  <c r="B2134" i="4"/>
  <c r="C2088" i="4"/>
  <c r="A2180" i="4"/>
  <c r="C2077" i="4"/>
  <c r="B2136" i="4"/>
  <c r="B2095" i="4"/>
  <c r="A2183" i="4"/>
  <c r="A2179" i="4"/>
  <c r="B2182" i="4"/>
  <c r="C2090" i="4"/>
  <c r="C2183" i="4"/>
  <c r="C2175" i="4"/>
  <c r="A2136" i="4"/>
  <c r="A2079" i="4"/>
  <c r="C2045" i="4"/>
  <c r="B2050" i="4"/>
  <c r="B2055" i="4"/>
  <c r="B2060" i="4"/>
  <c r="A2065" i="4"/>
  <c r="A2147" i="4"/>
  <c r="A2100" i="4"/>
  <c r="B2153" i="4"/>
  <c r="C2081" i="4"/>
  <c r="A2086" i="4"/>
  <c r="B2128" i="4"/>
  <c r="B2174" i="4"/>
  <c r="A2103" i="4"/>
  <c r="B2175" i="4"/>
  <c r="C2122" i="4"/>
  <c r="C2149" i="4"/>
  <c r="A2091" i="4"/>
  <c r="B2163" i="4"/>
  <c r="A2182" i="4"/>
  <c r="C2079" i="4"/>
  <c r="B2096" i="4"/>
  <c r="C2083" i="4"/>
  <c r="B2102" i="4"/>
  <c r="B2162" i="4"/>
  <c r="C2089" i="4"/>
  <c r="A2122" i="4"/>
  <c r="B2115" i="4"/>
  <c r="A2161" i="4"/>
  <c r="C2132" i="4"/>
  <c r="A2157" i="4"/>
  <c r="C2109" i="4"/>
  <c r="A2125" i="4"/>
  <c r="B2116" i="4"/>
  <c r="B2140" i="4"/>
  <c r="C2082" i="4"/>
  <c r="A2089" i="4"/>
  <c r="B2145" i="4"/>
  <c r="B2126" i="4"/>
  <c r="A2094" i="4"/>
  <c r="B2082" i="4"/>
  <c r="C2174" i="4"/>
  <c r="B2166" i="4"/>
  <c r="B2092" i="4"/>
  <c r="B2135" i="4"/>
  <c r="A2087" i="4"/>
  <c r="C2087" i="4"/>
  <c r="C2103" i="4"/>
  <c r="C2161" i="4"/>
  <c r="C2076" i="4"/>
  <c r="C2093" i="4"/>
  <c r="B2169" i="4"/>
  <c r="C2107" i="4"/>
  <c r="C2125" i="4"/>
  <c r="C2134" i="4"/>
  <c r="A2102" i="4"/>
  <c r="A2145" i="4"/>
  <c r="C2086" i="4"/>
  <c r="B2080" i="4"/>
  <c r="A2181" i="4"/>
  <c r="C2070" i="4"/>
  <c r="C2176" i="4"/>
  <c r="C2105" i="4"/>
  <c r="B2127" i="4"/>
  <c r="C2138" i="4"/>
  <c r="B2086" i="4"/>
  <c r="C2165" i="4"/>
  <c r="A2076" i="4"/>
  <c r="B2110" i="4"/>
  <c r="B2172" i="4"/>
  <c r="A2108" i="4"/>
  <c r="B2104" i="4"/>
  <c r="B2159" i="4"/>
  <c r="A2090" i="4"/>
  <c r="C2126" i="4"/>
  <c r="B2083" i="4"/>
  <c r="B2109" i="4"/>
  <c r="C2153" i="4"/>
  <c r="A2131" i="4"/>
  <c r="A2077" i="4"/>
  <c r="C2065" i="4"/>
  <c r="A2174" i="4"/>
  <c r="C2146" i="4"/>
  <c r="B2121" i="4"/>
  <c r="A2160" i="4"/>
  <c r="C2104" i="4"/>
  <c r="C2099" i="4"/>
  <c r="B2170" i="4"/>
  <c r="C2155" i="4"/>
  <c r="B2155" i="4"/>
  <c r="B2079" i="4"/>
  <c r="B2088" i="4"/>
  <c r="B2118" i="4"/>
  <c r="A2184" i="4"/>
  <c r="A2075" i="4"/>
  <c r="C2084" i="4"/>
  <c r="B2160" i="4"/>
  <c r="C2141" i="4"/>
  <c r="B2059" i="4"/>
  <c r="A2111" i="4"/>
  <c r="A2084" i="4"/>
  <c r="A2124" i="4"/>
  <c r="C2182" i="4"/>
  <c r="C2167" i="4"/>
  <c r="C2111" i="4"/>
  <c r="C2073" i="4"/>
  <c r="C2118" i="4"/>
  <c r="A2153" i="4"/>
  <c r="B2105" i="4"/>
  <c r="A2175" i="4"/>
  <c r="A2172" i="4"/>
  <c r="A2139" i="4"/>
  <c r="B2073" i="4"/>
  <c r="B2146" i="4"/>
  <c r="C2169" i="4"/>
  <c r="A2173" i="4"/>
  <c r="B2161" i="4"/>
  <c r="B2054" i="4"/>
  <c r="C2044" i="4"/>
  <c r="B2044" i="4"/>
  <c r="A2044" i="4"/>
  <c r="C2185" i="4" l="1"/>
  <c r="C2184" i="4"/>
  <c r="B2185" i="4"/>
  <c r="A2185" i="4"/>
  <c r="C2186" i="4"/>
  <c r="B2186" i="4"/>
  <c r="A2186" i="4"/>
  <c r="B2187" i="4"/>
  <c r="C2187" i="4"/>
  <c r="A2187" i="4"/>
  <c r="A2188" i="4"/>
  <c r="C2188" i="4"/>
  <c r="B2188" i="4"/>
  <c r="A2189" i="4"/>
  <c r="C2189" i="4"/>
  <c r="B2189" i="4"/>
  <c r="A2190" i="4"/>
  <c r="B2190" i="4"/>
  <c r="C2190" i="4"/>
  <c r="B2191" i="4"/>
  <c r="C2192" i="4"/>
  <c r="B2192" i="4"/>
  <c r="A2192" i="4"/>
  <c r="A2191" i="4"/>
  <c r="C2191" i="4"/>
  <c r="C2193" i="4"/>
  <c r="A2194" i="4"/>
  <c r="A2193" i="4"/>
  <c r="C2194" i="4"/>
  <c r="B2193" i="4"/>
  <c r="B2194" i="4"/>
  <c r="C2195" i="4"/>
  <c r="B2195" i="4"/>
  <c r="B2196" i="4"/>
  <c r="A2195" i="4"/>
  <c r="C2196" i="4"/>
  <c r="B2273" i="4"/>
  <c r="A2240" i="4"/>
  <c r="C2243" i="4"/>
  <c r="B2306" i="4"/>
  <c r="A2231" i="4"/>
  <c r="B2234" i="4"/>
  <c r="C2318" i="4"/>
  <c r="C2360" i="4"/>
  <c r="C2290" i="4"/>
  <c r="B2221" i="4"/>
  <c r="B2244" i="4"/>
  <c r="B2352" i="4"/>
  <c r="C2295" i="4"/>
  <c r="B2285" i="4"/>
  <c r="A2254" i="4"/>
  <c r="B2277" i="4"/>
  <c r="C2263" i="4"/>
  <c r="B2239" i="4"/>
  <c r="A2333" i="4"/>
  <c r="A2320" i="4"/>
  <c r="A2321" i="4"/>
  <c r="C2265" i="4"/>
  <c r="B2347" i="4"/>
  <c r="C2247" i="4"/>
  <c r="A2360" i="4"/>
  <c r="A2357" i="4"/>
  <c r="B2227" i="4"/>
  <c r="A2259" i="4"/>
  <c r="A2253" i="4"/>
  <c r="C2227" i="4"/>
  <c r="B2336" i="4"/>
  <c r="B2327" i="4"/>
  <c r="B2205" i="4"/>
  <c r="C2325" i="4"/>
  <c r="C2284" i="4"/>
  <c r="A2328" i="4"/>
  <c r="B2263" i="4"/>
  <c r="B2267" i="4"/>
  <c r="C2353" i="4"/>
  <c r="C2333" i="4"/>
  <c r="B2236" i="4"/>
  <c r="A2355" i="4"/>
  <c r="A2234" i="4"/>
  <c r="B2323" i="4"/>
  <c r="A2221" i="4"/>
  <c r="A2205" i="4"/>
  <c r="B2290" i="4"/>
  <c r="A2235" i="4"/>
  <c r="B2245" i="4"/>
  <c r="A2332" i="4"/>
  <c r="B2266" i="4"/>
  <c r="C2269" i="4"/>
  <c r="C2314" i="4"/>
  <c r="A2337" i="4"/>
  <c r="A2347" i="4"/>
  <c r="A2323" i="4"/>
  <c r="A2267" i="4"/>
  <c r="A2202" i="4"/>
  <c r="C2201" i="4"/>
  <c r="A2346" i="4"/>
  <c r="B2235" i="4"/>
  <c r="A2216" i="4"/>
  <c r="C2207" i="4"/>
  <c r="A2227" i="4"/>
  <c r="C2298" i="4"/>
  <c r="B2324" i="4"/>
  <c r="A2277" i="4"/>
  <c r="A2269" i="4"/>
  <c r="C2237" i="4"/>
  <c r="C2272" i="4"/>
  <c r="C2225" i="4"/>
  <c r="A2334" i="4"/>
  <c r="B2258" i="4"/>
  <c r="A2213" i="4"/>
  <c r="C2208" i="4"/>
  <c r="C2242" i="4"/>
  <c r="A2208" i="4"/>
  <c r="B2297" i="4"/>
  <c r="C2235" i="4"/>
  <c r="B2240" i="4"/>
  <c r="C2331" i="4"/>
  <c r="B2265" i="4"/>
  <c r="C2330" i="4"/>
  <c r="C2250" i="4"/>
  <c r="B2220" i="4"/>
  <c r="A2343" i="4"/>
  <c r="B2318" i="4"/>
  <c r="B2311" i="4"/>
  <c r="C2346" i="4"/>
  <c r="C2334" i="4"/>
  <c r="C2268" i="4"/>
  <c r="B2328" i="4"/>
  <c r="C2355" i="4"/>
  <c r="B2222" i="4"/>
  <c r="A2289" i="4"/>
  <c r="B2201" i="4"/>
  <c r="A2286" i="4"/>
  <c r="C2246" i="4"/>
  <c r="C2280" i="4"/>
  <c r="B2302" i="4"/>
  <c r="A2219" i="4"/>
  <c r="C2248" i="4"/>
  <c r="B2348" i="4"/>
  <c r="C2323" i="4"/>
  <c r="A2303" i="4"/>
  <c r="A2282" i="4"/>
  <c r="B2223" i="4"/>
  <c r="C2321" i="4"/>
  <c r="B2305" i="4"/>
  <c r="A2252" i="4"/>
  <c r="B2299" i="4"/>
  <c r="A2246" i="4"/>
  <c r="A2238" i="4"/>
  <c r="B2360" i="4"/>
  <c r="C2241" i="4"/>
  <c r="C2220" i="4"/>
  <c r="A2230" i="4"/>
  <c r="A2354" i="4"/>
  <c r="A2272" i="4"/>
  <c r="B2207" i="4"/>
  <c r="A2325" i="4"/>
  <c r="A2306" i="4"/>
  <c r="A2223" i="4"/>
  <c r="B2283" i="4"/>
  <c r="B2250" i="4"/>
  <c r="B2276" i="4"/>
  <c r="A2301" i="4"/>
  <c r="C2352" i="4"/>
  <c r="C2287" i="4"/>
  <c r="C2200" i="4"/>
  <c r="C2204" i="4"/>
  <c r="A2237" i="4"/>
  <c r="C2293" i="4"/>
  <c r="B2354" i="4"/>
  <c r="C2308" i="4"/>
  <c r="C2254" i="4"/>
  <c r="B2280" i="4"/>
  <c r="C2326" i="4"/>
  <c r="B2343" i="4"/>
  <c r="C2312" i="4"/>
  <c r="C2221" i="4"/>
  <c r="A2358" i="4"/>
  <c r="C2238" i="4"/>
  <c r="B2337" i="4"/>
  <c r="B2349" i="4"/>
  <c r="B2357" i="4"/>
  <c r="A2198" i="4"/>
  <c r="A2199" i="4"/>
  <c r="C2327" i="4"/>
  <c r="A2308" i="4"/>
  <c r="C2320" i="4"/>
  <c r="B2335" i="4"/>
  <c r="C2340" i="4"/>
  <c r="B2310" i="4"/>
  <c r="B2334" i="4"/>
  <c r="A2214" i="4"/>
  <c r="C2217" i="4"/>
  <c r="A2275" i="4"/>
  <c r="B2268" i="4"/>
  <c r="A2265" i="4"/>
  <c r="A2262" i="4"/>
  <c r="C2229" i="4"/>
  <c r="B2219" i="4"/>
  <c r="A2251" i="4"/>
  <c r="C2282" i="4"/>
  <c r="C2316" i="4"/>
  <c r="A2307" i="4"/>
  <c r="C2313" i="4"/>
  <c r="A2268" i="4"/>
  <c r="C2285" i="4"/>
  <c r="A2322" i="4"/>
  <c r="A2315" i="4"/>
  <c r="C2344" i="4"/>
  <c r="B2284" i="4"/>
  <c r="C2354" i="4"/>
  <c r="C2329" i="4"/>
  <c r="C2266" i="4"/>
  <c r="A2243" i="4"/>
  <c r="B2226" i="4"/>
  <c r="B2224" i="4"/>
  <c r="B2289" i="4"/>
  <c r="B2298" i="4"/>
  <c r="A2263" i="4"/>
  <c r="A2203" i="4"/>
  <c r="A2313" i="4"/>
  <c r="B2356" i="4"/>
  <c r="C2239" i="4"/>
  <c r="C2343" i="4"/>
  <c r="A2257" i="4"/>
  <c r="C2310" i="4"/>
  <c r="A2324" i="4"/>
  <c r="C2213" i="4"/>
  <c r="C2216" i="4"/>
  <c r="A2248" i="4"/>
  <c r="C2289" i="4"/>
  <c r="A2210" i="4"/>
  <c r="C2205" i="4"/>
  <c r="B2344" i="4"/>
  <c r="C2232" i="4"/>
  <c r="A2225" i="4"/>
  <c r="B2295" i="4"/>
  <c r="B2325" i="4"/>
  <c r="C2317" i="4"/>
  <c r="A2330" i="4"/>
  <c r="C2258" i="4"/>
  <c r="C2251" i="4"/>
  <c r="C2273" i="4"/>
  <c r="B2197" i="4"/>
  <c r="A2273" i="4"/>
  <c r="A2318" i="4"/>
  <c r="C2337" i="4"/>
  <c r="C2299" i="4"/>
  <c r="B2361" i="4"/>
  <c r="B2256" i="4"/>
  <c r="B2270" i="4"/>
  <c r="C2259" i="4"/>
  <c r="A2341" i="4"/>
  <c r="A2224" i="4"/>
  <c r="A2217" i="4"/>
  <c r="B2313" i="4"/>
  <c r="A2236" i="4"/>
  <c r="B2339" i="4"/>
  <c r="C2228" i="4"/>
  <c r="C2311" i="4"/>
  <c r="C2291" i="4"/>
  <c r="C2222" i="4"/>
  <c r="C2286" i="4"/>
  <c r="A2295" i="4"/>
  <c r="B2198" i="4"/>
  <c r="B2359" i="4"/>
  <c r="C2338" i="4"/>
  <c r="B2288" i="4"/>
  <c r="B2257" i="4"/>
  <c r="B2309" i="4"/>
  <c r="C2230" i="4"/>
  <c r="C2199" i="4"/>
  <c r="B2229" i="4"/>
  <c r="B2243" i="4"/>
  <c r="C2296" i="4"/>
  <c r="C2240" i="4"/>
  <c r="C2319" i="4"/>
  <c r="A2258" i="4"/>
  <c r="A2266" i="4"/>
  <c r="B2269" i="4"/>
  <c r="C2350" i="4"/>
  <c r="C2349" i="4"/>
  <c r="B2237" i="4"/>
  <c r="C2361" i="4"/>
  <c r="A2340" i="4"/>
  <c r="B2204" i="4"/>
  <c r="B2247" i="4"/>
  <c r="C2339" i="4"/>
  <c r="A2244" i="4"/>
  <c r="A2359" i="4"/>
  <c r="C2270" i="4"/>
  <c r="B2353" i="4"/>
  <c r="C2236" i="4"/>
  <c r="C2215" i="4"/>
  <c r="A2274" i="4"/>
  <c r="C2303" i="4"/>
  <c r="A2280" i="4"/>
  <c r="C2283" i="4"/>
  <c r="C2260" i="4"/>
  <c r="B2203" i="4"/>
  <c r="B2341" i="4"/>
  <c r="A2276" i="4"/>
  <c r="A2249" i="4"/>
  <c r="A2204" i="4"/>
  <c r="A2338" i="4"/>
  <c r="A2350" i="4"/>
  <c r="B2355" i="4"/>
  <c r="B2274" i="4"/>
  <c r="C2342" i="4"/>
  <c r="B2275" i="4"/>
  <c r="B2264" i="4"/>
  <c r="B2287" i="4"/>
  <c r="A2270" i="4"/>
  <c r="B2316" i="4"/>
  <c r="A2283" i="4"/>
  <c r="B2282" i="4"/>
  <c r="B2317" i="4"/>
  <c r="C2212" i="4"/>
  <c r="B2304" i="4"/>
  <c r="B2331" i="4"/>
  <c r="C2348" i="4"/>
  <c r="A2209" i="4"/>
  <c r="A2296" i="4"/>
  <c r="C2356" i="4"/>
  <c r="B2301" i="4"/>
  <c r="A2226" i="4"/>
  <c r="B2281" i="4"/>
  <c r="A2245" i="4"/>
  <c r="C2294" i="4"/>
  <c r="B2262" i="4"/>
  <c r="A2196" i="4"/>
  <c r="B2251" i="4"/>
  <c r="C2257" i="4"/>
  <c r="C2267" i="4"/>
  <c r="C2209" i="4"/>
  <c r="B2292" i="4"/>
  <c r="A2300" i="4"/>
  <c r="A2312" i="4"/>
  <c r="C2351" i="4"/>
  <c r="B2241" i="4"/>
  <c r="A2260" i="4"/>
  <c r="B2232" i="4"/>
  <c r="C2309" i="4"/>
  <c r="B2320" i="4"/>
  <c r="C2261" i="4"/>
  <c r="B2330" i="4"/>
  <c r="B2259" i="4"/>
  <c r="A2206" i="4"/>
  <c r="A2233" i="4"/>
  <c r="C2255" i="4"/>
  <c r="B2255" i="4"/>
  <c r="C2341" i="4"/>
  <c r="C2223" i="4"/>
  <c r="C2249" i="4"/>
  <c r="C2224" i="4"/>
  <c r="B2293" i="4"/>
  <c r="A2281" i="4"/>
  <c r="A2348" i="4"/>
  <c r="A2336" i="4"/>
  <c r="A2197" i="4"/>
  <c r="A2229" i="4"/>
  <c r="C2206" i="4"/>
  <c r="A2232" i="4"/>
  <c r="A2319" i="4"/>
  <c r="A2356" i="4"/>
  <c r="C2233" i="4"/>
  <c r="B2291" i="4"/>
  <c r="C2256" i="4"/>
  <c r="B2296" i="4"/>
  <c r="C2253" i="4"/>
  <c r="C2292" i="4"/>
  <c r="B2300" i="4"/>
  <c r="B2346" i="4"/>
  <c r="B2358" i="4"/>
  <c r="C2211" i="4"/>
  <c r="B2230" i="4"/>
  <c r="C2301" i="4"/>
  <c r="B2202" i="4"/>
  <c r="C2297" i="4"/>
  <c r="B2217" i="4"/>
  <c r="C2324" i="4"/>
  <c r="A2292" i="4"/>
  <c r="A2271" i="4"/>
  <c r="B2231" i="4"/>
  <c r="B2208" i="4"/>
  <c r="C2210" i="4"/>
  <c r="C2359" i="4"/>
  <c r="B2215" i="4"/>
  <c r="A2317" i="4"/>
  <c r="B2238" i="4"/>
  <c r="A2278" i="4"/>
  <c r="C2245" i="4"/>
  <c r="A2222" i="4"/>
  <c r="A2241" i="4"/>
  <c r="B2246" i="4"/>
  <c r="B2272" i="4"/>
  <c r="B2350" i="4"/>
  <c r="B2214" i="4"/>
  <c r="A2329" i="4"/>
  <c r="A2215" i="4"/>
  <c r="B2260" i="4"/>
  <c r="B2279" i="4"/>
  <c r="A2247" i="4"/>
  <c r="A2285" i="4"/>
  <c r="A2264" i="4"/>
  <c r="C2300" i="4"/>
  <c r="C2278" i="4"/>
  <c r="B2322" i="4"/>
  <c r="B2242" i="4"/>
  <c r="A2288" i="4"/>
  <c r="A2298" i="4"/>
  <c r="A2290" i="4"/>
  <c r="A2326" i="4"/>
  <c r="A2351" i="4"/>
  <c r="C2271" i="4"/>
  <c r="C2306" i="4"/>
  <c r="A2353" i="4"/>
  <c r="A2311" i="4"/>
  <c r="B2307" i="4"/>
  <c r="C2275" i="4"/>
  <c r="A2304" i="4"/>
  <c r="A2327" i="4"/>
  <c r="C2281" i="4"/>
  <c r="B2312" i="4"/>
  <c r="C2198" i="4"/>
  <c r="B2210" i="4"/>
  <c r="C2203" i="4"/>
  <c r="C2307" i="4"/>
  <c r="C2234" i="4"/>
  <c r="A2291" i="4"/>
  <c r="A2284" i="4"/>
  <c r="B2213" i="4"/>
  <c r="B2233" i="4"/>
  <c r="B2212" i="4"/>
  <c r="B2218" i="4"/>
  <c r="B2254" i="4"/>
  <c r="C2226" i="4"/>
  <c r="C2315" i="4"/>
  <c r="A2207" i="4"/>
  <c r="A2299" i="4"/>
  <c r="B2248" i="4"/>
  <c r="A2201" i="4"/>
  <c r="A2314" i="4"/>
  <c r="B2271" i="4"/>
  <c r="B2332" i="4"/>
  <c r="C2279" i="4"/>
  <c r="B2329" i="4"/>
  <c r="C2277" i="4"/>
  <c r="B2321" i="4"/>
  <c r="C2305" i="4"/>
  <c r="A2361" i="4"/>
  <c r="B2303" i="4"/>
  <c r="A2352" i="4"/>
  <c r="C2244" i="4"/>
  <c r="B2252" i="4"/>
  <c r="B2225" i="4"/>
  <c r="A2200" i="4"/>
  <c r="C2357" i="4"/>
  <c r="C2335" i="4"/>
  <c r="B2342" i="4"/>
  <c r="C2345" i="4"/>
  <c r="C2262" i="4"/>
  <c r="B2319" i="4"/>
  <c r="A2255" i="4"/>
  <c r="B2249" i="4"/>
  <c r="A2339" i="4"/>
  <c r="B2199" i="4"/>
  <c r="C2202" i="4"/>
  <c r="A2261" i="4"/>
  <c r="B2333" i="4"/>
  <c r="A2212" i="4"/>
  <c r="C2214" i="4"/>
  <c r="B2338" i="4"/>
  <c r="B2278" i="4"/>
  <c r="B2294" i="4"/>
  <c r="B2253" i="4"/>
  <c r="A2287" i="4"/>
  <c r="A2218" i="4"/>
  <c r="C2322" i="4"/>
  <c r="A2228" i="4"/>
  <c r="C2197" i="4"/>
  <c r="B2261" i="4"/>
  <c r="B2314" i="4"/>
  <c r="A2316" i="4"/>
  <c r="A2309" i="4"/>
  <c r="A2250" i="4"/>
  <c r="A2344" i="4"/>
  <c r="B2351" i="4"/>
  <c r="A2256" i="4"/>
  <c r="B2211" i="4"/>
  <c r="A2239" i="4"/>
  <c r="C2276" i="4"/>
  <c r="C2274" i="4"/>
  <c r="C2304" i="4"/>
  <c r="C2302" i="4"/>
  <c r="A2342" i="4"/>
  <c r="B2200" i="4"/>
  <c r="A2305" i="4"/>
  <c r="A2294" i="4"/>
  <c r="A2297" i="4"/>
  <c r="A2302" i="4"/>
  <c r="B2315" i="4"/>
  <c r="B2308" i="4"/>
  <c r="A2293" i="4"/>
  <c r="C2264" i="4"/>
  <c r="A2211" i="4"/>
  <c r="C2231" i="4"/>
  <c r="B2216" i="4"/>
  <c r="C2347" i="4"/>
  <c r="C2328" i="4"/>
  <c r="A2335" i="4"/>
  <c r="A2310" i="4"/>
  <c r="B2340" i="4"/>
  <c r="C2218" i="4"/>
  <c r="B2206" i="4"/>
  <c r="B2228" i="4"/>
  <c r="C2358" i="4"/>
  <c r="A2279" i="4"/>
  <c r="A2220" i="4"/>
  <c r="C2252" i="4"/>
  <c r="B2286" i="4"/>
  <c r="C2219" i="4"/>
  <c r="B2345" i="4"/>
  <c r="B2209" i="4"/>
  <c r="A2242" i="4"/>
  <c r="C2332" i="4"/>
  <c r="C2336" i="4"/>
  <c r="A2345" i="4"/>
  <c r="A2349" i="4"/>
  <c r="B2326" i="4"/>
  <c r="A2331" i="4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Book1.xlsx!Table1" type="102" refreshedVersion="5" minRefreshableVersion="5">
    <extLst>
      <ext xmlns:x15="http://schemas.microsoft.com/office/spreadsheetml/2010/11/main" uri="{DE250136-89BD-433C-8126-D09CA5730AF9}">
        <x15:connection id="Table1-0a44f3d2-511e-40b9-b7ee-fdbc5af7da65" autoDelete="1">
          <x15:rangePr sourceName="_xlcn.WorksheetConnection_Book1.xlsxTable11"/>
        </x15:connection>
      </ext>
    </extLst>
  </connection>
  <connection id="3" name="WorksheetConnection_Book1.xlsx!Table2" type="102" refreshedVersion="5" minRefreshableVersion="5">
    <extLst>
      <ext xmlns:x15="http://schemas.microsoft.com/office/spreadsheetml/2010/11/main" uri="{DE250136-89BD-433C-8126-D09CA5730AF9}">
        <x15:connection id="Table2-2fff19b8-ef15-4fe5-921c-9eef7f21d600">
          <x15:rangePr sourceName="_xlcn.WorksheetConnection_Book1.xlsxTable21"/>
        </x15:connection>
      </ext>
    </extLst>
  </connection>
</connections>
</file>

<file path=xl/sharedStrings.xml><?xml version="1.0" encoding="utf-8"?>
<sst xmlns="http://schemas.openxmlformats.org/spreadsheetml/2006/main" count="5472" uniqueCount="3188">
  <si>
    <t>//</t>
  </si>
  <si>
    <t>NAMA</t>
  </si>
  <si>
    <t>AWAL</t>
  </si>
  <si>
    <t>KET</t>
  </si>
  <si>
    <t>TT</t>
  </si>
  <si>
    <t>Asahan Kenko F4 FT</t>
  </si>
  <si>
    <t>60 gr</t>
  </si>
  <si>
    <t>50 gr</t>
  </si>
  <si>
    <t>30 gr</t>
  </si>
  <si>
    <t>10 gr</t>
  </si>
  <si>
    <t>BN A5 Fancy JK</t>
  </si>
  <si>
    <t>72 pc</t>
  </si>
  <si>
    <t>BN A5 Kenko CC 83 Campus</t>
  </si>
  <si>
    <t>BN B5 Campus JK</t>
  </si>
  <si>
    <t>144 ls</t>
  </si>
  <si>
    <t>Bp Kenko KC 6 Nano tip</t>
  </si>
  <si>
    <t xml:space="preserve">Bp Kenko KI spider B </t>
  </si>
  <si>
    <t xml:space="preserve">Bp Kenko KI spider M </t>
  </si>
  <si>
    <t>Bp Kenko KR 6 NaNoRay</t>
  </si>
  <si>
    <t>120 ls</t>
  </si>
  <si>
    <t xml:space="preserve">Bp Kenko KR 6 NaNoTip </t>
  </si>
  <si>
    <t>Bp Kenko MD 2</t>
  </si>
  <si>
    <t>Bp Kenko Si biru</t>
  </si>
  <si>
    <t>Bp Kenko TIL SI Ht</t>
  </si>
  <si>
    <t>Bp pen stand STP 300 SG Kenko</t>
  </si>
  <si>
    <t>24 box 24 pc</t>
  </si>
  <si>
    <t>Bp Sahara Kenko ht</t>
  </si>
  <si>
    <t>BT 2920-3 kembang</t>
  </si>
  <si>
    <t>60 pc</t>
  </si>
  <si>
    <t>BT 3224 batik</t>
  </si>
  <si>
    <t>BT 3224-01 kembang</t>
  </si>
  <si>
    <t>Bussines file F PP320 A4 Kenko</t>
  </si>
  <si>
    <t>40 ls</t>
  </si>
  <si>
    <t>Call JK PKC 0711 HC</t>
  </si>
  <si>
    <t>160 pc</t>
  </si>
  <si>
    <t>Clear Holder solid CH 840 A4 Kenko</t>
  </si>
  <si>
    <t>108 pc</t>
  </si>
  <si>
    <t>Crayon Kenko 12w mini putar Classic (PVC Bag)</t>
  </si>
  <si>
    <t>12 ls</t>
  </si>
  <si>
    <t>96 pc</t>
  </si>
  <si>
    <t>Crayon putar 24 AGE EiEi Kenko</t>
  </si>
  <si>
    <t>Crayon putar 24 Snoopy EiEi Kenko</t>
  </si>
  <si>
    <t>Crayon TiTi 24w putar pendek</t>
  </si>
  <si>
    <t>20 ls</t>
  </si>
  <si>
    <t>Cutter Kenko 918c</t>
  </si>
  <si>
    <t>24 pc</t>
  </si>
  <si>
    <t>Dispenser JK TD 25</t>
  </si>
  <si>
    <t>100 pc</t>
  </si>
  <si>
    <t xml:space="preserve">Expanding fille JK 2638 </t>
  </si>
  <si>
    <t>40 pc</t>
  </si>
  <si>
    <t>Garisan 30cm Kenko F4 (1 box=120)</t>
  </si>
  <si>
    <t>20 box</t>
  </si>
  <si>
    <t>Garisan besi 60 cm Kenko</t>
  </si>
  <si>
    <t>10 ls</t>
  </si>
  <si>
    <t>Gunting Kenko SC 838</t>
  </si>
  <si>
    <t>800 pc</t>
  </si>
  <si>
    <t>Jangka JK MS 402</t>
  </si>
  <si>
    <t>360 pc</t>
  </si>
  <si>
    <t>Jangka JK MS 406</t>
  </si>
  <si>
    <t>120 pc</t>
  </si>
  <si>
    <t>L Leaf B5 100 JK</t>
  </si>
  <si>
    <t>80 pc</t>
  </si>
  <si>
    <t>L Leaf JA A5 50</t>
  </si>
  <si>
    <t>L Leaf JA B5 50</t>
  </si>
  <si>
    <t>192 pc</t>
  </si>
  <si>
    <t>Label LB 1LY (1brs) JK (titip) K</t>
  </si>
  <si>
    <t>Lem Kenko GT 406</t>
  </si>
  <si>
    <t>24 ls</t>
  </si>
  <si>
    <t>36 box</t>
  </si>
  <si>
    <t>54 box</t>
  </si>
  <si>
    <t>Lem super glue SG 03 Kenko</t>
  </si>
  <si>
    <t>50 card</t>
  </si>
  <si>
    <t>PC 0717-5-30 A/D Kenko</t>
  </si>
  <si>
    <t>PC Kenko 2160p AGE</t>
  </si>
  <si>
    <t>PC Kenko 2180 MG</t>
  </si>
  <si>
    <t>Pocket note Kenko 404</t>
  </si>
  <si>
    <t>6 ls</t>
  </si>
  <si>
    <t>Pushpin Kenko PN 30</t>
  </si>
  <si>
    <t>48 ls</t>
  </si>
  <si>
    <t>PW JK Cp 102 pendek</t>
  </si>
  <si>
    <t>Spidol Color marker Kenko Hj(2)</t>
  </si>
  <si>
    <t>Spidol Kenko H lighter or(3)/ Hj(1)</t>
  </si>
  <si>
    <t>72 ls</t>
  </si>
  <si>
    <t>Spidol Kenko H lighter win liner K</t>
  </si>
  <si>
    <t>Spidol Kenko Marker M lepasan</t>
  </si>
  <si>
    <t>Spidol Kenko Marker PM 700 M</t>
  </si>
  <si>
    <t>60 ls</t>
  </si>
  <si>
    <t>Spidol Kenko Marker WM 700 B/ M Whiteboard</t>
  </si>
  <si>
    <t>Stabillo Kenko High Winner kuning</t>
  </si>
  <si>
    <t>864 pc</t>
  </si>
  <si>
    <t>Stampad JK no 2</t>
  </si>
  <si>
    <t>144 pc</t>
  </si>
  <si>
    <t>Stip JK Pen MER-01</t>
  </si>
  <si>
    <t>Stip Kenko 20 ht</t>
  </si>
  <si>
    <t>50 pk</t>
  </si>
  <si>
    <t>Stip Kenko ER 36 Batik</t>
  </si>
  <si>
    <t>40 box</t>
  </si>
  <si>
    <t>Tas 3234 paradise JK</t>
  </si>
  <si>
    <t>36 ls</t>
  </si>
  <si>
    <t>Tipe-ex Kenko 306</t>
  </si>
  <si>
    <t>Tipe-ex Kenko KE-01</t>
  </si>
  <si>
    <t>CTN</t>
  </si>
  <si>
    <t>Abjad "D &amp; R" 260 Kcl</t>
  </si>
  <si>
    <t>Abjad Magnit K B 8125</t>
  </si>
  <si>
    <t>Acrylic 15 x 21</t>
  </si>
  <si>
    <t>Acrylic 7 x 10</t>
  </si>
  <si>
    <t>288 pc</t>
  </si>
  <si>
    <t>Acrylic 8 x 20</t>
  </si>
  <si>
    <t>Acrylic 8 x 25</t>
  </si>
  <si>
    <t>Acrylic 8 x 30</t>
  </si>
  <si>
    <t>Acrylic Marries 812/ 12w Biasa</t>
  </si>
  <si>
    <t>Acrylic Marries 818/ 18w</t>
  </si>
  <si>
    <t>3 ls</t>
  </si>
  <si>
    <t>Acrylic NT 21X30</t>
  </si>
  <si>
    <t>Acrylic NT 7X20</t>
  </si>
  <si>
    <t>Acrylic NT 7X25</t>
  </si>
  <si>
    <t>Acrylic NT 7X30</t>
  </si>
  <si>
    <t>Acrylic TF 001</t>
  </si>
  <si>
    <t>Acrylic TF 002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</si>
  <si>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</si>
  <si>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</si>
  <si>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</si>
  <si>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</si>
  <si>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</si>
  <si>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</si>
  <si>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</si>
  <si>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</si>
  <si>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</si>
  <si>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</si>
  <si>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</si>
  <si>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</si>
  <si>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</si>
  <si>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</si>
  <si>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</si>
  <si>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</si>
  <si>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</si>
  <si>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</si>
  <si>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</si>
  <si>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</si>
  <si>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</si>
  <si>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</si>
  <si>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</si>
  <si>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</si>
  <si>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</si>
  <si>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</si>
  <si>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</si>
  <si>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</si>
  <si>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Address Magnit Tam Hk(6)/ DNY(4)/ BR(6) Bsr</t>
  </si>
  <si>
    <t>Address Magnit Tg WTP</t>
  </si>
  <si>
    <t>Address Telp Mmoro A-060/ 8016(1)/ A-062/ 8012(1)</t>
  </si>
  <si>
    <t>90 ls</t>
  </si>
  <si>
    <t>Agenda 082/ 90k no 8390</t>
  </si>
  <si>
    <t>380 pc</t>
  </si>
  <si>
    <t>270 pc</t>
  </si>
  <si>
    <t>Agenda 22k (BA 22k)</t>
  </si>
  <si>
    <t>Agenda 2960</t>
  </si>
  <si>
    <t>Agenda 32k (BA 32k) Kunci B</t>
  </si>
  <si>
    <t>300 pc</t>
  </si>
  <si>
    <t>Agenda 5212</t>
  </si>
  <si>
    <t>Agenda 6212(3)/ 6213(1)</t>
  </si>
  <si>
    <t>200 pc</t>
  </si>
  <si>
    <t>Agenda Batik</t>
  </si>
  <si>
    <t>Agenda CK polos</t>
  </si>
  <si>
    <t>Agenda JB 2932</t>
  </si>
  <si>
    <t>Agenda JB 6132</t>
  </si>
  <si>
    <t>Agenda JB 6160/ 60k</t>
  </si>
  <si>
    <t>Alphabet huruf ABC 8714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</si>
  <si>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</si>
  <si>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</si>
  <si>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</si>
  <si>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</si>
  <si>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</si>
  <si>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</si>
  <si>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</si>
  <si>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</si>
  <si>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Amplop Data BT 53</t>
  </si>
  <si>
    <t>Amplop data gasta GD 57</t>
  </si>
  <si>
    <t>Amplop Data microtop CF 57</t>
  </si>
  <si>
    <t>240 pc</t>
  </si>
  <si>
    <t>Amplop Data Tesla TS 55 batik</t>
  </si>
  <si>
    <t>Amplop Data/ Map gasta GF56</t>
  </si>
  <si>
    <t>Amplop F54</t>
  </si>
  <si>
    <t>80 ls</t>
  </si>
  <si>
    <t>Amplop gasta CE 56</t>
  </si>
  <si>
    <t>360 ls</t>
  </si>
  <si>
    <t>Amplop gasta FC 56</t>
  </si>
  <si>
    <t>30 ls</t>
  </si>
  <si>
    <t>Amplop gasta GD 56</t>
  </si>
  <si>
    <t>Amplop hutang piutang</t>
  </si>
  <si>
    <t>Amplop KD 865/ B5</t>
  </si>
  <si>
    <t>Amplop microtop data F53</t>
  </si>
  <si>
    <t>Amplop polos 307 Tali</t>
  </si>
  <si>
    <t>1200 bh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</si>
  <si>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</si>
  <si>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</si>
  <si>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</si>
  <si>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</si>
  <si>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</si>
  <si>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</si>
  <si>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</si>
  <si>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Amplop/ map gasta CF 56</t>
  </si>
  <si>
    <t>Amplop/ map Tesla batik BT 53 S</t>
  </si>
  <si>
    <t>660 pc</t>
  </si>
  <si>
    <t>Asahan 006 Ikan (48)</t>
  </si>
  <si>
    <t>1440 pc</t>
  </si>
  <si>
    <t>Asahan 101-103 PH (1x24)</t>
  </si>
  <si>
    <t>48 box</t>
  </si>
  <si>
    <t>Asahan 18107</t>
  </si>
  <si>
    <t>Asahan 20160 (42)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</si>
  <si>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</si>
  <si>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</si>
  <si>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</si>
  <si>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</si>
  <si>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</si>
  <si>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</si>
  <si>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</si>
  <si>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</si>
  <si>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Asahan 51102</t>
  </si>
  <si>
    <t>60 box</t>
  </si>
  <si>
    <t>Asahan 601</t>
  </si>
  <si>
    <t>Asahan 62 2169 (48)</t>
  </si>
  <si>
    <t>96 box</t>
  </si>
  <si>
    <t>Asahan 653</t>
  </si>
  <si>
    <t>1152 pc</t>
  </si>
  <si>
    <t>Asahan 6611 6619/ 2pc (27)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</si>
  <si>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</si>
  <si>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</si>
  <si>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</si>
  <si>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</si>
  <si>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</si>
  <si>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</si>
  <si>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888E</t>
  </si>
  <si>
    <t>Asahan 9102 bubble(24)</t>
  </si>
  <si>
    <t>60 pot</t>
  </si>
  <si>
    <t>Asahan B 752 (1x24 pc)</t>
  </si>
  <si>
    <t>Asahan Bear 839</t>
  </si>
  <si>
    <t>Asahan Bulat Disney 1083 3D (24)</t>
  </si>
  <si>
    <t>Asahan Car mic color 351 (30)</t>
  </si>
  <si>
    <t>Asahan CC 215</t>
  </si>
  <si>
    <t>144 set</t>
  </si>
  <si>
    <t>Asahan Changli CL 161-2 Hole</t>
  </si>
  <si>
    <t>Asahan CL 106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</si>
  <si>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</si>
  <si>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</si>
  <si>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</si>
  <si>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</si>
  <si>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</si>
  <si>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</si>
  <si>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024</t>
  </si>
  <si>
    <t>Asahan DMS 030(36)</t>
  </si>
  <si>
    <t>Asahan DMS 038</t>
  </si>
  <si>
    <t>Asahan DY - 358 HP (1x48)</t>
  </si>
  <si>
    <t>24 box</t>
  </si>
  <si>
    <t>Asahan FA 15003 (36)</t>
  </si>
  <si>
    <t>120 tabung</t>
  </si>
  <si>
    <t>Asahan FA 1618-24</t>
  </si>
  <si>
    <t>72 Tabung</t>
  </si>
  <si>
    <t>Asahan FC - 2258 Otopet</t>
  </si>
  <si>
    <t>Asahan G2 405 (36)</t>
  </si>
  <si>
    <t>32 pk</t>
  </si>
  <si>
    <t>Asahan GC 208/ PH/ Dot Disney 1 box (30 pc)</t>
  </si>
  <si>
    <t>Asahan GZ.469</t>
  </si>
  <si>
    <t>48 pc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</si>
  <si>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</si>
  <si>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</si>
  <si>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</si>
  <si>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</si>
  <si>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</si>
  <si>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</si>
  <si>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Asahan HT 032 Prangko Barbie(1)/ 033 Barbie(1)</t>
  </si>
  <si>
    <t>320 ls</t>
  </si>
  <si>
    <t>Asahan JX 3749 (24)</t>
  </si>
  <si>
    <t>Asahan Kayu A-163 (12)</t>
  </si>
  <si>
    <t>Asahan Kerang/ Ikan 29-4 bening/ BE-28 (SM)</t>
  </si>
  <si>
    <t>Asahan kereta api kayu</t>
  </si>
  <si>
    <t>80 box</t>
  </si>
  <si>
    <t>Asahan KFC</t>
  </si>
  <si>
    <t>Asahan KM 9088D/ 2 Hole</t>
  </si>
  <si>
    <t>960 pc</t>
  </si>
  <si>
    <t xml:space="preserve">Asahan KM 9105 F/ FR </t>
  </si>
  <si>
    <t>Asahan Lokomotif 2535</t>
  </si>
  <si>
    <t>Asahan Meja 004 blk</t>
  </si>
  <si>
    <t>Asahan Meja 0613</t>
  </si>
  <si>
    <t>Asahan Meja 0618</t>
  </si>
  <si>
    <t>Asahan Meja 0619 Tank</t>
  </si>
  <si>
    <t>Asahan Meja 1001</t>
  </si>
  <si>
    <t>Asahan Meja 1006</t>
  </si>
  <si>
    <t>Asahan Meja 1F YF 9103</t>
  </si>
  <si>
    <t>Asahan meja 5528</t>
  </si>
  <si>
    <t>180 pc</t>
  </si>
  <si>
    <t>Asahan Meja 601 MM</t>
  </si>
  <si>
    <t>Asahan Meja 610</t>
  </si>
  <si>
    <t>Asahan Meja 612</t>
  </si>
  <si>
    <t>36 pc</t>
  </si>
  <si>
    <t>Asahan meja 615</t>
  </si>
  <si>
    <t>Asahan Meja 6516 Piglet</t>
  </si>
  <si>
    <t>Asahan meja 7913</t>
  </si>
  <si>
    <t>Asahan Meja 7922 blk</t>
  </si>
  <si>
    <t>Asahan Meja 7923</t>
  </si>
  <si>
    <t>Asahan Meja 8004 A motif</t>
  </si>
  <si>
    <t>Asahan Meja 8005 A</t>
  </si>
  <si>
    <t>Asahan Meja 826 kotak motif</t>
  </si>
  <si>
    <t>Asahan Meja 8621 Dragon</t>
  </si>
  <si>
    <t>Asahan meja 8803</t>
  </si>
  <si>
    <t>Asahan Meja 8808A blk</t>
  </si>
  <si>
    <t>Asahan Meja 9163</t>
  </si>
  <si>
    <t>Asahan Meja A002</t>
  </si>
  <si>
    <t>Asahan Meja CL 204</t>
  </si>
  <si>
    <t>Asahan Meja S 227 Telephone</t>
  </si>
  <si>
    <t>Asahan Meja S 229 EGG</t>
  </si>
  <si>
    <t>Asahan Meja S 5226</t>
  </si>
  <si>
    <t>Asahan Meja S 5227</t>
  </si>
  <si>
    <t>Asahan meja S233</t>
  </si>
  <si>
    <t>Asahan Meja S530</t>
  </si>
  <si>
    <t>Asahan Meja S558</t>
  </si>
  <si>
    <t>Asahan Meja SX 0057</t>
  </si>
  <si>
    <t>Asahan Meja TG 3081</t>
  </si>
  <si>
    <t>Asahan Meja XC S223</t>
  </si>
  <si>
    <t>Asahan Meja XM 8005</t>
  </si>
  <si>
    <t>Asahan Meja XM 8909</t>
  </si>
  <si>
    <t>Asahan Mono 908 (1x32)</t>
  </si>
  <si>
    <t>Asahan P 527 (48)</t>
  </si>
  <si>
    <t>Asahan pensil K 2177</t>
  </si>
  <si>
    <t>Asahan pensil TF 987</t>
  </si>
  <si>
    <t>Asahan pot 8022 (24)</t>
  </si>
  <si>
    <t xml:space="preserve">Asahan pot R 3009 (54) </t>
  </si>
  <si>
    <t>40 pot</t>
  </si>
  <si>
    <t>54 pc</t>
  </si>
  <si>
    <t>Asahan R 6024 (48)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</si>
  <si>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</si>
  <si>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</si>
  <si>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</si>
  <si>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</si>
  <si>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</si>
  <si>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</si>
  <si>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</si>
  <si>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</si>
  <si>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Asahan SC 201</t>
  </si>
  <si>
    <t>Asahan SC 6023</t>
  </si>
  <si>
    <t>Asahan SC 6029</t>
  </si>
  <si>
    <t>Asahan SC 6029/ 2H (48)</t>
  </si>
  <si>
    <t>Asahan SC 621 (48)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</si>
  <si>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</si>
  <si>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</si>
  <si>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</si>
  <si>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</si>
  <si>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</si>
  <si>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</si>
  <si>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</si>
  <si>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</si>
  <si>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</si>
  <si>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</si>
  <si>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</si>
  <si>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</si>
  <si>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</si>
  <si>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</si>
  <si>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</si>
  <si>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</si>
  <si>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</si>
  <si>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327 Camera (24)</t>
  </si>
  <si>
    <t>Asahan Tiko 531</t>
  </si>
  <si>
    <t>Asahan Tiko 544 (24)</t>
  </si>
  <si>
    <t>Asahan Topi LY-804 (36)</t>
  </si>
  <si>
    <t>Asahan Toples (50)</t>
  </si>
  <si>
    <t>2400 pc</t>
  </si>
  <si>
    <t>Asahan Toples TPL 5-27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</si>
  <si>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</si>
  <si>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</si>
  <si>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</si>
  <si>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</si>
  <si>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</si>
  <si>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</si>
  <si>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</si>
  <si>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</si>
  <si>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Asahan Y 8189</t>
  </si>
  <si>
    <t>B Clip 111 Flower (48)</t>
  </si>
  <si>
    <t>96 Tab</t>
  </si>
  <si>
    <t>B Clip 155 Flower (24)</t>
  </si>
  <si>
    <t>B Note A5 besi Fancy 4D</t>
  </si>
  <si>
    <t>B Note A5 Pon GZ-015 Sheepo</t>
  </si>
  <si>
    <t>B Note A5 Pons Plst Dragon(5)/ MM(4)</t>
  </si>
  <si>
    <t>Balon angka Lka 3200</t>
  </si>
  <si>
    <t>Balon BL 10010</t>
  </si>
  <si>
    <t>Balon BL 100178 M/ P</t>
  </si>
  <si>
    <t>Balon BL 100192</t>
  </si>
  <si>
    <t>Balon BL 1002</t>
  </si>
  <si>
    <t>Balon BL 10022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</si>
  <si>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</si>
  <si>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</si>
  <si>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</si>
  <si>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</si>
  <si>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</si>
  <si>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</si>
  <si>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</si>
  <si>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</si>
  <si>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</si>
  <si>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</si>
  <si>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</si>
  <si>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Balon Double BL 2402</t>
  </si>
  <si>
    <t>Balon Foil metallik angka BFOIA</t>
  </si>
  <si>
    <t>2000 pc</t>
  </si>
  <si>
    <t>Balon FS love love LKF 3200 M11</t>
  </si>
  <si>
    <t>Balon FS Mickey LKF 3200 M3</t>
  </si>
  <si>
    <t>Balon FS polkadot Lkf 3200 PW</t>
  </si>
  <si>
    <t>Balon LKF 3200 M4</t>
  </si>
  <si>
    <t>Balon LMP 2200</t>
  </si>
  <si>
    <t>Balon metalik HB LMS 2800 HB</t>
  </si>
  <si>
    <t>Balon metalik LKM 2800</t>
  </si>
  <si>
    <t>Balon metalik Yoeker (20)</t>
  </si>
  <si>
    <t>100 Disp</t>
  </si>
  <si>
    <t>Balon mickey Kcl (20)</t>
  </si>
  <si>
    <t>150 Disp</t>
  </si>
  <si>
    <t>Balon Tata Surya KS 1222</t>
  </si>
  <si>
    <t>80 pk</t>
  </si>
  <si>
    <t>100 disp</t>
  </si>
  <si>
    <t>Balon Zodiak 2260</t>
  </si>
  <si>
    <t>Bando King (Raja) mix gold/ silver</t>
  </si>
  <si>
    <t>Bando King (Ratu) gold</t>
  </si>
  <si>
    <t>Banner Ballet B312 BS</t>
  </si>
  <si>
    <t>Bensia 06 LMH 4M-3 Hati metalik pendek</t>
  </si>
  <si>
    <t>Bensia 2C BTS 128</t>
  </si>
  <si>
    <t>Bensia 905</t>
  </si>
  <si>
    <t>Bensia 9935 pluit (42)</t>
  </si>
  <si>
    <t>Bensia 9938 Cermin Kaca (32)</t>
  </si>
  <si>
    <t>Bensia 9939 A (Faktur) 32</t>
  </si>
  <si>
    <t>Bensia 9939 Dadu (32)</t>
  </si>
  <si>
    <t>Bensia BAEA 009 (1x50)</t>
  </si>
  <si>
    <t>Bensia CYD3-1 Smile</t>
  </si>
  <si>
    <t>1200 set</t>
  </si>
  <si>
    <t>Bensia CYD3-5 Angel 0322</t>
  </si>
  <si>
    <t>Bensia Dadu SF 9939A</t>
  </si>
  <si>
    <t>Bensia Dollar</t>
  </si>
  <si>
    <t>12 grs</t>
  </si>
  <si>
    <t>Bensia LT 1311 (30 pc) (36)</t>
  </si>
  <si>
    <t>Bensia pluit 9925 A</t>
  </si>
  <si>
    <t>Bensia SF 9925 A (Pluit 42 F)</t>
  </si>
  <si>
    <t>Bensia SF 9925 B (Tangan 42 F)</t>
  </si>
  <si>
    <t>Bensia SF 9925 C (Biasa)</t>
  </si>
  <si>
    <t>38 box</t>
  </si>
  <si>
    <t>Bensia SF 9925 C (Faktur)</t>
  </si>
  <si>
    <t>Bensia SF 9925 C (Sendok 42 Biasa)</t>
  </si>
  <si>
    <t>Bensia ZC 105 pluit</t>
  </si>
  <si>
    <t>Bensia ZC 131 Fan (30 Box) isi 48</t>
  </si>
  <si>
    <t>Bensia ZC 9937 (50)</t>
  </si>
  <si>
    <t>Binder note/ memo batik T(76)</t>
  </si>
  <si>
    <t>384 pc</t>
  </si>
  <si>
    <t>Bk ASB Kwarto</t>
  </si>
  <si>
    <t>Bk Diary 1273</t>
  </si>
  <si>
    <t>Bk Diary 1277</t>
  </si>
  <si>
    <t>Bk mewarnai &amp; cerita miring</t>
  </si>
  <si>
    <t>Bk mewarnai 21x29 B</t>
  </si>
  <si>
    <t>Bk mewarnai A5/ Full color</t>
  </si>
  <si>
    <t>Bk mewarnai ART 8 design (32x50)</t>
  </si>
  <si>
    <t>1600 pc</t>
  </si>
  <si>
    <t>Bk mewarnai ART A4 (8 design)</t>
  </si>
  <si>
    <t>900 pc</t>
  </si>
  <si>
    <t>Bk mewarnai BT 21</t>
  </si>
  <si>
    <t>Bk mewarnai HTL 600-650</t>
  </si>
  <si>
    <t>160 ls</t>
  </si>
  <si>
    <t>Bk mewarnai jumbo 4 seri IF</t>
  </si>
  <si>
    <t>Bk mewarnai jumbo kode 8A4-1</t>
  </si>
  <si>
    <t>Bk Spiral Gliter Happy Cherub G-12 (1 Pk=6)/ A-017 polos</t>
  </si>
  <si>
    <t>Bk Spiral X-019 MM Gliter(3)/ 052 Hk(5)</t>
  </si>
  <si>
    <t>Bk Spiral X-053 MM timbul</t>
  </si>
  <si>
    <t>Bk/ Diary 1047</t>
  </si>
  <si>
    <t>Bk/ NB A 318B(1)</t>
  </si>
  <si>
    <t>Bk/ NB A 326K(5)/ A 343K(1)</t>
  </si>
  <si>
    <t>Bk/ NB A 331B</t>
  </si>
  <si>
    <t>Bk/ NB A 342K</t>
  </si>
  <si>
    <t>Bk/ NB Kancing A5 Dsy</t>
  </si>
  <si>
    <t>210 pc</t>
  </si>
  <si>
    <t>Bk/ NB Spiral 6650/ 6450 (A6)</t>
  </si>
  <si>
    <t>Bk/ NB Spiral A6-120 Tab</t>
  </si>
  <si>
    <t>Block note Enter spiral 403</t>
  </si>
  <si>
    <t>Block note Enter spiral 404</t>
  </si>
  <si>
    <t>Block Note/ NB A4</t>
  </si>
  <si>
    <t>BN 7102 A5-20</t>
  </si>
  <si>
    <t>BN A5 Bo.164</t>
  </si>
  <si>
    <t>BN A5 Diyuan DW.A5-03</t>
  </si>
  <si>
    <t>BN A5 ETJ</t>
  </si>
  <si>
    <t>BN A5 Fancy 0913 (Minion)</t>
  </si>
  <si>
    <t>BN A5 Rabbit/ koala</t>
  </si>
  <si>
    <t>66 pc</t>
  </si>
  <si>
    <t>BN B5 warna koala</t>
  </si>
  <si>
    <t>BN S 032k - S002 PR</t>
  </si>
  <si>
    <t>296 pc</t>
  </si>
  <si>
    <t>BN Slip A5 Sika Campus</t>
  </si>
  <si>
    <t>BNL A2560-37/38/ A5 besar</t>
  </si>
  <si>
    <t>BNS XB 72k 1273</t>
  </si>
  <si>
    <t>BNS XB 72k 1352</t>
  </si>
  <si>
    <t>BNS XB 72k 1400</t>
  </si>
  <si>
    <t>320 pc</t>
  </si>
  <si>
    <t>BNS XQ 95k 415/ 440</t>
  </si>
  <si>
    <t>BNS XQ 95k 500/ 511</t>
  </si>
  <si>
    <t>BNT 2560-45</t>
  </si>
  <si>
    <t>Box file enter kcg Ht(1)/ B(1)</t>
  </si>
  <si>
    <t>Box file Microtop A.618/ 3 susun</t>
  </si>
  <si>
    <t>Box file Microtop A.648/ 4 susun</t>
  </si>
  <si>
    <t>Box file tylo C 306 Bmuda(9), M(6)</t>
  </si>
  <si>
    <t>Box file tylo C 306 ht(11), Btua(7)</t>
  </si>
  <si>
    <t>Box file tylo C 306 Orange(6), Hj(6)</t>
  </si>
  <si>
    <t>Box file V Tech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</si>
  <si>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</si>
  <si>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</si>
  <si>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</si>
  <si>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</si>
  <si>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</si>
  <si>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</si>
  <si>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</si>
  <si>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</si>
  <si>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</si>
  <si>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</si>
  <si>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</si>
  <si>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</si>
  <si>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</si>
  <si>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</si>
  <si>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</si>
  <si>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</si>
  <si>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</si>
  <si>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</si>
  <si>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</si>
  <si>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</si>
  <si>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</si>
  <si>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3028 love straw (7=18 box/ 1= 21 box) 1x48</t>
  </si>
  <si>
    <t>Bp 3333 gelas + pedang</t>
  </si>
  <si>
    <t>Bp 3653 kuda (48)</t>
  </si>
  <si>
    <t>Bp 380 (1x36)</t>
  </si>
  <si>
    <t>Bp 389 AB (1x36)</t>
  </si>
  <si>
    <t>Bp 4W box (P1081)</t>
  </si>
  <si>
    <t>108 ls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</si>
  <si>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</si>
  <si>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</si>
  <si>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</si>
  <si>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</si>
  <si>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</si>
  <si>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</si>
  <si>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</si>
  <si>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</si>
  <si>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</si>
  <si>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</si>
  <si>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Bp 7035</t>
  </si>
  <si>
    <t>192 ls</t>
  </si>
  <si>
    <t>Bp 7054</t>
  </si>
  <si>
    <t>Bp 7064</t>
  </si>
  <si>
    <t>Bp 7067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</si>
  <si>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</si>
  <si>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</si>
  <si>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</si>
  <si>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</si>
  <si>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</si>
  <si>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</si>
  <si>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</si>
  <si>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</si>
  <si>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</si>
  <si>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240 ls</t>
  </si>
  <si>
    <t>Bp AODM 020 Ht</t>
  </si>
  <si>
    <t>Bp AODM 021 Faktur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</si>
  <si>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</si>
  <si>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</si>
  <si>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</si>
  <si>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</si>
  <si>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</si>
  <si>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</si>
  <si>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</si>
  <si>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</si>
  <si>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</si>
  <si>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</si>
  <si>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</si>
  <si>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</si>
  <si>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</si>
  <si>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</si>
  <si>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</si>
  <si>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</si>
  <si>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</si>
  <si>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Cosh CS 8501</t>
  </si>
  <si>
    <t>Bp Cosh CS 8503</t>
  </si>
  <si>
    <t>Bp Cosh CS 8601</t>
  </si>
  <si>
    <t>Bp Cosh CS G 10</t>
  </si>
  <si>
    <t>Bp Cosh CS LS 919</t>
  </si>
  <si>
    <t>Bp D Tian 1015 (6)/ 108 (11)</t>
  </si>
  <si>
    <t>Bp DB 530</t>
  </si>
  <si>
    <t>Bp Dbs GG 99</t>
  </si>
  <si>
    <t>Bp Deboss 550 + Refill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</si>
  <si>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</si>
  <si>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</si>
  <si>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</si>
  <si>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</si>
  <si>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</si>
  <si>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</si>
  <si>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</si>
  <si>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</si>
  <si>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</si>
  <si>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</si>
  <si>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Bp gel Debozz 0,7 530</t>
  </si>
  <si>
    <t>Bp gel TZ 1000</t>
  </si>
  <si>
    <t>Bp gel TZ 1002</t>
  </si>
  <si>
    <t>Bp Gell 013 (69030) hati+ mainan</t>
  </si>
  <si>
    <t>Bp Gell 0313</t>
  </si>
  <si>
    <t>Bp Gell 0910 boneka</t>
  </si>
  <si>
    <t>Bp Gell 1188</t>
  </si>
  <si>
    <t>Bp Gell 12w 2010M 19A</t>
  </si>
  <si>
    <t>Bp Gell 1518(1)</t>
  </si>
  <si>
    <t>Bp Gell 566</t>
  </si>
  <si>
    <t>Bp Gell 585</t>
  </si>
  <si>
    <t>Bp Gell 7013</t>
  </si>
  <si>
    <t>Bp Gell 7022 kunci</t>
  </si>
  <si>
    <t>Bp Gell 7026</t>
  </si>
  <si>
    <t>Bp Gell 7038</t>
  </si>
  <si>
    <t>Bp Gell 7039</t>
  </si>
  <si>
    <t>Bp Gell 7043</t>
  </si>
  <si>
    <t>Bp Gell 7045</t>
  </si>
  <si>
    <t>Bp Gell 7092</t>
  </si>
  <si>
    <t>Bp Gell 802(10)/ 803(10)</t>
  </si>
  <si>
    <t>Bp Gell 805(11)/ 806(9)</t>
  </si>
  <si>
    <t>Bp Gell 807</t>
  </si>
  <si>
    <t>Bp Gell 8853 segitiga bola</t>
  </si>
  <si>
    <t>Bp Gell 917/ 903</t>
  </si>
  <si>
    <t>Bp Gell 9518 tank air</t>
  </si>
  <si>
    <t>142 ls</t>
  </si>
  <si>
    <t>Bp Gell Aopo Gp 1895</t>
  </si>
  <si>
    <t>Bp Gell Aopo Gp-032 warna</t>
  </si>
  <si>
    <t>Bp Gell B155 (0366)</t>
  </si>
  <si>
    <t>Bp Gell elmo H(1) M(1)</t>
  </si>
  <si>
    <t>Bp Gell executive 169 (2)/ 777 (3)</t>
  </si>
  <si>
    <t>Bp Gell G 2036 biru</t>
  </si>
  <si>
    <t>Bp gell GLP SQ 01 12w</t>
  </si>
  <si>
    <t>Bp gell Gp 1016 gold</t>
  </si>
  <si>
    <t>Bp gell Gp 1016 silver</t>
  </si>
  <si>
    <t>Bp Gell Gp 956</t>
  </si>
  <si>
    <t>Bp Gell Gp 963</t>
  </si>
  <si>
    <t>Bp Gell Gramata H1(5)/ H2(13)</t>
  </si>
  <si>
    <t>Bp Gell Gramata H5</t>
  </si>
  <si>
    <t>Bp Gell HB k 510</t>
  </si>
  <si>
    <t>Bp gell HS 1215</t>
  </si>
  <si>
    <t>Bp Gell JD. 860 MMORO (70)</t>
  </si>
  <si>
    <t>Bp Gell jiausue 8 color (1 set = 8pc)</t>
  </si>
  <si>
    <t>200 set</t>
  </si>
  <si>
    <t>Bp Gell K 593</t>
  </si>
  <si>
    <t>Bp Gell microtop 808 Ht</t>
  </si>
  <si>
    <t>Bp Gell MP 1012 (4)</t>
  </si>
  <si>
    <t>Bp Gell MP 1118</t>
  </si>
  <si>
    <t>Bp Gell natto 8855 (1x48)</t>
  </si>
  <si>
    <t>Bp Gell Pong2 merah (1 dos=20)</t>
  </si>
  <si>
    <t>90 dos</t>
  </si>
  <si>
    <t>Bp Gell SanMao 2320</t>
  </si>
  <si>
    <t>Bp Gell SanMao 9578</t>
  </si>
  <si>
    <t>Bp Gell SanMao 9590(3)</t>
  </si>
  <si>
    <t>Bp Gell SanMao 9733(3)</t>
  </si>
  <si>
    <t>Bp Gell SanMao 9909</t>
  </si>
  <si>
    <t>Bp Gell Spray Gp-218</t>
  </si>
  <si>
    <t>Bp gell VC 1602 BTS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</si>
  <si>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</si>
  <si>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</si>
  <si>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</si>
  <si>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</si>
  <si>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</si>
  <si>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</si>
  <si>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</si>
  <si>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</si>
  <si>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</si>
  <si>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</si>
  <si>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</si>
  <si>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Hapus V 6791</t>
  </si>
  <si>
    <t>Bp Heroset 50</t>
  </si>
  <si>
    <t>Bp Hilltop HT 1020</t>
  </si>
  <si>
    <t>Bp Hk panjang (36)</t>
  </si>
  <si>
    <t>Bp Ht 590 balon tiup (3)/ MP 2131 ayunan demon (1 box 48) (1)</t>
  </si>
  <si>
    <t>Bp ikan tali</t>
  </si>
  <si>
    <t>Bp JB 273/ 1000</t>
  </si>
  <si>
    <t>Bp KG 1 B</t>
  </si>
  <si>
    <t>Bp light kitty hand</t>
  </si>
  <si>
    <t>Bp light princess hand</t>
  </si>
  <si>
    <t>20 gr</t>
  </si>
  <si>
    <t>Bp Manik 001 (1x60)</t>
  </si>
  <si>
    <t>Bp MD 104 tangan</t>
  </si>
  <si>
    <t>350 ls</t>
  </si>
  <si>
    <t>Bp Meja BPS 202 Foot</t>
  </si>
  <si>
    <t>Bp Milk 302 (36)</t>
  </si>
  <si>
    <t>Bp mini Gell Maxxist 133C</t>
  </si>
  <si>
    <t>24 gr</t>
  </si>
  <si>
    <t>Bp mini Gell Sparkle Gold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</si>
  <si>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</si>
  <si>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</si>
  <si>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</si>
  <si>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</si>
  <si>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</si>
  <si>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</si>
  <si>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</si>
  <si>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</si>
  <si>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</si>
  <si>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</si>
  <si>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</si>
  <si>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6611(2)/ 005(2)</t>
  </si>
  <si>
    <t>Bp Pelangi 9310</t>
  </si>
  <si>
    <t>Bp pen gliter lestari</t>
  </si>
  <si>
    <t>Bp pen TX 155</t>
  </si>
  <si>
    <t>Bp sepatu roda 084 (48)</t>
  </si>
  <si>
    <t>Bp SF -2991 two in one</t>
  </si>
  <si>
    <t>Bp Sika 189 Ht (20)/ biru(3)</t>
  </si>
  <si>
    <t>Bp Skyline S-6 Black</t>
  </si>
  <si>
    <t>Bp Smile 2038 (36)</t>
  </si>
  <si>
    <t>Bp Snoopy Bening 300 MA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</si>
  <si>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</si>
  <si>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</si>
  <si>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</si>
  <si>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</si>
  <si>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</si>
  <si>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</si>
  <si>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1835</t>
  </si>
  <si>
    <t>Bp tali PN 1001</t>
  </si>
  <si>
    <t>Bp Tekken warna pp 30</t>
  </si>
  <si>
    <t>Bp Terompet (48)</t>
  </si>
  <si>
    <t>Bp TF 228</t>
  </si>
  <si>
    <t>Bp TF 3115</t>
  </si>
  <si>
    <t>Bp TF 3135 batik blk</t>
  </si>
  <si>
    <t>Bp TF 344 batik</t>
  </si>
  <si>
    <t>Bp TF 719</t>
  </si>
  <si>
    <t>Bp TF 729</t>
  </si>
  <si>
    <t>Bp TG SG 09</t>
  </si>
  <si>
    <t>Bp Top 5559</t>
  </si>
  <si>
    <t>33 box</t>
  </si>
  <si>
    <t>Bp Trix 150</t>
  </si>
  <si>
    <t xml:space="preserve">Bp TT senter 6014 smurf </t>
  </si>
  <si>
    <t>Bp TX 152</t>
  </si>
  <si>
    <t>Bp Tylo F271 Fountainmarmer</t>
  </si>
  <si>
    <t>Bp USA TP</t>
  </si>
  <si>
    <t>Bp VC 529 A 200 Vanco</t>
  </si>
  <si>
    <t>Bp VC 600 SegiEmpat batik</t>
  </si>
  <si>
    <t>Bp Vtro 213 BT 21</t>
  </si>
  <si>
    <t>Bp Vtro 220 BTS</t>
  </si>
  <si>
    <t>Bp Vtro 223 BTS</t>
  </si>
  <si>
    <t>Bp WR Gp 112s 12w</t>
  </si>
  <si>
    <t>Bp XD 061H/ 5w+mech</t>
  </si>
  <si>
    <t>Bp XD 070 B10/ 3w</t>
  </si>
  <si>
    <t>Bp XDM 3017</t>
  </si>
  <si>
    <t>Bp XDM 3155</t>
  </si>
  <si>
    <t>Bp XDM 860</t>
  </si>
  <si>
    <t>Bp XDM Fancy 3124(1)/ 3125(1)</t>
  </si>
  <si>
    <t>Bp XDM Fancy 3126</t>
  </si>
  <si>
    <t>Bp XDM GP.851</t>
  </si>
  <si>
    <t>Bp XDM P213</t>
  </si>
  <si>
    <t>Bp Y L1000 HK panjang 1x48</t>
  </si>
  <si>
    <t>Bp Zhixin 2963</t>
  </si>
  <si>
    <t>Bp Zhixin ZH 101</t>
  </si>
  <si>
    <t>Bp Zhixin ZH 102</t>
  </si>
  <si>
    <t>Bp/ pen holder PH 909(4)</t>
  </si>
  <si>
    <t>Bp/ Vullpen 3081(1)/ 3083(1)/ 3095(2)</t>
  </si>
  <si>
    <t>Bp/ Vullpen 3096</t>
  </si>
  <si>
    <t>Bp/ Vullpen TF 801 (15)/ TF 802 (28)</t>
  </si>
  <si>
    <t>BTL A 2560-37/38 A5/30lb</t>
  </si>
  <si>
    <t>BTS 329-1A/ 6</t>
  </si>
  <si>
    <t>BTS 329-2 A5-100</t>
  </si>
  <si>
    <t>BTS 60 404</t>
  </si>
  <si>
    <t>BTS 60-404/A5-45 Depan</t>
  </si>
  <si>
    <t>BTS A680-08 (3)</t>
  </si>
  <si>
    <t>BTS B156/ A6 Index</t>
  </si>
  <si>
    <t>BTS gasta A5 80-12 Bola</t>
  </si>
  <si>
    <t>168 pc</t>
  </si>
  <si>
    <t>BTS gasta HA 32-8211/ A5-50 FR</t>
  </si>
  <si>
    <t>BTS gasta HA 32-8213/ A5-50 FR</t>
  </si>
  <si>
    <t>BTS NB A666/ A6</t>
  </si>
  <si>
    <t>252 pc</t>
  </si>
  <si>
    <t>BTS WZ A5 25100-64 w</t>
  </si>
  <si>
    <t>Buku Tamu Batik</t>
  </si>
  <si>
    <t>7 ls</t>
  </si>
  <si>
    <t>Buku Tamu ECO love</t>
  </si>
  <si>
    <t>Buldog Clip 3 Dingli/ V Tech (24) 0024</t>
  </si>
  <si>
    <t>Buldog Clip 4 V tech (18) 0023</t>
  </si>
  <si>
    <t>Bulldog clip joss BC 0023 (4) ETJ</t>
  </si>
  <si>
    <t>Business file D file P</t>
  </si>
  <si>
    <t>Business file Sika P</t>
  </si>
  <si>
    <t>Bussines file mardex</t>
  </si>
  <si>
    <t>Card DX 612 (13M Biru)</t>
  </si>
  <si>
    <t>Card DX 622 (10 Biru)</t>
  </si>
  <si>
    <t>Card DX 622 (eTJ) P(2)</t>
  </si>
  <si>
    <t>Card Dy 612 jos 10M</t>
  </si>
  <si>
    <t>Carry file Topla 8820 B</t>
  </si>
  <si>
    <t>Carry file Topla 8820 Hj</t>
  </si>
  <si>
    <t>Carry file Topla 8820 M(6)/ K(7)</t>
  </si>
  <si>
    <t>Carry file Topla 8820 putih</t>
  </si>
  <si>
    <t>Carry file Topla 8830 putih</t>
  </si>
  <si>
    <t>30 pc</t>
  </si>
  <si>
    <t>18 ls</t>
  </si>
  <si>
    <t>Catur magnit TNT AO32</t>
  </si>
  <si>
    <t>CD 3680 besar</t>
  </si>
  <si>
    <t>CD Bag bola TNT 274</t>
  </si>
  <si>
    <t>CD Bag Disney TNT 277</t>
  </si>
  <si>
    <t>Celengan Bulat 3103</t>
  </si>
  <si>
    <t>Celengan L 8 House</t>
  </si>
  <si>
    <t>120 bh</t>
  </si>
  <si>
    <t>Celengan P 32 House</t>
  </si>
  <si>
    <t>Clear Holder 20 lb GM hijau</t>
  </si>
  <si>
    <t>Clear Holder 20 lb GM kuning</t>
  </si>
  <si>
    <t>Clear Holder 20 lb GM merah</t>
  </si>
  <si>
    <t>Clear holder 40 enter mix</t>
  </si>
  <si>
    <t>Clear Holder 60L Trambo/ snow peak</t>
  </si>
  <si>
    <t>Clear Holder A-lot 20 lbr Abu/Hj/Pink/Htm</t>
  </si>
  <si>
    <t>Clear Holder amanda F4 20 lb</t>
  </si>
  <si>
    <t xml:space="preserve">Clear Holder CH 020 UTN </t>
  </si>
  <si>
    <t xml:space="preserve">Clear Holder CH 040 UTN </t>
  </si>
  <si>
    <t xml:space="preserve">Clear Holder CH 060 UTN </t>
  </si>
  <si>
    <t xml:space="preserve">Clear Holder CH 080 UTN </t>
  </si>
  <si>
    <t>Clear Holder Huajie 60 lb Butek</t>
  </si>
  <si>
    <t>Clear Holder Huajie 60 lb Trans</t>
  </si>
  <si>
    <t>Clear holder jos 20</t>
  </si>
  <si>
    <t>Clear Holder jos 80 FL</t>
  </si>
  <si>
    <t>Clear Holder metal CH 840 A4</t>
  </si>
  <si>
    <t>Clear Holder metal CH 860 A4</t>
  </si>
  <si>
    <t>Clear Holder Snowpeak 20 lbr (Ungu/ Hj/Pink/ Orange)</t>
  </si>
  <si>
    <t>Clear Holder Tizo B(2)/ Hj(1)</t>
  </si>
  <si>
    <t>Clear Holder V-Tech VTF 20K Ht(1) Hj(4)</t>
  </si>
  <si>
    <t>Clip Board 303 (Clip Besar)</t>
  </si>
  <si>
    <t>8 ls</t>
  </si>
  <si>
    <t>Clip Board 307 S worry kecil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</si>
  <si>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</si>
  <si>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</si>
  <si>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</si>
  <si>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</si>
  <si>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</si>
  <si>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</si>
  <si>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Fancy NT Topla</t>
  </si>
  <si>
    <t>Clip Board Folio Fancy SMM Deluxe</t>
  </si>
  <si>
    <t>Clip board holo 2 mk</t>
  </si>
  <si>
    <t xml:space="preserve">Clip Board kwalitas </t>
  </si>
  <si>
    <t>Clip Board kwalitas Fancy</t>
  </si>
  <si>
    <t>16 ls</t>
  </si>
  <si>
    <t>Clip Board mika batik</t>
  </si>
  <si>
    <t>Clip Board mika Fancy (Baru) BB, FR (blk), K pony, SPD/ AV</t>
  </si>
  <si>
    <t>Clip Board mika Holo Fancy (baru)</t>
  </si>
  <si>
    <t>Clip Board mika Rainbow</t>
  </si>
  <si>
    <t>Clip Board papan double Fancy</t>
  </si>
  <si>
    <t>Clip Board papan gambar B5</t>
  </si>
  <si>
    <t>Clip Board Transparent F4 530 moshi²</t>
  </si>
  <si>
    <t>Clip Candy no 1</t>
  </si>
  <si>
    <t>Clip File Topla Wrn Hj/ Ht/ M/ B</t>
  </si>
  <si>
    <t>216 pc</t>
  </si>
  <si>
    <t>Clip file yushinca 318</t>
  </si>
  <si>
    <t>Clip Tali 1,0 BLK K B M</t>
  </si>
  <si>
    <t>Clipboard 6688 Trans koala</t>
  </si>
  <si>
    <t>Coin bank bulat BTS</t>
  </si>
  <si>
    <t>Coinbank 6447 (8)/ 8090 (3)</t>
  </si>
  <si>
    <t>CoinBank 8811-8815 | music AB</t>
  </si>
  <si>
    <t>CoinBank DME 001</t>
  </si>
  <si>
    <t>Coinbank M</t>
  </si>
  <si>
    <t>Coinbank S (BLK)</t>
  </si>
  <si>
    <t>Compas DC 45-2A</t>
  </si>
  <si>
    <t>Compas DC 45-3A</t>
  </si>
  <si>
    <t>Compass 44mm</t>
  </si>
  <si>
    <t>Compass 60mm</t>
  </si>
  <si>
    <t>Compass gold CA 026 I gold</t>
  </si>
  <si>
    <t>Crayon 01-01 12y baby Dragon baru</t>
  </si>
  <si>
    <t>Crayon 12w pdk Fancy 1011</t>
  </si>
  <si>
    <t>Crayon 12W Squeezy</t>
  </si>
  <si>
    <t>Crayon 59918</t>
  </si>
  <si>
    <t>Crayon DB 777 18 putar</t>
  </si>
  <si>
    <t>Crayon Kojico 12w</t>
  </si>
  <si>
    <t>Crayon Navanta 55w</t>
  </si>
  <si>
    <t>24 set</t>
  </si>
  <si>
    <t>Crayon putar 12w no 208 pendek</t>
  </si>
  <si>
    <t>Crayon putar 12w pdk Deboss</t>
  </si>
  <si>
    <t>Crayon putar 24w Deboss</t>
  </si>
  <si>
    <t>Crayon putar 602 Zhendi</t>
  </si>
  <si>
    <t>Crayon putar Fancy pdk 12w Seeyou</t>
  </si>
  <si>
    <t>Crayon putar pjg Fancy karakter 12w 2530 mix</t>
  </si>
  <si>
    <t>Crayon putar small T C12 montana pdk</t>
  </si>
  <si>
    <t>Crayon TSS 12 putar pjg minion</t>
  </si>
  <si>
    <t>Crayon Twister 24w TF Spp</t>
  </si>
  <si>
    <t>Crayon Zhong Hwa mini 2H 12 CRS</t>
  </si>
  <si>
    <t>Cutter 332</t>
  </si>
  <si>
    <t>Cutter Taco B</t>
  </si>
  <si>
    <t>Cutter Taco Kcl 78 TR Premium Transparan(4)</t>
  </si>
  <si>
    <t>Cutter Transp golden GC 888</t>
  </si>
  <si>
    <t>Desk Organiser 838</t>
  </si>
  <si>
    <t>Desk Set bulat 802 Ht</t>
  </si>
  <si>
    <t>Desk Set Deluxe 5098 bening</t>
  </si>
  <si>
    <t>Desk Set kotak 804 Ht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</si>
  <si>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</si>
  <si>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</si>
  <si>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</si>
  <si>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</si>
  <si>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</si>
  <si>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</si>
  <si>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</si>
  <si>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</si>
  <si>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</si>
  <si>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92 ls</t>
  </si>
  <si>
    <t>Diary Mini Kembang/ Tigro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</si>
  <si>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</si>
  <si>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</si>
  <si>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</si>
  <si>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</si>
  <si>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</si>
  <si>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</si>
  <si>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Sampul Mika Hello Kitty Bsr</t>
  </si>
  <si>
    <t>Diary Sepak Bola B Holo</t>
  </si>
  <si>
    <t>Diary Shinchan A/ B</t>
  </si>
  <si>
    <t>35 ls</t>
  </si>
  <si>
    <t>Diary spiral cover PP A6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</si>
  <si>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</si>
  <si>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</si>
  <si>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</si>
  <si>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</si>
  <si>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</si>
  <si>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Diary Tg Digimon</t>
  </si>
  <si>
    <t>Dispenser + Solasi 10604</t>
  </si>
  <si>
    <t>50 box</t>
  </si>
  <si>
    <t>Dispenser 0688/ 1000 G-J</t>
  </si>
  <si>
    <t>Dispenser Besi Enter</t>
  </si>
  <si>
    <t>Dispenser Camat</t>
  </si>
  <si>
    <t>Dispenser DTD 888/ 889</t>
  </si>
  <si>
    <t>156 pc</t>
  </si>
  <si>
    <t>Dispenser Kenjoy 25</t>
  </si>
  <si>
    <t>175 pc</t>
  </si>
  <si>
    <t>Dispenser Keong VT 216</t>
  </si>
  <si>
    <t>Dispenser Mini+Refill 20st</t>
  </si>
  <si>
    <t>400 set</t>
  </si>
  <si>
    <t>Dispenser plakband besi a 806 moshi"</t>
  </si>
  <si>
    <t>Dispenser plakband plastik A 805 moshi"</t>
  </si>
  <si>
    <t>Dispenser polar MN 305 (F)</t>
  </si>
  <si>
    <t>Dispenser SRM 2066 (faktur)</t>
  </si>
  <si>
    <t>Dispenser SY 9013 (97013) Harry potter</t>
  </si>
  <si>
    <t>Dispenser Tape TZ 52048</t>
  </si>
  <si>
    <t>Dispenser TF 100</t>
  </si>
  <si>
    <t>Dispenser Topla 805</t>
  </si>
  <si>
    <t>Document bag File F 001</t>
  </si>
  <si>
    <t>Dok CHp 20 Florecion/ YOEKER</t>
  </si>
  <si>
    <t>Dok CHp 60 Florecion/ YOEKER</t>
  </si>
  <si>
    <t>Dok keeper microtop KT 340H</t>
  </si>
  <si>
    <t>Dok Ret Diplomat</t>
  </si>
  <si>
    <t>5 ls</t>
  </si>
  <si>
    <t>Dokumen keeper HD 50</t>
  </si>
  <si>
    <t xml:space="preserve">Dokumen microtop KT 320 </t>
  </si>
  <si>
    <t>Dokumen UTN 201</t>
  </si>
  <si>
    <t>Double Foam Kojiko 2"</t>
  </si>
  <si>
    <t>Double Tape Nippon 1 Hj</t>
  </si>
  <si>
    <t>Drawing Board 2 muka DS 20x30 K</t>
  </si>
  <si>
    <t>Drawing Board 2 muka DS 25x35 K</t>
  </si>
  <si>
    <t>Drawing Board Fancy Kecil FD-057</t>
  </si>
  <si>
    <t>Drawing Board Kertas (29x21)</t>
  </si>
  <si>
    <t>Drawing Board Kertas 29x21</t>
  </si>
  <si>
    <t>Drawing Board SH 0902 D/ 20x30</t>
  </si>
  <si>
    <t>Elevated tray 602</t>
  </si>
  <si>
    <t>12 pc</t>
  </si>
  <si>
    <t>Elevated tray microtop 603</t>
  </si>
  <si>
    <t>8 pc</t>
  </si>
  <si>
    <t>Expanding file 5304</t>
  </si>
  <si>
    <t>Expanding file 8402</t>
  </si>
  <si>
    <t>Expanding file TZ 2012</t>
  </si>
  <si>
    <t>Expanding file TZ 2016</t>
  </si>
  <si>
    <t>Fabric Colour CA 130 (9 ml)</t>
  </si>
  <si>
    <t>20 pc</t>
  </si>
  <si>
    <t>Face Shield anak (M)</t>
  </si>
  <si>
    <t>Face Shield Dewasa</t>
  </si>
  <si>
    <t>Face Shield kacamata 12</t>
  </si>
  <si>
    <t>720 pc</t>
  </si>
  <si>
    <t>Fancy Set 2062</t>
  </si>
  <si>
    <t>Fancy Set 2067</t>
  </si>
  <si>
    <t>Fancy Set AB JB SM 30 Hk 1</t>
  </si>
  <si>
    <t>Fancy Set RS 2008+PCM AB</t>
  </si>
  <si>
    <t>Fancy Set RS 3000</t>
  </si>
  <si>
    <t>Fancy Set SF 5896 AB(4)/ 5696 Shaun(1)</t>
  </si>
  <si>
    <t>Fancy Set XD 8005</t>
  </si>
  <si>
    <t>Fancy Set XD 8010 B(2)/ W(3)/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</si>
  <si>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</si>
  <si>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</si>
  <si>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</si>
  <si>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</si>
  <si>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</si>
  <si>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</si>
  <si>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</si>
  <si>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</si>
  <si>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</si>
  <si>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</si>
  <si>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</si>
  <si>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</si>
  <si>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</si>
  <si>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</si>
  <si>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</si>
  <si>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</si>
  <si>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</si>
  <si>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</si>
  <si>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Garisan 18cm Dney (4D)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</si>
  <si>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</si>
  <si>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</si>
  <si>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</si>
  <si>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</si>
  <si>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</si>
  <si>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</si>
  <si>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</si>
  <si>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</si>
  <si>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</si>
  <si>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</si>
  <si>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</si>
  <si>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</si>
  <si>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</si>
  <si>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</si>
  <si>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</si>
  <si>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1105 BT 21</t>
  </si>
  <si>
    <t>Garisan 30cm 1105 Disney</t>
  </si>
  <si>
    <t>Garisan 30cm 2109 lebar</t>
  </si>
  <si>
    <t>Garisan 30cm 704 (60)</t>
  </si>
  <si>
    <t>Garisan 30cm 854 1x48</t>
  </si>
  <si>
    <t>Garisan 30cm AB K30</t>
  </si>
  <si>
    <t>Garisan 30cm aluminium 1530</t>
  </si>
  <si>
    <t>Garisan 30cm Besi 5030 yoeker orange</t>
  </si>
  <si>
    <t>Garisan 30cm Besi gliter HS 1906 (9030)</t>
  </si>
  <si>
    <t>720 pcs</t>
  </si>
  <si>
    <t>Garisan 30cm Besi jos (peti) Importer</t>
  </si>
  <si>
    <t>Garisan 30cm Besi PMJP</t>
  </si>
  <si>
    <t>Garisan 30cm besi TF</t>
  </si>
  <si>
    <t>Garisan 30cm DF 3109</t>
  </si>
  <si>
    <t>Garisan 30cm DF 69 69</t>
  </si>
  <si>
    <t>Garisan 30cm Fancy K300 AB/ A 30</t>
  </si>
  <si>
    <t>Garisan 30cm Fancy KM 7101</t>
  </si>
  <si>
    <t>Garisan 30cm Hk 6970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</si>
  <si>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</si>
  <si>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</si>
  <si>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</si>
  <si>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</si>
  <si>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</si>
  <si>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</si>
  <si>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</si>
  <si>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</si>
  <si>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</si>
  <si>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</si>
  <si>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</si>
  <si>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</si>
  <si>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Disney SPD K</t>
  </si>
  <si>
    <t>Garisan 30cm lebar kuning</t>
  </si>
  <si>
    <t>Garisan 30cm lentur Fancy 0030</t>
  </si>
  <si>
    <t>Garisan 30cm lentur Fancy 0031</t>
  </si>
  <si>
    <t>Garisan 30cm lipat CV-5012 (24)</t>
  </si>
  <si>
    <t>Garisan 30cm lipat N 0008 (40)</t>
  </si>
  <si>
    <t>Garisan 30cm microtop 930</t>
  </si>
  <si>
    <t>Garisan 30cm Mill. Deluxe (120)</t>
  </si>
  <si>
    <t>Garisan 30cm Plastik K 8805/ 7703</t>
  </si>
  <si>
    <t>Garisan 30cm Sp 6968</t>
  </si>
  <si>
    <t>Garisan 50cm enter Blk</t>
  </si>
  <si>
    <t>Garisan 8240 set</t>
  </si>
  <si>
    <t>640 pc</t>
  </si>
  <si>
    <t>Garisan 858A</t>
  </si>
  <si>
    <t>Garisan 8830 1 box (60 pc)</t>
  </si>
  <si>
    <t>Garisan BT no 15 Δ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</si>
  <si>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</si>
  <si>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</si>
  <si>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</si>
  <si>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</si>
  <si>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</si>
  <si>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Garisan Hk XM 7010</t>
  </si>
  <si>
    <t>1080 pc</t>
  </si>
  <si>
    <t>Garisan kayu 1 meter</t>
  </si>
  <si>
    <t>Garisan Kj 003</t>
  </si>
  <si>
    <t>Garisan Kj 012</t>
  </si>
  <si>
    <t>Garisan Kj 013</t>
  </si>
  <si>
    <t>Garisan RL 15 RB/ Roller (24)</t>
  </si>
  <si>
    <t>Garisan RL 15 WD (1x36)</t>
  </si>
  <si>
    <t>Garisan Rotary 1020 (jos) Bsr</t>
  </si>
  <si>
    <t>Garisan Rotary 5 klg</t>
  </si>
  <si>
    <t>Garisan Rotary 9043</t>
  </si>
  <si>
    <t>Garisan sablon 290</t>
  </si>
  <si>
    <t>Garisan sablon 430</t>
  </si>
  <si>
    <t>20 s</t>
  </si>
  <si>
    <t>Garisan Sablon ikan 633 N-324</t>
  </si>
  <si>
    <t>Garisan set 1011 18cm</t>
  </si>
  <si>
    <t>Garisan set 1206 (BC 618)(60)</t>
  </si>
  <si>
    <t>Garisan set 1411</t>
  </si>
  <si>
    <t>Garisan set 15cm 815 girl (30)</t>
  </si>
  <si>
    <t>480 set</t>
  </si>
  <si>
    <t>Garisan set 2175 PVC 20cm (50)</t>
  </si>
  <si>
    <t>Garisan set 3 30 cm yencheng</t>
  </si>
  <si>
    <t>Garisan set 30 cm 5010 (M.mouse, Brb, WTP, dinosaurus)</t>
  </si>
  <si>
    <t>Garisan set 340-01/ 3019</t>
  </si>
  <si>
    <t>Garisan set 608/ 15 cm (50)</t>
  </si>
  <si>
    <t>Garisan set 7006 blk</t>
  </si>
  <si>
    <t>Garisan set 8020</t>
  </si>
  <si>
    <t>Garisan set 818</t>
  </si>
  <si>
    <t>Garisan set 8253 (50 set)</t>
  </si>
  <si>
    <t>Garisan set Cow 2016 (60)</t>
  </si>
  <si>
    <t>Garisan set Elephant 2016 (60)</t>
  </si>
  <si>
    <t>Garisan set XD 1516 PR</t>
  </si>
  <si>
    <t>110 dos</t>
  </si>
  <si>
    <t>Garisan set Δ 9102 pony(2)</t>
  </si>
  <si>
    <t>Garisan Si Rei A 1101 Jiyu</t>
  </si>
  <si>
    <t>960 set</t>
  </si>
  <si>
    <t>Garisan SO 7235 Heart Stationery 24cm Besi</t>
  </si>
  <si>
    <t>Garisan UMPTN (50)</t>
  </si>
  <si>
    <t>10000 pc</t>
  </si>
  <si>
    <t>Garisan XD 1516/ 15 cm lentur 1x36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</si>
  <si>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</si>
  <si>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</si>
  <si>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</si>
  <si>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</si>
  <si>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</si>
  <si>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</si>
  <si>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</si>
  <si>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Gliter 9106/ 9006</t>
  </si>
  <si>
    <t>288 Renteng</t>
  </si>
  <si>
    <t>Gliter CG 8891-2 silver</t>
  </si>
  <si>
    <t>288 rtg</t>
  </si>
  <si>
    <t>Gliter CG 8891-3 emas</t>
  </si>
  <si>
    <t>Gliter G 816 metallik</t>
  </si>
  <si>
    <t>Gliter glue 8891-4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</si>
  <si>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</si>
  <si>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</si>
  <si>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</si>
  <si>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</si>
  <si>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</si>
  <si>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</si>
  <si>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</si>
  <si>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</si>
  <si>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</si>
  <si>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</si>
  <si>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</si>
  <si>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</si>
  <si>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206j-1 cola</t>
  </si>
  <si>
    <t>Gunting 206j-2 k mas</t>
  </si>
  <si>
    <t>Gunting 304j-1 kecil</t>
  </si>
  <si>
    <t>Gunting 304j-2 k mas</t>
  </si>
  <si>
    <t>Gunting BBL 4401/ set 3</t>
  </si>
  <si>
    <t>Gunting Davis DuL (6)</t>
  </si>
  <si>
    <t>Gunting Davis DuM (5)</t>
  </si>
  <si>
    <t>Gunting HT 707 T</t>
  </si>
  <si>
    <t>Gunting Ideal K 100</t>
  </si>
  <si>
    <t>Gunting Ideal K 200</t>
  </si>
  <si>
    <t>Gunting Ideal K 400</t>
  </si>
  <si>
    <t>Gunting Infico SC 100 blk</t>
  </si>
  <si>
    <t>Gunting Infico SC 40</t>
  </si>
  <si>
    <t>Gunting Infico SC 50</t>
  </si>
  <si>
    <t>Gunting Junior J 400</t>
  </si>
  <si>
    <t>Gunting Junior J100</t>
  </si>
  <si>
    <t>Gunting Junior J200</t>
  </si>
  <si>
    <t>Gunting Junior J500</t>
  </si>
  <si>
    <t>Gunting Kaibo</t>
  </si>
  <si>
    <t>Gunting KS-C 401 BC (4 pc)</t>
  </si>
  <si>
    <t>12 box</t>
  </si>
  <si>
    <t>Gunting kuku 777 H 211 B</t>
  </si>
  <si>
    <t>Gunting Kuku 9 macam</t>
  </si>
  <si>
    <t>Gunting Kuku gum 010</t>
  </si>
  <si>
    <t>Gunting Kuku polos 602</t>
  </si>
  <si>
    <t>Gunting Kuku Van Art F1</t>
  </si>
  <si>
    <t>Gunting Kuku Van Art F2</t>
  </si>
  <si>
    <t>Gunting Kuku Van Art F3</t>
  </si>
  <si>
    <t>Gunting Kuku Van Art F4</t>
  </si>
  <si>
    <t>Gunting Kuku Vanco GK 605  (3)/ GK 607 (1)</t>
  </si>
  <si>
    <t>Gunting lipat Besar (L)</t>
  </si>
  <si>
    <t>Gunting lipat ht S</t>
  </si>
  <si>
    <t>Gunting lipat M</t>
  </si>
  <si>
    <t>Gunting prima SS-01</t>
  </si>
  <si>
    <t>Gunting Rambut T 826</t>
  </si>
  <si>
    <t>Gunting Rambut TG 690</t>
  </si>
  <si>
    <t>Gunting SC 165</t>
  </si>
  <si>
    <t>Gunting set SC-826</t>
  </si>
  <si>
    <t>816 pc</t>
  </si>
  <si>
    <t>Gunting SH-2302 plst mini 1x52</t>
  </si>
  <si>
    <t>Gunting sister MFL mix</t>
  </si>
  <si>
    <t>Gunting sister MFM</t>
  </si>
  <si>
    <t>Gunting SPM mix</t>
  </si>
  <si>
    <t>Gunting Trend LL (ATAS)</t>
  </si>
  <si>
    <t>Gunting Trend MM</t>
  </si>
  <si>
    <t>Gunting Trend SS</t>
  </si>
  <si>
    <t xml:space="preserve">Gunting Trend XL </t>
  </si>
  <si>
    <t>Hand Counter Compas 999</t>
  </si>
  <si>
    <t>ID Card 612 (24)/ + Tali(24) B</t>
  </si>
  <si>
    <t>ID Card 612 (24)/ + Tali(24) Biru Tua</t>
  </si>
  <si>
    <t>ID Card 612 (24)/ + Tali(24) K</t>
  </si>
  <si>
    <t>ID Card 612 (24)/ + Tali(24) M</t>
  </si>
  <si>
    <t>ID Card 612 (24)/ + Tali(24) Orange</t>
  </si>
  <si>
    <t>ID Card 612 (24)/ + Tali(24) Pink</t>
  </si>
  <si>
    <t>ID card A1</t>
  </si>
  <si>
    <t>ID card A1 amanda</t>
  </si>
  <si>
    <t>6000 pc</t>
  </si>
  <si>
    <t>ID Card B4 (GADING)</t>
  </si>
  <si>
    <t>3500 pc</t>
  </si>
  <si>
    <t>3000 pc</t>
  </si>
  <si>
    <t>ID card JBS 107 biru</t>
  </si>
  <si>
    <t>ID Card nama CD 008 lurus B</t>
  </si>
  <si>
    <t>ID Card nama CD 008 lurus M</t>
  </si>
  <si>
    <t>ID Card yoyo Transparant white</t>
  </si>
  <si>
    <t>Isi Bensia ZC 201</t>
  </si>
  <si>
    <t>1800 pc</t>
  </si>
  <si>
    <t>Isi Cross Lepasan (H-06)</t>
  </si>
  <si>
    <t>Isi Cross unicorn</t>
  </si>
  <si>
    <t>Isi Gell 21 8013 AVENGER</t>
  </si>
  <si>
    <t>400 box</t>
  </si>
  <si>
    <t>Isi Gell 21 8014 (Kuning)</t>
  </si>
  <si>
    <t>Isi gell Deboss DB GR 550 (24)</t>
  </si>
  <si>
    <t>144 dos</t>
  </si>
  <si>
    <t>Isi Gell nato</t>
  </si>
  <si>
    <t>216 ls</t>
  </si>
  <si>
    <t>Isi gell Retract DB GR-900</t>
  </si>
  <si>
    <t>Isi GW Novus no 10</t>
  </si>
  <si>
    <t>Isi L Leaf polos T</t>
  </si>
  <si>
    <t>Isi mech pensil MFF R 091</t>
  </si>
  <si>
    <t>Isi mech pensil MFF-188</t>
  </si>
  <si>
    <t>Isi mech pensil MPF R 199 A</t>
  </si>
  <si>
    <t>Isi mech pensil MPF R 2104</t>
  </si>
  <si>
    <t>Isi mech pensil MPF R 678</t>
  </si>
  <si>
    <t>280 ls</t>
  </si>
  <si>
    <t>Isi mechpen collen Gold G-2000 HB (1 box=100 tube/ 1 tube=40 pc)</t>
  </si>
  <si>
    <t>Isi mechpen collen Gold G-2000 HB (1 box=40 tube/ 1 tube=20 pc)</t>
  </si>
  <si>
    <t>Isi mechpen collen Gold G-2550 HB (1 box=40 tube/ 1 tube=20 pc)</t>
  </si>
  <si>
    <t>Isi mechpen Mingda 2B 9640 (80)</t>
  </si>
  <si>
    <t>Isi orgi Hologram Zodiak</t>
  </si>
  <si>
    <t>225 ls</t>
  </si>
  <si>
    <t>Isi pensil 229 (210)</t>
  </si>
  <si>
    <t>48 box 50</t>
  </si>
  <si>
    <t>Isi pensil 814-811 Emas (1 box=144)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</si>
  <si>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</si>
  <si>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</si>
  <si>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</si>
  <si>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</si>
  <si>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</si>
  <si>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100</t>
  </si>
  <si>
    <t>48 box 36</t>
  </si>
  <si>
    <t>Isi pensil Mp 101/ 2,0 Kepala MM</t>
  </si>
  <si>
    <t>Isi pensil Mp 102/ 2,0 Hk</t>
  </si>
  <si>
    <t>Isi pensil VTRo 20 2B</t>
  </si>
  <si>
    <t>Isi staples SDI 1215</t>
  </si>
  <si>
    <t>160 box</t>
  </si>
  <si>
    <t>Isi staples SDI 1217</t>
  </si>
  <si>
    <t>Isi/ Mata Pensil besar C10-0631 666 campur</t>
  </si>
  <si>
    <t>Isolasi Fancy TBG (50)</t>
  </si>
  <si>
    <t>60 tabung</t>
  </si>
  <si>
    <t xml:space="preserve">Isolasi National </t>
  </si>
  <si>
    <t>Isolasi tape C (1,2) Hologram</t>
  </si>
  <si>
    <t>Jangka 5001 (J 0363)</t>
  </si>
  <si>
    <t>Jangka A5 3328 Fancy</t>
  </si>
  <si>
    <t>Jangka Besi 4001 Bofa</t>
  </si>
  <si>
    <t>Jangka GM 8186</t>
  </si>
  <si>
    <t>Jangka MT 2506</t>
  </si>
  <si>
    <t>Jangka starmon</t>
  </si>
  <si>
    <t>Jangka V90</t>
  </si>
  <si>
    <t>Jangka XB5 5001A</t>
  </si>
  <si>
    <t>Jarum hijab GP 50 (24)</t>
  </si>
  <si>
    <t>Jarum jahit 902</t>
  </si>
  <si>
    <t>Jarum monte besar</t>
  </si>
  <si>
    <t>Jarum pentol JJ 40</t>
  </si>
  <si>
    <t>Jas Hujan poncho B 201</t>
  </si>
  <si>
    <t>Jepitan Enter Jep 107 (ETJ)</t>
  </si>
  <si>
    <t>Jepitan Saja</t>
  </si>
  <si>
    <t>10.000 pc</t>
  </si>
  <si>
    <t>K lipat Fluorescent 12x12</t>
  </si>
  <si>
    <t>K lipat Fluorescent 14x14</t>
  </si>
  <si>
    <t>K lipat Fluorescent 16x16</t>
  </si>
  <si>
    <t>K lipat Fluorescent 20x20</t>
  </si>
  <si>
    <t>K Lipat origami C 037</t>
  </si>
  <si>
    <t>K lipat origami HL 305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</si>
  <si>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</si>
  <si>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</si>
  <si>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</si>
  <si>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</si>
  <si>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</si>
  <si>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</si>
  <si>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buah Kenjoy</t>
  </si>
  <si>
    <t>15 roll</t>
  </si>
  <si>
    <t>Kantong Opp 20x40</t>
  </si>
  <si>
    <t>Kantong Opp 25x50</t>
  </si>
  <si>
    <t>560 pc</t>
  </si>
  <si>
    <t>Kantong plastik pita B CH</t>
  </si>
  <si>
    <t>Kantong ultah kecil Disney</t>
  </si>
  <si>
    <t>Karet B Bebek Sawah</t>
  </si>
  <si>
    <t>125 pak</t>
  </si>
  <si>
    <t>Karet pentil K</t>
  </si>
  <si>
    <t>500 pak</t>
  </si>
  <si>
    <t>Kartu Stock Folio Hj</t>
  </si>
  <si>
    <t>Kartu Ucapan Anjing(84)</t>
  </si>
  <si>
    <t>22 Disp</t>
  </si>
  <si>
    <t>Kartu Undangan anak alpindo</t>
  </si>
  <si>
    <t>4000 pc</t>
  </si>
  <si>
    <t>Kartu Undangan anak Deluxe</t>
  </si>
  <si>
    <t>2000 pk</t>
  </si>
  <si>
    <t>Kawat potong warna emas</t>
  </si>
  <si>
    <t>200 pk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</si>
  <si>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</si>
  <si>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</si>
  <si>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</si>
  <si>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</si>
  <si>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</si>
  <si>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</si>
  <si>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</si>
  <si>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50x70</t>
  </si>
  <si>
    <t>Kertas Kado Holo motif polos PHS</t>
  </si>
  <si>
    <t>Kertas Kado HVS</t>
  </si>
  <si>
    <t>2 rim</t>
  </si>
  <si>
    <t>Kertas Kado Import(GD)/ Natal(3)/ Cmpr(8)</t>
  </si>
  <si>
    <t>60 pk</t>
  </si>
  <si>
    <t>Kertas Krep m/p</t>
  </si>
  <si>
    <t>Kertas Krep mix koala</t>
  </si>
  <si>
    <t>Kertas lipat origami 16x16 (7307 Korea) Princess/ WTP / Snow White</t>
  </si>
  <si>
    <t>Kertas lipat origami Z 003</t>
  </si>
  <si>
    <t>Kertas lipat yasama motif 12 Dpn</t>
  </si>
  <si>
    <t xml:space="preserve">Kertas origami mewarnai </t>
  </si>
  <si>
    <t>Kompas DL 45-3(gold)</t>
  </si>
  <si>
    <t>Ks. Set 6F 65</t>
  </si>
  <si>
    <t>Ks. Set 6F 77</t>
  </si>
  <si>
    <t>Ks. Set ABG Erica 0288(14)/ 0299(9)</t>
  </si>
  <si>
    <t>Ks. Set Bonrks Beauty III</t>
  </si>
  <si>
    <t>56 ls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</si>
  <si>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</si>
  <si>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</si>
  <si>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</si>
  <si>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</si>
  <si>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</si>
  <si>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</si>
  <si>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</si>
  <si>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</si>
  <si>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</si>
  <si>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</si>
  <si>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</si>
  <si>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</si>
  <si>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</si>
  <si>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</si>
  <si>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Kuas Cat 251-12H</t>
  </si>
  <si>
    <t>240 set</t>
  </si>
  <si>
    <t>Kuas Cat H 4 POAI</t>
  </si>
  <si>
    <t>Kuas enter 929-1</t>
  </si>
  <si>
    <t>Kuas enter 929-2</t>
  </si>
  <si>
    <t>Kuas enter no 8</t>
  </si>
  <si>
    <t>Kuas enter Set 1929</t>
  </si>
  <si>
    <t>Kuas Infico no 6</t>
  </si>
  <si>
    <t>Kuas Mofie CB 02 kecil (2)/ CB 03 Besar (1)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</si>
  <si>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</si>
  <si>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</si>
  <si>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</si>
  <si>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</si>
  <si>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</si>
  <si>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</si>
  <si>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</si>
  <si>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</si>
  <si>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</si>
  <si>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</t>
  </si>
  <si>
    <t>Kuas pagoda 5(2)/ 6(2)</t>
  </si>
  <si>
    <t>25 gros</t>
  </si>
  <si>
    <t>Kuas Pagoda no 1 (251-1)</t>
  </si>
  <si>
    <t>Kuas pagoda no 11</t>
  </si>
  <si>
    <t>15 gros</t>
  </si>
  <si>
    <t>Kuas pagoda set 1928</t>
  </si>
  <si>
    <t>Kuas PBB 1110</t>
  </si>
  <si>
    <t>Kuas PBB 1111</t>
  </si>
  <si>
    <t>15 gr</t>
  </si>
  <si>
    <t>Kuas TF 2620</t>
  </si>
  <si>
    <t>Kuas Walito 6626</t>
  </si>
  <si>
    <t>Kuas/ Brush E02</t>
  </si>
  <si>
    <t>KUT MCN besar</t>
  </si>
  <si>
    <t>L Leaf A5 100 Hologram AV(15) Bellsmart</t>
  </si>
  <si>
    <t>L Leaf A5 100 Hologram Car</t>
  </si>
  <si>
    <t>L leaf A5 100 MTK Kotak B</t>
  </si>
  <si>
    <t>L Leaf A5 100 Rainbow polos</t>
  </si>
  <si>
    <t>L Leaf A5 100 vintage</t>
  </si>
  <si>
    <t>L Leaf A5 100-12 Frozen</t>
  </si>
  <si>
    <t>L Leaf A5 100-12T Sun/ Kitty</t>
  </si>
  <si>
    <t>L Leaf A5 110 gasta Kitty</t>
  </si>
  <si>
    <t>L Leaf A5 110 vintage gasta/ Frozen</t>
  </si>
  <si>
    <t>L Leaf A5 1213 paint</t>
  </si>
  <si>
    <t>L leaf A5 50 MTK kotak b</t>
  </si>
  <si>
    <t>L Leaf A5 50 rainbow garis</t>
  </si>
  <si>
    <t>L Leaf A5 biasa minion</t>
  </si>
  <si>
    <t>L Leaf A5 Fancy 20 lb Cpr</t>
  </si>
  <si>
    <t>L Leaf A5 Fancy Ps Asiong</t>
  </si>
  <si>
    <t>L Leaf A5 Fancy+Sticker</t>
  </si>
  <si>
    <t>L Leaf A5 Holo plong pony, Hk, car Biodata</t>
  </si>
  <si>
    <t>L Leaf A5 Holo+Sticker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</si>
  <si>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</si>
  <si>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</si>
  <si>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</si>
  <si>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</si>
  <si>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</si>
  <si>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</si>
  <si>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Sofia</t>
  </si>
  <si>
    <t>L Leaf A5 plong Zodiak</t>
  </si>
  <si>
    <t>L Leaf A5 polos</t>
  </si>
  <si>
    <t>432 pc</t>
  </si>
  <si>
    <t>L Leaf alfa A5 Holo campur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</si>
  <si>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</si>
  <si>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</si>
  <si>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</si>
  <si>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</si>
  <si>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</si>
  <si>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</si>
  <si>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</si>
  <si>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plong snow(10)/ Sofia(8)/ BB Smart(8)</t>
  </si>
  <si>
    <t>L Leaf polos 40 sisipan 5w pembatas</t>
  </si>
  <si>
    <t>L Leaf pon mobile legend go star</t>
  </si>
  <si>
    <t>L Leaf punch Neo</t>
  </si>
  <si>
    <t>Label Mesin JA MX-3300</t>
  </si>
  <si>
    <t>Laminating DB 6898 (KTP)</t>
  </si>
  <si>
    <t>Laminating Film 100 DB 255 340</t>
  </si>
  <si>
    <t>10 pk</t>
  </si>
  <si>
    <t>Laminating ID Card DB 100 KTp ATAS</t>
  </si>
  <si>
    <t>Laminating TF 100 KTp</t>
  </si>
  <si>
    <t>100 pk</t>
  </si>
  <si>
    <t>Lem cair B.glue 22ml mini</t>
  </si>
  <si>
    <t>Lem cair B.glue 75ml T</t>
  </si>
  <si>
    <t>Lem Cair By 309 38 ml (24)</t>
  </si>
  <si>
    <t>Lem Cair By 313 30ml (24)</t>
  </si>
  <si>
    <t>Lem Cair By 820 30ml (24)</t>
  </si>
  <si>
    <t>Lem execellent Alteco (Yushinca)</t>
  </si>
  <si>
    <t>Lem executive cair QMS- A40 (1x12)</t>
  </si>
  <si>
    <t>Lem Fancy HP-191(1x48)</t>
  </si>
  <si>
    <t>Lem gliter 9006</t>
  </si>
  <si>
    <t>72 set</t>
  </si>
  <si>
    <t>Lem glue stick 7028 (23gr) (24)</t>
  </si>
  <si>
    <t>Lem lilin Tembak 1,1 x 30 B</t>
  </si>
  <si>
    <t>25 pk</t>
  </si>
  <si>
    <t>Lem pasta mini (LB)</t>
  </si>
  <si>
    <t>70 ls</t>
  </si>
  <si>
    <t>Lem pasta mini premium (25 gr)</t>
  </si>
  <si>
    <t>Lem pasta T premium (80 gr)</t>
  </si>
  <si>
    <t>25 kg</t>
  </si>
  <si>
    <t>Lem tembak k putih MS</t>
  </si>
  <si>
    <t>Lem/ water glue 50ml</t>
  </si>
  <si>
    <t>Lem+gliter 8891-2</t>
  </si>
  <si>
    <t>288 Rtg</t>
  </si>
  <si>
    <t>Letter Tray 2 susun LT 002 Besi jos</t>
  </si>
  <si>
    <t>18 pc</t>
  </si>
  <si>
    <t>Letter Tray Besi 4 susun LT 004 jos</t>
  </si>
  <si>
    <t>Letter Tray susun 4 (2004) Besi</t>
  </si>
  <si>
    <t>Lilin angka 1 Tebal M1001/ 1002</t>
  </si>
  <si>
    <t>Lilin angka Tebal M1001-1002</t>
  </si>
  <si>
    <t>Lilin angka ultah taruna No 4 (1)/ No 5 (1)</t>
  </si>
  <si>
    <t>Lilin Candy TY 020</t>
  </si>
  <si>
    <t>Lilin magic isi 10 HC 77-10M</t>
  </si>
  <si>
    <t>Lilin TY 018 magic</t>
  </si>
  <si>
    <t>Lilin TY 331</t>
  </si>
  <si>
    <t>Magic Board 105 House</t>
  </si>
  <si>
    <t>Magic Board 106 Dolphin</t>
  </si>
  <si>
    <t>Magic Board 108</t>
  </si>
  <si>
    <t>Magic Board 20196</t>
  </si>
  <si>
    <t>Magnet+Set 1000 G-M</t>
  </si>
  <si>
    <t>320 set</t>
  </si>
  <si>
    <t>Magnit 002 Set</t>
  </si>
  <si>
    <t>Magnit 2008 (Import)</t>
  </si>
  <si>
    <t>Magnit 2012</t>
  </si>
  <si>
    <t>Magnit 30-6</t>
  </si>
  <si>
    <t>Magnit 8pc/ 003</t>
  </si>
  <si>
    <t>Magnit angka 8305 Xinye first (K)</t>
  </si>
  <si>
    <t>Magnit S 3010 (Import)</t>
  </si>
  <si>
    <t>Malam set 2312-2</t>
  </si>
  <si>
    <t>120 set</t>
  </si>
  <si>
    <t>Map 2 sap All Win2 AS</t>
  </si>
  <si>
    <t>Map 2015C somsi</t>
  </si>
  <si>
    <t>Map 3324 G&amp; G f4</t>
  </si>
  <si>
    <t>Map A-012 tali biru</t>
  </si>
  <si>
    <t>Map A6 batik</t>
  </si>
  <si>
    <t>Map A6 kotak 03</t>
  </si>
  <si>
    <t>Map A6 Kupu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</si>
  <si>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</si>
  <si>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</si>
  <si>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</si>
  <si>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</si>
  <si>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</si>
  <si>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</si>
  <si>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</si>
  <si>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</si>
  <si>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</si>
  <si>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</si>
  <si>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</si>
  <si>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</si>
  <si>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24361-2 B5 Bening</t>
  </si>
  <si>
    <t>Map file EN 1105 F</t>
  </si>
  <si>
    <t>Map file kcg pocket 881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</si>
  <si>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</si>
  <si>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</si>
  <si>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</si>
  <si>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</si>
  <si>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</si>
  <si>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</si>
  <si>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</si>
  <si>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</si>
  <si>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</si>
  <si>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</si>
  <si>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</si>
  <si>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</si>
  <si>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1804-2 A5</t>
  </si>
  <si>
    <t>Map file Ret 1804-3 B5</t>
  </si>
  <si>
    <t>Map file Ret B A5(M)</t>
  </si>
  <si>
    <t>Map file Ret B A6(K)</t>
  </si>
  <si>
    <t>Map file Ret B B5(B)</t>
  </si>
  <si>
    <t>59 ls</t>
  </si>
  <si>
    <t>Map file Ret V2 A5 (M)</t>
  </si>
  <si>
    <t>Map file Ret V2 A6(K)</t>
  </si>
  <si>
    <t>Map file Ret V2 B5 (B)</t>
  </si>
  <si>
    <t>Map FR Zipper Frozen</t>
  </si>
  <si>
    <t>Map gagang kcg 2 batik nariko Hj(2) M(1) B(1) Coklat (1)</t>
  </si>
  <si>
    <t>Map Hand Bag DB 201</t>
  </si>
  <si>
    <t>Map Harmonica batik 3603</t>
  </si>
  <si>
    <t>Map Holder Hujin 30F</t>
  </si>
  <si>
    <t>Map Holder Hujin 60F</t>
  </si>
  <si>
    <t>Map Jala C warna moshi kancing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</si>
  <si>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</si>
  <si>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</si>
  <si>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</si>
  <si>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</si>
  <si>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</si>
  <si>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</si>
  <si>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</si>
  <si>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</si>
  <si>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</si>
  <si>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</si>
  <si>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</si>
  <si>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</si>
  <si>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Map kcg 1 w/Spire M(3)</t>
  </si>
  <si>
    <t>25 ls</t>
  </si>
  <si>
    <t>Map kcg 2 corak K</t>
  </si>
  <si>
    <t>Map kcg 2 corak M</t>
  </si>
  <si>
    <t>Map kcg 2 microtop warna Hj</t>
  </si>
  <si>
    <t>Map kcg 2 Paris microtop</t>
  </si>
  <si>
    <t>Map kcg 2 Sika Hj/ M</t>
  </si>
  <si>
    <t>Map kcg 4 UTN K</t>
  </si>
  <si>
    <t>Map kcg 4 UTN K/ P</t>
  </si>
  <si>
    <t>Map kcg corak 2 U</t>
  </si>
  <si>
    <t>Map kcg Zipper warna ungu</t>
  </si>
  <si>
    <t>Map L Merah Vtro</t>
  </si>
  <si>
    <t>Map L Sika Hijau</t>
  </si>
  <si>
    <t>Map L Sika merah</t>
  </si>
  <si>
    <t>Map L sika putih</t>
  </si>
  <si>
    <t>Map microtop kcg-1 MT-119 P(6)/ B(6)</t>
  </si>
  <si>
    <t>Map Ret Imitasi MT 1112</t>
  </si>
  <si>
    <t>Map school Bag corak kcg 2 ungu</t>
  </si>
  <si>
    <t>Map sekolah Mnk ret  Ht-202</t>
  </si>
  <si>
    <t>Map Smile JNT 8077 no B6 5014 F</t>
  </si>
  <si>
    <t>Map somssi 2010 C mini</t>
  </si>
  <si>
    <t>Map somssi tali 2015/S (P/K/B/M/Hj/Pink)</t>
  </si>
  <si>
    <t>Map Tali A4 warna polos 4164</t>
  </si>
  <si>
    <t xml:space="preserve">Map tali sika biru </t>
  </si>
  <si>
    <t>Map Tenteng ZF 821 Lx</t>
  </si>
  <si>
    <t>Map Tenteng ZF 830</t>
  </si>
  <si>
    <t>Map Topla 1928 orange</t>
  </si>
  <si>
    <t>Map Topla 40 lb</t>
  </si>
  <si>
    <t>Map Topla 60 lb</t>
  </si>
  <si>
    <t>Map Transparan AC 1605 B(10)/ K(8)/ M(2)</t>
  </si>
  <si>
    <t>Map Transparant B4</t>
  </si>
  <si>
    <t>Map UTN Dove 2w Hj muda(2)</t>
  </si>
  <si>
    <t>Map UTN Dove 2w mix(9) kcg</t>
  </si>
  <si>
    <t>Map UTN Dove 2w U(1)/ Hj Stabillo(4)</t>
  </si>
  <si>
    <t>Map Vtec Document Bag Type VT W209</t>
  </si>
  <si>
    <t>Map Zipper binder A5 kotak Topla</t>
  </si>
  <si>
    <t>Map Zipper Binder RB T1</t>
  </si>
  <si>
    <t>Map zipper HCL B4</t>
  </si>
  <si>
    <t>Map Zipper JNT A036</t>
  </si>
  <si>
    <t>Map Zipper KC polos Hj</t>
  </si>
  <si>
    <t>Map Zipper M2 13 A5-warna Hj MM/ Hj Tua</t>
  </si>
  <si>
    <t>Map Zipper NT A037</t>
  </si>
  <si>
    <t>Map Zipper pelangi</t>
  </si>
  <si>
    <t>Map Zipper pelangi D57</t>
  </si>
  <si>
    <t>Map Zipper sika kuning</t>
  </si>
  <si>
    <t>Map Zipper TF 22 B6 BF53</t>
  </si>
  <si>
    <t>Map Zipper TF 23 A5 BF54</t>
  </si>
  <si>
    <t>Map Zipper TF 24 A4</t>
  </si>
  <si>
    <t>Map Zipper TF 25 B4</t>
  </si>
  <si>
    <t>Map/ Bag File EN 0103F</t>
  </si>
  <si>
    <t>Map/ Bag file M 6861</t>
  </si>
  <si>
    <t>64 pc</t>
  </si>
  <si>
    <t>Map/ School bag kcg 2 Zip 12</t>
  </si>
  <si>
    <t>Map/ Zipper Bag trix EN 1101</t>
  </si>
  <si>
    <t>Masker 3 ply</t>
  </si>
  <si>
    <t>300 pk</t>
  </si>
  <si>
    <t>Masker T Care</t>
  </si>
  <si>
    <t>50 dos</t>
  </si>
  <si>
    <t>Mech Deboss DBM p 300</t>
  </si>
  <si>
    <t>Mech pen 109 A (1x4)</t>
  </si>
  <si>
    <t>Mech pen 2978 (2,0)</t>
  </si>
  <si>
    <t>Mech pen bear C10.0630 No. 3058</t>
  </si>
  <si>
    <t>Mech pen debozz 12W DB-CMP 500</t>
  </si>
  <si>
    <t>Mech pen HN 2003 Hanaro</t>
  </si>
  <si>
    <t>Mech pen kuku malu HB-258 (@50 pc)</t>
  </si>
  <si>
    <t>Mech pensil 3049</t>
  </si>
  <si>
    <t>Mech pensil 405</t>
  </si>
  <si>
    <t>Mech pensil bensia AB/ Hk/ PR(P1260)</t>
  </si>
  <si>
    <t>Mech pensil C10-0630 AB 8008</t>
  </si>
  <si>
    <t>Mech pensil Colour disney C10-0348</t>
  </si>
  <si>
    <t>Mech pensil Colour disney PR 6W(1)/ Hk(2)</t>
  </si>
  <si>
    <t>Mech pensil DF 125</t>
  </si>
  <si>
    <t>Mech pensil MEC 1317 AB 1 box 12 pc</t>
  </si>
  <si>
    <t>Mech pensil Segitiga Nariko</t>
  </si>
  <si>
    <t>Mech pensil Vanco 521</t>
  </si>
  <si>
    <t>Mechanic K 2211 0.5 bening polos</t>
  </si>
  <si>
    <t>Memo + giant 810026</t>
  </si>
  <si>
    <t>Memo 105/ 104</t>
  </si>
  <si>
    <t>52 ls</t>
  </si>
  <si>
    <t>Memo 5 Dsg</t>
  </si>
  <si>
    <t>1500 pc</t>
  </si>
  <si>
    <t>Memo Fancy 929</t>
  </si>
  <si>
    <t>Memo Holo CX-7 lilo kcl(1)</t>
  </si>
  <si>
    <t>Memo Holo Pkc besar</t>
  </si>
  <si>
    <t>Memo pad Spiral alfa 403 batik</t>
  </si>
  <si>
    <t>Memo pad Spiral alfa 404 batik</t>
  </si>
  <si>
    <t>Memo Tebal dos</t>
  </si>
  <si>
    <t>Memo WTP cmp</t>
  </si>
  <si>
    <t>Memo X161(11)/ 204(4)</t>
  </si>
  <si>
    <t>Mesin tembak 188 Jumbo</t>
  </si>
  <si>
    <t>Mesin tembak 189/ 60W</t>
  </si>
  <si>
    <t>Mesin Tembak Besar Bix done</t>
  </si>
  <si>
    <t>Mesin Tembak HE E2010 K (65 BLK)</t>
  </si>
  <si>
    <t>Meteran bulat 5 mt/ K07</t>
  </si>
  <si>
    <t>Mewarnai Pasir besar</t>
  </si>
  <si>
    <t>Minyak maries 718 Surabaya</t>
  </si>
  <si>
    <t>Name Card 2 pc Fancy (barbie/P. Hana) PP-A282</t>
  </si>
  <si>
    <t>750 pc</t>
  </si>
  <si>
    <t>Name plate 10,5x16</t>
  </si>
  <si>
    <t>Name plate 7 x 10 kancing jepitan</t>
  </si>
  <si>
    <t>Name plate 7 x 10 miring enter</t>
  </si>
  <si>
    <t>24000 pc</t>
  </si>
  <si>
    <t>Name plate 7x 10 tegak enter</t>
  </si>
  <si>
    <t>27000 pc</t>
  </si>
  <si>
    <t>Name plate Kojiko 10,5 x 14 +2 cm</t>
  </si>
  <si>
    <t>13500 pc</t>
  </si>
  <si>
    <t>Name Tag berdiri putih</t>
  </si>
  <si>
    <t>3000 bh</t>
  </si>
  <si>
    <t>Name Tag multi Dos Biru</t>
  </si>
  <si>
    <t>Name Tag peniti polos H-56</t>
  </si>
  <si>
    <t>NB 156-80</t>
  </si>
  <si>
    <t>NB 7050-9</t>
  </si>
  <si>
    <t>NB mini pocket MB 120 warna kulit</t>
  </si>
  <si>
    <t>NB pocket NB 4003</t>
  </si>
  <si>
    <t>NB Ring A5 801 Index</t>
  </si>
  <si>
    <t>NB Spiral 3D A6-80</t>
  </si>
  <si>
    <t>NB Spiral A6-801</t>
  </si>
  <si>
    <t>NB Spiral PVC A5 80</t>
  </si>
  <si>
    <t>Note book B64 fresh fruit (8 gambar)</t>
  </si>
  <si>
    <t>Notes Buah Spiral BH/ LC 421 worry</t>
  </si>
  <si>
    <t>Notes Fancy 7091 sunlight</t>
  </si>
  <si>
    <t>Notes spiral 062(2)/ 061(1)</t>
  </si>
  <si>
    <t>175 ls</t>
  </si>
  <si>
    <t>Notes spiral 505 kcg + Bp</t>
  </si>
  <si>
    <t>Notes spiral princess 708 (tenaga baru)</t>
  </si>
  <si>
    <t>Notes spiral Princess berdiri (Mitra)</t>
  </si>
  <si>
    <t>280 pc</t>
  </si>
  <si>
    <t>Notes yoyo</t>
  </si>
  <si>
    <t>Oil Colour Vanco CA 140 (9 ml)</t>
  </si>
  <si>
    <t>Oil marries 12W</t>
  </si>
  <si>
    <t>Oil Marries E 1387B 14w</t>
  </si>
  <si>
    <t>Oil Marries E 1388B 18w</t>
  </si>
  <si>
    <t>Oil pastel 24w Tbg Deboss 670-24</t>
  </si>
  <si>
    <t>Oil pastel artist greeble 12W</t>
  </si>
  <si>
    <t>Oil pastel chung hwa 36W</t>
  </si>
  <si>
    <t>Oil pastel dady bear JX 8156-12</t>
  </si>
  <si>
    <t>Oil pastel dady bear JX 8156-18</t>
  </si>
  <si>
    <t>96 set</t>
  </si>
  <si>
    <t>Oil pastel holo mika 36W bear</t>
  </si>
  <si>
    <t>60 set</t>
  </si>
  <si>
    <t>Oil pastel joy star jumbo OPD 24W</t>
  </si>
  <si>
    <t>Oil pastel OP 08</t>
  </si>
  <si>
    <t>192 set</t>
  </si>
  <si>
    <t>Oil pastel putar 12W ZJ 660 MM</t>
  </si>
  <si>
    <t xml:space="preserve"> 288 pc</t>
  </si>
  <si>
    <t>Oil pastel Selectrum 24W</t>
  </si>
  <si>
    <t>Oil pastel T-crew 18W (dos)</t>
  </si>
  <si>
    <t>Oil pastel T-crew 24W (dos)</t>
  </si>
  <si>
    <t>Oil pastel TTS 6612-12W dos (BT)</t>
  </si>
  <si>
    <t>OP DB 12W</t>
  </si>
  <si>
    <t>OP DB 18W</t>
  </si>
  <si>
    <t>OP DB 24W</t>
  </si>
  <si>
    <t>OP putar 12w pdk 1011 Box</t>
  </si>
  <si>
    <t>OP twister TF 003</t>
  </si>
  <si>
    <t>OP twister TF 029</t>
  </si>
  <si>
    <t>48 set</t>
  </si>
  <si>
    <t>P Case botol bts 1063 (BLK)</t>
  </si>
  <si>
    <t>28 ls</t>
  </si>
  <si>
    <t>P Case Karton KK 2C8 D</t>
  </si>
  <si>
    <t>P Case Kayagi 1160/ 6159</t>
  </si>
  <si>
    <t>P Case Klg XD 9555 WB</t>
  </si>
  <si>
    <t>P Case KM 3115</t>
  </si>
  <si>
    <t>P Case KRT 2203 2 susun metallik</t>
  </si>
  <si>
    <t>P case magnit 35128</t>
  </si>
  <si>
    <t>P case magnit 35139</t>
  </si>
  <si>
    <t>P case magnit 3514-17</t>
  </si>
  <si>
    <t>P case magnit 3549-18</t>
  </si>
  <si>
    <t>P case magnit 3569-19</t>
  </si>
  <si>
    <t>P Case oval BTS 1067 (BLK)</t>
  </si>
  <si>
    <t>26 ls</t>
  </si>
  <si>
    <t>P Case rest 8833</t>
  </si>
  <si>
    <t>P Case rest 8906</t>
  </si>
  <si>
    <t>P Case rest BD 762</t>
  </si>
  <si>
    <t>P Case rest BD 772</t>
  </si>
  <si>
    <t>Palet brush 2801</t>
  </si>
  <si>
    <t>600 set</t>
  </si>
  <si>
    <t>Palet Cat air 081</t>
  </si>
  <si>
    <t>375 ls</t>
  </si>
  <si>
    <t>Palet Cat air 1019</t>
  </si>
  <si>
    <t>Palet Cat air Sakura Biasa DOF</t>
  </si>
  <si>
    <t>Palet Cat air Sakura Trans</t>
  </si>
  <si>
    <t>Palet gambar 1010 Buah APEL</t>
  </si>
  <si>
    <t>Palet gambar 1011 Kumbang</t>
  </si>
  <si>
    <t>Palet gambar G5321</t>
  </si>
  <si>
    <t>Palet gambar Hp 1012 kumbang</t>
  </si>
  <si>
    <t>Palet Mickey TR</t>
  </si>
  <si>
    <t>Palet plastik 21,5 x 27,5/ R B9</t>
  </si>
  <si>
    <t>Palet PLT 006</t>
  </si>
  <si>
    <t>Palet putih UTN</t>
  </si>
  <si>
    <t>Palet Sakura Nariko</t>
  </si>
  <si>
    <t>Palet Super Butek</t>
  </si>
  <si>
    <t>Papan W/B Besar 50x70</t>
  </si>
  <si>
    <t>Paper Clip V Tec kecil VT 001</t>
  </si>
  <si>
    <t>Paper Clip warna kecil 28 (733)</t>
  </si>
  <si>
    <t>Payet 2008</t>
  </si>
  <si>
    <t>288 Disp</t>
  </si>
  <si>
    <t>PC 16852 (2)</t>
  </si>
  <si>
    <t>PC 2013/VA 30 papan tulis</t>
  </si>
  <si>
    <t>PC 2201</t>
  </si>
  <si>
    <t>PC 3D calculator LT 1060</t>
  </si>
  <si>
    <t>PC 8425</t>
  </si>
  <si>
    <t>PC 8887 kepiting</t>
  </si>
  <si>
    <t>PC A 6855</t>
  </si>
  <si>
    <t>PC A2-27 PC 8110 KT</t>
  </si>
  <si>
    <t>PC A2-3 PC 3311</t>
  </si>
  <si>
    <t>PC AD 006</t>
  </si>
  <si>
    <t>Pc AD 030</t>
  </si>
  <si>
    <t>PC angel restleting/ DM 2-28</t>
  </si>
  <si>
    <t>33 ls</t>
  </si>
  <si>
    <t>PC arc type 3185</t>
  </si>
  <si>
    <t>PC arc type 8852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</si>
  <si>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</si>
  <si>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</si>
  <si>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</si>
  <si>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</si>
  <si>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</si>
  <si>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</si>
  <si>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</si>
  <si>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</si>
  <si>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magnit DF 08 (13)/ DF 09 (8)</t>
  </si>
  <si>
    <t>PC Box P1036</t>
  </si>
  <si>
    <t>PC Frozen mix Design B2002</t>
  </si>
  <si>
    <t>PC G 3901 PR</t>
  </si>
  <si>
    <t>Pc GP 9315</t>
  </si>
  <si>
    <t>PC Ht 405 A</t>
  </si>
  <si>
    <t>PC Imitasi 252 Rest</t>
  </si>
  <si>
    <t>PC Imitasi 338/ Flag</t>
  </si>
  <si>
    <t>PC Imitasi 372</t>
  </si>
  <si>
    <t>PC Imitasi 373 vintage</t>
  </si>
  <si>
    <t>PC isi F4575 A3235 (Blk)</t>
  </si>
  <si>
    <t>PC JX 3852</t>
  </si>
  <si>
    <t>PC Kain berdiri MM</t>
  </si>
  <si>
    <t>PC Kain Instar Tenaga Baru</t>
  </si>
  <si>
    <t>PC Kain tutup strong 1028</t>
  </si>
  <si>
    <t>PC Karton My 001-004 BLK</t>
  </si>
  <si>
    <t>PC Karton Wy 1257</t>
  </si>
  <si>
    <t>PC Karton Wy 1258</t>
  </si>
  <si>
    <t>PC Karton Wy 1263 sorok</t>
  </si>
  <si>
    <t>PC Karton Wy 1270 Blk</t>
  </si>
  <si>
    <t>PC Klg 9888 mobil 3SS</t>
  </si>
  <si>
    <t>PC klg AD 122</t>
  </si>
  <si>
    <t>Pc KLG B 305</t>
  </si>
  <si>
    <t>PC Klg B 569-05</t>
  </si>
  <si>
    <t>PC Klg B 569-10</t>
  </si>
  <si>
    <t>PC klg B 652</t>
  </si>
  <si>
    <t>PC Klg car smurf B6815/ 6816</t>
  </si>
  <si>
    <t>PC Klg D-13</t>
  </si>
  <si>
    <t>PC Klg D-8</t>
  </si>
  <si>
    <t>PC Klg Disney Smurf F43 (C12 0106)</t>
  </si>
  <si>
    <t>PC Klg Dkk 288</t>
  </si>
  <si>
    <t>PC Klg DM 6305</t>
  </si>
  <si>
    <t>PC Klg DM 6610</t>
  </si>
  <si>
    <t>PC Klg H1113 Sheep (C12.014)</t>
  </si>
  <si>
    <t>PC Klg K 367</t>
  </si>
  <si>
    <t>PC Klg karakter SN 7109</t>
  </si>
  <si>
    <t>PC Klg KT 6612 + STD set</t>
  </si>
  <si>
    <t>Pc klg LPY 99-2</t>
  </si>
  <si>
    <t>PC Klg QZ 101-1 Kalkulator</t>
  </si>
  <si>
    <t>PC Klg QZ 5912</t>
  </si>
  <si>
    <t>PC Klg QZ 9011</t>
  </si>
  <si>
    <t>90 pc</t>
  </si>
  <si>
    <t>PC Klg ret A - 84</t>
  </si>
  <si>
    <t>PC Klg ret D - 94 kotak</t>
  </si>
  <si>
    <t>PC Klg set KT 6601 (BLK)</t>
  </si>
  <si>
    <t>PC Klg susun-sika</t>
  </si>
  <si>
    <t>PC Klg ZG-6913</t>
  </si>
  <si>
    <t>PC KM 2 WTP</t>
  </si>
  <si>
    <t>PC KM 21(5)/ 311A(2)</t>
  </si>
  <si>
    <t>PC KM 22(11)/ KM 23(7)</t>
  </si>
  <si>
    <t>PC KM 30C (Blk)</t>
  </si>
  <si>
    <t>PC Kode K 22</t>
  </si>
  <si>
    <t>Pc KRT lampu 3320</t>
  </si>
  <si>
    <t>PC KW 2255</t>
  </si>
  <si>
    <t>PC KX 201-02 Disney C16-161 (ATAS)</t>
  </si>
  <si>
    <t>PC L A 1005/ Fahma</t>
  </si>
  <si>
    <t>PC L CE 393/ A/ Segi</t>
  </si>
  <si>
    <t>PC L XT 9907</t>
  </si>
  <si>
    <t>PC L ZM 3452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</si>
  <si>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</si>
  <si>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</si>
  <si>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</si>
  <si>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</si>
  <si>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</si>
  <si>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</si>
  <si>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</si>
  <si>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PC M 65009 KB</t>
  </si>
  <si>
    <t>Pc Magnet A 1190</t>
  </si>
  <si>
    <t>PC magnet KT 208</t>
  </si>
  <si>
    <t>PC magnet KT 77</t>
  </si>
  <si>
    <t>PC Magnit 0110 disney/ 0110 apple bear</t>
  </si>
  <si>
    <t>PC Magnit 051 MM blk</t>
  </si>
  <si>
    <t>PC Magnit 1151</t>
  </si>
  <si>
    <t>PC Magnit 3515-02</t>
  </si>
  <si>
    <t>PC Magnit 3578-20</t>
  </si>
  <si>
    <t>PC Magnit 3D KT 8158</t>
  </si>
  <si>
    <t>PC Magnit 5501 Besar</t>
  </si>
  <si>
    <t>PC Magnit 65005 (Baru)</t>
  </si>
  <si>
    <t>PC Magnit 65005 FR</t>
  </si>
  <si>
    <t>PC Magnit 65005 XQ Big Hero</t>
  </si>
  <si>
    <t>PC Magnit 811 kungfu panda</t>
  </si>
  <si>
    <t>Pc magnit 9342</t>
  </si>
  <si>
    <t>Pc magnit 9354</t>
  </si>
  <si>
    <t>Pc magnit 9356</t>
  </si>
  <si>
    <t>Pc Magnit 9357</t>
  </si>
  <si>
    <t>PC magnit 9696</t>
  </si>
  <si>
    <t>PC Magnit A 1172</t>
  </si>
  <si>
    <t>PC Magnit A6857/ 3 kal</t>
  </si>
  <si>
    <t>PC Magnit A853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</si>
  <si>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</si>
  <si>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</si>
  <si>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</si>
  <si>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</si>
  <si>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</si>
  <si>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120 S 8065</t>
  </si>
  <si>
    <t>PC Magnit B 1902</t>
  </si>
  <si>
    <t>PC Magnit B 2008</t>
  </si>
  <si>
    <t>PC Magnit B 200k/ 388</t>
  </si>
  <si>
    <t>PC Magnit B 206</t>
  </si>
  <si>
    <t>PC Magnit B 222 mainan</t>
  </si>
  <si>
    <t>PC Magnit B 39 Y 262</t>
  </si>
  <si>
    <t>PC Magnit B-018 disney</t>
  </si>
  <si>
    <t>PC Magnit C 9962 blk set</t>
  </si>
  <si>
    <t>PC Magnit C-2118 barbie/ princess/ MM/ WTP</t>
  </si>
  <si>
    <t>PC Magnit Card CC 101 2B</t>
  </si>
  <si>
    <t>PC Magnit Card CC 101 7B</t>
  </si>
  <si>
    <t>PC Magnit CC 856</t>
  </si>
  <si>
    <t>PC Magnit D 0052</t>
  </si>
  <si>
    <t>PC Magnit Dkk 9907</t>
  </si>
  <si>
    <t>PC Magnit Dkk 9908</t>
  </si>
  <si>
    <t>PC Magnit Dkk 9910</t>
  </si>
  <si>
    <t>160 bh</t>
  </si>
  <si>
    <t>PC Magnit jumbo 3575-19</t>
  </si>
  <si>
    <t>PC Magnit jumbo B 3576-19</t>
  </si>
  <si>
    <t>PC Magnit Jumbo kalkulator PB33</t>
  </si>
  <si>
    <t>PC Magnit K 27</t>
  </si>
  <si>
    <t>PC Magnit K 61 Box magnit</t>
  </si>
  <si>
    <t>PC Magnit K 62A Box magnit</t>
  </si>
  <si>
    <t>PC Magnit K2 887-2</t>
  </si>
  <si>
    <t>PC Magnit KM 5186-1</t>
  </si>
  <si>
    <t>PC Magnit KM 5187-1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</si>
  <si>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</si>
  <si>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</si>
  <si>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</si>
  <si>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</si>
  <si>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</si>
  <si>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</si>
  <si>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</si>
  <si>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KX 1673-2 lebar + WB</t>
  </si>
  <si>
    <t>PC Magnit Ky 779 blk</t>
  </si>
  <si>
    <t>PC Magnit LC 5510 lipat WB</t>
  </si>
  <si>
    <t>PC Magnit LC 8088</t>
  </si>
  <si>
    <t>PC Magnit MC 5238</t>
  </si>
  <si>
    <t>PC Magnit MC 8086</t>
  </si>
  <si>
    <t>PC Magnit MC 8088 Timbul</t>
  </si>
  <si>
    <t>PC Magnit minion A 720</t>
  </si>
  <si>
    <t>PC Magnit minion KT 535</t>
  </si>
  <si>
    <t>PC Magnit minion KT 569</t>
  </si>
  <si>
    <t>PC Magnit MS 9022 Bus Set Roda</t>
  </si>
  <si>
    <t>PC Magnit QM-079 Disney</t>
  </si>
  <si>
    <t>PC Magnit S-8088+WB Princess/ MM/ WTP</t>
  </si>
  <si>
    <t>PC Magnit X 501</t>
  </si>
  <si>
    <t>PC Magnit XDC 6102</t>
  </si>
  <si>
    <t>PC Magnit XPM-5190-10 Sandal</t>
  </si>
  <si>
    <t>PC Magnit XU 0030 Call (BLK)</t>
  </si>
  <si>
    <t>PC Magnit XU 1219 putar</t>
  </si>
  <si>
    <t>PC Magnit XU 6605 white Board</t>
  </si>
  <si>
    <t>PC Magnit Z A06 BLK</t>
  </si>
  <si>
    <t>PC Mainan 8054</t>
  </si>
  <si>
    <t>PC Metal box A 311 Klg (DS 3914)</t>
  </si>
  <si>
    <t>PC mika cermin PC 218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</si>
  <si>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</si>
  <si>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</si>
  <si>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</si>
  <si>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</si>
  <si>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</si>
  <si>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</si>
  <si>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Disney 0093/ SB-36-2 M Mouse</t>
  </si>
  <si>
    <t>PC Plst HT 1024 minion</t>
  </si>
  <si>
    <t>PC Plst HT 406</t>
  </si>
  <si>
    <t>PC Plst HT 408 MM</t>
  </si>
  <si>
    <t>PC Plst kotak B 1F 1502</t>
  </si>
  <si>
    <t>PC Plst kotak B 1F 1504</t>
  </si>
  <si>
    <t>PC Plst PC-102 PB (Princess/ Disney)</t>
  </si>
  <si>
    <t>57 ls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</si>
  <si>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</si>
  <si>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</si>
  <si>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</si>
  <si>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</si>
  <si>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</si>
  <si>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</si>
  <si>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PS 002</t>
  </si>
  <si>
    <t>PC r 64</t>
  </si>
  <si>
    <t>PC Ret 1006</t>
  </si>
  <si>
    <t>PC Ret 1123</t>
  </si>
  <si>
    <t>PC Ret 192 coffee</t>
  </si>
  <si>
    <t>PC Ret 2 oval Burung Hantu</t>
  </si>
  <si>
    <t>PC Ret 2M 8126A</t>
  </si>
  <si>
    <t>PC Ret 2T 8850</t>
  </si>
  <si>
    <t>PC Ret 337</t>
  </si>
  <si>
    <t>PC Ret 3478</t>
  </si>
  <si>
    <t>PC Ret 385 Imitasi</t>
  </si>
  <si>
    <t>27 ls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</si>
  <si>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</si>
  <si>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</si>
  <si>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</si>
  <si>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</si>
  <si>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</si>
  <si>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</si>
  <si>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</si>
  <si>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</si>
  <si>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</si>
  <si>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</si>
  <si>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</si>
  <si>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908</t>
  </si>
  <si>
    <t>PC Ret 9207 Strong</t>
  </si>
  <si>
    <t>PC Ret 9308</t>
  </si>
  <si>
    <t>PC Ret Beile Dog 8881(3)/ 8882 restleting(3)</t>
  </si>
  <si>
    <t>PC Ret Cool Zone 8848</t>
  </si>
  <si>
    <t>PC Ret CQ9-052</t>
  </si>
  <si>
    <t>198 pc</t>
  </si>
  <si>
    <t>PC Ret DM 6210</t>
  </si>
  <si>
    <t>PC Ret Hj D 4167</t>
  </si>
  <si>
    <t>PC Ret Hj D 4170</t>
  </si>
  <si>
    <t>PC ret imitasi 385</t>
  </si>
  <si>
    <t>PC Ret Imitasi Disney Mbl/ Ben-10/ Boneka/ Naruto/ Brb/ Strobery/ Spider</t>
  </si>
  <si>
    <t>PC Ret JX-5626 MM</t>
  </si>
  <si>
    <t>PC Ret JX-93007</t>
  </si>
  <si>
    <t>PC Ret Kain XD 3308 FR</t>
  </si>
  <si>
    <t>PC Ret Ky 1114</t>
  </si>
  <si>
    <t>PC Ret Ky 1123</t>
  </si>
  <si>
    <t>PC Ret Ky 1192</t>
  </si>
  <si>
    <t>PC Ret Ky 1194</t>
  </si>
  <si>
    <t>PC Ret Ky 1196</t>
  </si>
  <si>
    <t>PC Ret Ky 6159</t>
  </si>
  <si>
    <t>PC Ret Ky 6173</t>
  </si>
  <si>
    <t>PC Ret Ky 6186</t>
  </si>
  <si>
    <t>PC Ret Ky 6197</t>
  </si>
  <si>
    <t>PC Ret Ky A 2009</t>
  </si>
  <si>
    <t>PC Ret oval 2 Bunga</t>
  </si>
  <si>
    <t>PC Ret SF 1508 pita (30)</t>
  </si>
  <si>
    <t>PC Ret SF 54 77</t>
  </si>
  <si>
    <t>PC Ret SGp 2</t>
  </si>
  <si>
    <t>PC Ret SH 7256/ jaring</t>
  </si>
  <si>
    <t>PC Ret Strong moshi</t>
  </si>
  <si>
    <t>PC Ret TZ 1179</t>
  </si>
  <si>
    <t>PC Ret Worry WJ-2198</t>
  </si>
  <si>
    <t>PC Ret XD 3305K</t>
  </si>
  <si>
    <t>PC Ret XS 29N LoL garis black</t>
  </si>
  <si>
    <t>PC Ret Zhili 8952</t>
  </si>
  <si>
    <t>PC Sandal km 16 Bk</t>
  </si>
  <si>
    <t>PC Set 8015 (A-008)</t>
  </si>
  <si>
    <t>PC Spoon M. Mouse</t>
  </si>
  <si>
    <t>PC Susun Saka 2 susun</t>
  </si>
  <si>
    <t>PC Susun Sika FIR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</si>
  <si>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</si>
  <si>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</si>
  <si>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</si>
  <si>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</si>
  <si>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</si>
  <si>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</si>
  <si>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</si>
  <si>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</si>
  <si>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</si>
  <si>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</si>
  <si>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</t>
  </si>
  <si>
    <t>PC/ Stationery set 8801 kantong blk</t>
  </si>
  <si>
    <t>PC/ Stationery set 8802</t>
  </si>
  <si>
    <t>PC/ Stationery Tp set 2233 Blk</t>
  </si>
  <si>
    <t>Pembatas/ L Leaf Nariko 690</t>
  </si>
  <si>
    <t>Pen Stand JX 3811</t>
  </si>
  <si>
    <t>Penghapus W/B 803 B Enter</t>
  </si>
  <si>
    <t>Penghapus W/B clear besar</t>
  </si>
  <si>
    <t>Penghapus W/B clear kecil</t>
  </si>
  <si>
    <t>Penghapus W/B Gunindo 803</t>
  </si>
  <si>
    <t>Penghapus W/B Kenjoy lubang K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</si>
  <si>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</si>
  <si>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</si>
  <si>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</si>
  <si>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</si>
  <si>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</si>
  <si>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</si>
  <si>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</si>
  <si>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</si>
  <si>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</si>
  <si>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</si>
  <si>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</si>
  <si>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</si>
  <si>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</si>
  <si>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</si>
  <si>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</si>
  <si>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</si>
  <si>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Pensil 2B Flouren Zendi 288 (36)</t>
  </si>
  <si>
    <t>Pensil 2B Flouren+stip 388(36)</t>
  </si>
  <si>
    <t>Pensil 2B Holoscop</t>
  </si>
  <si>
    <t>Pensil 6925 A putar</t>
  </si>
  <si>
    <t>Pensil 6925 ATAS</t>
  </si>
  <si>
    <t>Pensil Chung Hwa 2B 6151</t>
  </si>
  <si>
    <t>30 grs</t>
  </si>
  <si>
    <t>Pensil Chung Hwa 6161 2B</t>
  </si>
  <si>
    <t>Pensil Chung Hwa 8899</t>
  </si>
  <si>
    <t>Pensil Collen 2B Fancy</t>
  </si>
  <si>
    <t>Pensil Cowry 2B Fancy</t>
  </si>
  <si>
    <t>Pensil DM 5188</t>
  </si>
  <si>
    <t>Pensil DM 7812</t>
  </si>
  <si>
    <t>10 box</t>
  </si>
  <si>
    <t>Pensil Fancy 2B Dsy Tp Stip 001</t>
  </si>
  <si>
    <t>40 gr</t>
  </si>
  <si>
    <t>Pensil Fancy lucu (100)</t>
  </si>
  <si>
    <t>24 dos</t>
  </si>
  <si>
    <t>Pensil Grebell paket ujian</t>
  </si>
  <si>
    <t>288 set</t>
  </si>
  <si>
    <t>Pensil HB RT 6 (makro)</t>
  </si>
  <si>
    <t>40 dos</t>
  </si>
  <si>
    <t>Pensil Jumbo + asahan (458)</t>
  </si>
  <si>
    <t>Pensil Jumbo biasa (1058)</t>
  </si>
  <si>
    <t>Pensil L Tree S 3061</t>
  </si>
  <si>
    <t>Pensil L Tree S 3062</t>
  </si>
  <si>
    <t>Pensil metalik white word</t>
  </si>
  <si>
    <t>Pensil TF 77 S depan kantor</t>
  </si>
  <si>
    <t>Pensil TF 88 S</t>
  </si>
  <si>
    <t>Pensil TF 888</t>
  </si>
  <si>
    <t>Pensil TF 99 S</t>
  </si>
  <si>
    <t>Pensil TZ Pc LE</t>
  </si>
  <si>
    <t>Pensil Unicorn P588 (50)</t>
  </si>
  <si>
    <t>Pensil Venox (Bensia) (100)</t>
  </si>
  <si>
    <t>Pensil warna 12w pjg Zoo</t>
  </si>
  <si>
    <t>Pensil XD 2071 (40)</t>
  </si>
  <si>
    <t>Pensil Zhong Hwa 69 2B</t>
  </si>
  <si>
    <t>Pensil Zhong hwa M/B kecil 120</t>
  </si>
  <si>
    <t>Pianika altos kain B</t>
  </si>
  <si>
    <t>Pianika marvel koper Biru</t>
  </si>
  <si>
    <t>Piring Cat air 003 besar Katak</t>
  </si>
  <si>
    <t>Piring Cat air 005 Sdg Kumbang</t>
  </si>
  <si>
    <t>Piring Cat air 006 B Kumbang</t>
  </si>
  <si>
    <t>Piring Cat air 009 B Boneka</t>
  </si>
  <si>
    <t>Piring Cat air Bunga</t>
  </si>
  <si>
    <t>Piring cat air Nakoya 108</t>
  </si>
  <si>
    <t>Piring Cat air segi (L Ku)</t>
  </si>
  <si>
    <t>Pisau ukir 4 pc</t>
  </si>
  <si>
    <t>Pita 18 polos motif</t>
  </si>
  <si>
    <t>Pita 18 renda motif</t>
  </si>
  <si>
    <t>Pita 30 Renda motif</t>
  </si>
  <si>
    <t>Pita jepang motif</t>
  </si>
  <si>
    <t>Pita jepang polos B</t>
  </si>
  <si>
    <t>Pita kado LS 30-1</t>
  </si>
  <si>
    <t>Pita tarik 18 renda motif</t>
  </si>
  <si>
    <t>Pita tarik 23 list gold</t>
  </si>
  <si>
    <t>Pita tarik 23 motif polos</t>
  </si>
  <si>
    <t>Pita tarik 30 list emas</t>
  </si>
  <si>
    <t>Pita tarik 30 renda</t>
  </si>
  <si>
    <t>Pompa Balon 020-1</t>
  </si>
  <si>
    <t>Pompa balon 020-1 (B)</t>
  </si>
  <si>
    <t>Pompa balon 020-3 / 001-4 (k)</t>
  </si>
  <si>
    <t>Post it 889 K pony</t>
  </si>
  <si>
    <t>Post it 96-15</t>
  </si>
  <si>
    <t>Post it 96-20</t>
  </si>
  <si>
    <t>Post it 96-21</t>
  </si>
  <si>
    <t>Post it kertas 8899 Y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</si>
  <si>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</si>
  <si>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</si>
  <si>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</si>
  <si>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</si>
  <si>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</si>
  <si>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</si>
  <si>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</si>
  <si>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</si>
  <si>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</si>
  <si>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Punch 821 Stempel</t>
  </si>
  <si>
    <t>Punch General (B) (330)</t>
  </si>
  <si>
    <t>Punch General (K) (220)</t>
  </si>
  <si>
    <t>Push pin warna Nariko</t>
  </si>
  <si>
    <t>720 pk</t>
  </si>
  <si>
    <t>Puzzle M 6662</t>
  </si>
  <si>
    <t>Puzzle S 6663</t>
  </si>
  <si>
    <t>Puzzle Spiderman Gloria</t>
  </si>
  <si>
    <t>260 pc</t>
  </si>
  <si>
    <t>Puzzle TG PO-01 Fancy CMP</t>
  </si>
  <si>
    <t>PW 12W Demo</t>
  </si>
  <si>
    <t>PW 12w panjang BTS</t>
  </si>
  <si>
    <t>PW 12w panjang Vanco 200</t>
  </si>
  <si>
    <t>PW Infico 3,5 pdk 1235</t>
  </si>
  <si>
    <t>PW Kayagi 12w panjang Ky Cp 12K</t>
  </si>
  <si>
    <t>PW Klg 12w AB &amp; S5 Kym Cp 120T</t>
  </si>
  <si>
    <t>PW Klg RRT 12w pendek</t>
  </si>
  <si>
    <t>PW Pjg 12/ 24 W 0723</t>
  </si>
  <si>
    <t>PW set 10703/ 12w panjang</t>
  </si>
  <si>
    <t>PW Station I pendek</t>
  </si>
  <si>
    <t>PW Super Lead 3724</t>
  </si>
  <si>
    <t>PW Trifelo 12w TF-128-12 Double colour</t>
  </si>
  <si>
    <t>PW Trifelo 6/ 12w</t>
  </si>
  <si>
    <t>Refill Cross</t>
  </si>
  <si>
    <t>1000 ls</t>
  </si>
  <si>
    <t>Sampul Folio lem alexander</t>
  </si>
  <si>
    <t>Sampul Kenjoy 34,5 motif warna</t>
  </si>
  <si>
    <t>Sampul Kwarto batik UTN</t>
  </si>
  <si>
    <t>240 pk</t>
  </si>
  <si>
    <t>Sampul OPP alex Kwarto lem (1Q 296 pk)</t>
  </si>
  <si>
    <t>Sampul OPP alexander boxy</t>
  </si>
  <si>
    <t>Sampul OPP jersy Folio TBL 50 micron</t>
  </si>
  <si>
    <t>Sampul Roll Dust 454</t>
  </si>
  <si>
    <t>Sampul Samson Boxy batik</t>
  </si>
  <si>
    <t>Selongsong pentel Enter</t>
  </si>
  <si>
    <t>Silet gagang plastik</t>
  </si>
  <si>
    <t>Simpoa moshi-moshi jumbo 1803</t>
  </si>
  <si>
    <t>Sipoa 13 baris JAYA</t>
  </si>
  <si>
    <t>Sipoa 17 baris kayu</t>
  </si>
  <si>
    <t>Sipoa 2831</t>
  </si>
  <si>
    <t>Sipoa 8010</t>
  </si>
  <si>
    <t>Sipoa 8011 apel</t>
  </si>
  <si>
    <t>Sipoa 8012</t>
  </si>
  <si>
    <t>Sipoa 8013</t>
  </si>
  <si>
    <t>Sipoa 8022 VanArt</t>
  </si>
  <si>
    <t>Sipoa 8023</t>
  </si>
  <si>
    <t>Sipoa Angel (8)/ Strawberry</t>
  </si>
  <si>
    <t>Sipoa Besco BC 117</t>
  </si>
  <si>
    <t>Sipoa CS 816 Rabbit</t>
  </si>
  <si>
    <t>Sipoa kaki B 808 Moshi Moshi BLK</t>
  </si>
  <si>
    <t>Sipoa kaki K 807 Moshi Moshi BLK</t>
  </si>
  <si>
    <t>Sipoa rainbow besar</t>
  </si>
  <si>
    <t>1 grs</t>
  </si>
  <si>
    <t>Sipoa sedang 8590</t>
  </si>
  <si>
    <t>Sipoa TZ 8012</t>
  </si>
  <si>
    <t>Sipoa YM 011</t>
  </si>
  <si>
    <t>Slide Binder 7mm K(4)/ B(1)/ Ht(1) blk</t>
  </si>
  <si>
    <t>Spidol 1F Wp 634-12 Infico</t>
  </si>
  <si>
    <t>16 grs</t>
  </si>
  <si>
    <t>Spidol 1F Wp 636-12 Infico</t>
  </si>
  <si>
    <t>Spidol Hitam Xue Si WT-8009 Executive</t>
  </si>
  <si>
    <t>Spidol Infico 886-12</t>
  </si>
  <si>
    <t>Spidol marker Chagli PM 9905</t>
  </si>
  <si>
    <t>Spidol Show 8 warna</t>
  </si>
  <si>
    <t>Spidol Tabung 661-8</t>
  </si>
  <si>
    <t>Stabillo 12W DB SP 701</t>
  </si>
  <si>
    <t>56 set</t>
  </si>
  <si>
    <t>Stabillo 2w HL 219 Zendi</t>
  </si>
  <si>
    <t>Stabillo 2w HL 220(8)/ 221(13)</t>
  </si>
  <si>
    <t>Stabillo 6608</t>
  </si>
  <si>
    <t>112 box</t>
  </si>
  <si>
    <t>Stabillo CS 187</t>
  </si>
  <si>
    <t>Stabillo CS 2001 Cosh Blk</t>
  </si>
  <si>
    <t>Stabillo Fancy STF-2588 mini</t>
  </si>
  <si>
    <t>Stabillo Gell GH 789/ 808 joss</t>
  </si>
  <si>
    <t>Stabillo HL 510 (faktur)</t>
  </si>
  <si>
    <t>Stabillo HP 6608A K</t>
  </si>
  <si>
    <t>Stabillo PR 9002</t>
  </si>
  <si>
    <t>Stabillo TF JHP 789 jelly</t>
  </si>
  <si>
    <t>Stabillo TF Mini 105(4)</t>
  </si>
  <si>
    <t>2 ls</t>
  </si>
  <si>
    <t>Stabillo WT-7002 (@ 10pc) Executive</t>
  </si>
  <si>
    <t>Stabillo XDM MH 545 (48 pc)</t>
  </si>
  <si>
    <t>Stamp Flash Pkc</t>
  </si>
  <si>
    <t>Stamp Set 340-02</t>
  </si>
  <si>
    <t>Stampad 1000 G</t>
  </si>
  <si>
    <t>Stampad Deboz DB 03</t>
  </si>
  <si>
    <t>Stampad Hero k</t>
  </si>
  <si>
    <t>Stampad Hero no 2</t>
  </si>
  <si>
    <t>Stampad KS DB HD 2</t>
  </si>
  <si>
    <t>Stampal Fancy 25090</t>
  </si>
  <si>
    <t>Standart Bk V tech 6.5</t>
  </si>
  <si>
    <t>Standart Bk V Tech no 7</t>
  </si>
  <si>
    <t>Stapler Achuna 110</t>
  </si>
  <si>
    <t>Stapler HD 10 (STHD 10)</t>
  </si>
  <si>
    <t>Stapler Rapid Soon</t>
  </si>
  <si>
    <t>Stapler V Tech HD 10NR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</si>
  <si>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</si>
  <si>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</si>
  <si>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</si>
  <si>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</si>
  <si>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</si>
  <si>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</si>
  <si>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</si>
  <si>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</si>
  <si>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</si>
  <si>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Stempel SK 849K</t>
  </si>
  <si>
    <t>Stick note 654 4C</t>
  </si>
  <si>
    <t>Stick Note DF AO 3L (garis)</t>
  </si>
  <si>
    <t>Stick note KC 5830</t>
  </si>
  <si>
    <t>Stick Note plastik 112</t>
  </si>
  <si>
    <t>Stick Note TF 0243</t>
  </si>
  <si>
    <t>Stick note TF 654 5C</t>
  </si>
  <si>
    <t>Stick Transparant MH (Wi WW01) Balon</t>
  </si>
  <si>
    <t>Sticker 2U 501-520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</si>
  <si>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</si>
  <si>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</si>
  <si>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</si>
  <si>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</si>
  <si>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</si>
  <si>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</si>
  <si>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</si>
  <si>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</si>
  <si>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</si>
  <si>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</si>
  <si>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</si>
  <si>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</si>
  <si>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</si>
  <si>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1402 Sepak bola (36)</t>
  </si>
  <si>
    <t>Stip 2115</t>
  </si>
  <si>
    <t>Stip 2819 Monochi (30 pc) Boneka coklat</t>
  </si>
  <si>
    <t>Stip 3901 PR</t>
  </si>
  <si>
    <t>Stip 4005 (1x40)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</si>
  <si>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</si>
  <si>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</si>
  <si>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</si>
  <si>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</si>
  <si>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</si>
  <si>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</si>
  <si>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</si>
  <si>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</si>
  <si>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</si>
  <si>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8904</t>
  </si>
  <si>
    <t>Stip 943 Kotak (1 Box=24)</t>
  </si>
  <si>
    <t>Stip 944 Botol (1 Box=32)</t>
  </si>
  <si>
    <t>Stip A 032 bentuk Shaun (1x24)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</si>
  <si>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</si>
  <si>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</si>
  <si>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</si>
  <si>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</si>
  <si>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</si>
  <si>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</si>
  <si>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</si>
  <si>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</si>
  <si>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</si>
  <si>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</si>
  <si>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</si>
  <si>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</si>
  <si>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</si>
  <si>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Boneka salju 6219</t>
  </si>
  <si>
    <t>Stip Brush C14-228 (48)</t>
  </si>
  <si>
    <t>Stip Collen (36)</t>
  </si>
  <si>
    <t>Stip Deboss DB B20 putih</t>
  </si>
  <si>
    <t>Stip Deboss DB B40 P</t>
  </si>
  <si>
    <t>Stip Doraemon 0931 (24)</t>
  </si>
  <si>
    <t>Stip ER 02c ZRM</t>
  </si>
  <si>
    <t>40 pk</t>
  </si>
  <si>
    <t>Stip ER 1318 minion (30)</t>
  </si>
  <si>
    <t>Stip ER 2065 lapis 1 box 24</t>
  </si>
  <si>
    <t>Stip ER-5129 Landak (24 pc)</t>
  </si>
  <si>
    <t>Stip girls pjg Ky H 8113</t>
  </si>
  <si>
    <t>Stip HK besar 6764 (60)</t>
  </si>
  <si>
    <t>Stip HK K 6762 (120 pc) BLK</t>
  </si>
  <si>
    <t>Stip Jersey putih</t>
  </si>
  <si>
    <t>Stip Jumbo 1038 Big Hero</t>
  </si>
  <si>
    <t>Stip Jumbo Disney 4710 (24)</t>
  </si>
  <si>
    <t>Stip JX-99002 Set + Asahan Apple bear (24 pc)</t>
  </si>
  <si>
    <t>Stip JX-99009 Kursi goyang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</si>
  <si>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</si>
  <si>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</si>
  <si>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</si>
  <si>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</si>
  <si>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</si>
  <si>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</si>
  <si>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</si>
  <si>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</si>
  <si>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</si>
  <si>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</si>
  <si>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MS 2078 + magic(36)</t>
  </si>
  <si>
    <t>21 box</t>
  </si>
  <si>
    <t>Stip P09/ 2pc (48)</t>
  </si>
  <si>
    <t>Stip RC 6031 (48)</t>
  </si>
  <si>
    <t>Stip RC 6032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</si>
  <si>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</si>
  <si>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</si>
  <si>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</si>
  <si>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</si>
  <si>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</si>
  <si>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</si>
  <si>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</si>
  <si>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</si>
  <si>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</si>
  <si>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</si>
  <si>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</si>
  <si>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</si>
  <si>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</si>
  <si>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</si>
  <si>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</si>
  <si>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</si>
  <si>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</si>
  <si>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>Stopmap Jersey</t>
  </si>
  <si>
    <t>800 pk</t>
  </si>
  <si>
    <t>Suling 900 Trend</t>
  </si>
  <si>
    <t>Super Box Topla TP/ SB</t>
  </si>
  <si>
    <t>Tali Cantol plastik M</t>
  </si>
  <si>
    <t>Tali jepit ht biasa gading</t>
  </si>
  <si>
    <t>Tali Jepit kilap Biru/ ID Card gading biru</t>
  </si>
  <si>
    <t>Tali Jepit metalik K 806 M</t>
  </si>
  <si>
    <t>Tali jepita cantol Hj</t>
  </si>
  <si>
    <t>Tali jepita cantol K</t>
  </si>
  <si>
    <t>Tali jepita cantol M</t>
  </si>
  <si>
    <t>Tali Jepitan Yoyo butek (1 box=100) Kng</t>
  </si>
  <si>
    <t>Tali metalik (kecil) B(8) K(4) Ht(2) Hj(2)</t>
  </si>
  <si>
    <t>Tali metalik B Ht(2)/ B(3)/ M(1)/ K(1)</t>
  </si>
  <si>
    <t>Tali metalik Hj/ K/ M Besar</t>
  </si>
  <si>
    <t>Tali Plk 10-04 Dy 31x38 Tali Kur</t>
  </si>
  <si>
    <t>Tali yoyo Merah Butek</t>
  </si>
  <si>
    <t>Tali yoyo orange</t>
  </si>
  <si>
    <t>Tas 017</t>
  </si>
  <si>
    <t>Tas 34x31</t>
  </si>
  <si>
    <t>Tas 602(2)/ 601 L/ 621(1)</t>
  </si>
  <si>
    <t>Tas 8185 4S</t>
  </si>
  <si>
    <t>Tas A5 Fancy (Hk+BB)</t>
  </si>
  <si>
    <t>32 ls</t>
  </si>
  <si>
    <t>Tas batik B (BS)</t>
  </si>
  <si>
    <t>Tas batik mas Buku kecil</t>
  </si>
  <si>
    <t>Tas batik Mj 1 kecil</t>
  </si>
  <si>
    <t>Tas batik MJ 2 (T)</t>
  </si>
  <si>
    <t>Tas batik Mj1</t>
  </si>
  <si>
    <t>Tas batik panjang/ sarung (Baru)</t>
  </si>
  <si>
    <t>Tas batik Topline K</t>
  </si>
  <si>
    <t>Tas Beauty B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</si>
  <si>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</si>
  <si>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</si>
  <si>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</si>
  <si>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</si>
  <si>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</si>
  <si>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</si>
  <si>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</si>
  <si>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Fancy plastik K 18x22 (T1,75)</t>
  </si>
  <si>
    <t>Tas Fancy plastik T 22x28 (T1,76)</t>
  </si>
  <si>
    <t>Tas Folio tali 1 Bola Bale</t>
  </si>
  <si>
    <t>Tas Folio tali 1 Fancy(2)/ tali 1 minion(1)</t>
  </si>
  <si>
    <t>Tas Folio tali 2 Fancy Minion</t>
  </si>
  <si>
    <t>Tas Gagang butek putih B kcg</t>
  </si>
  <si>
    <t>Tas Gagang transparan B (AD 25)</t>
  </si>
  <si>
    <t>Tas Gagang transparan K (AD 27)</t>
  </si>
  <si>
    <t>Tas GG 02 HZD 711/ 263</t>
  </si>
  <si>
    <t>Tas GG 02 HZD 9093/ 750</t>
  </si>
  <si>
    <t>Tas GG 02 HZD mix</t>
  </si>
  <si>
    <t>Tas GG 03 2063/ 2064/ 2065</t>
  </si>
  <si>
    <t>Tas GG 03 6012</t>
  </si>
  <si>
    <t>Tas HB T01 Tali Kur batik</t>
  </si>
  <si>
    <t>Tas HBE 06/M Tali Bendera</t>
  </si>
  <si>
    <t>Tas HD 095</t>
  </si>
  <si>
    <t>Tas HD 158</t>
  </si>
  <si>
    <t>Tas HD 197</t>
  </si>
  <si>
    <t>Tas HD 22006</t>
  </si>
  <si>
    <t>Tas HD 234</t>
  </si>
  <si>
    <t>Tas HD polos (823)</t>
  </si>
  <si>
    <t>Tas J 0053</t>
  </si>
  <si>
    <t>Tas J 1706</t>
  </si>
  <si>
    <t>Tas J 2729</t>
  </si>
  <si>
    <t>Tas jinjing 912 kecil</t>
  </si>
  <si>
    <t>Tas K 20x25 Etj</t>
  </si>
  <si>
    <t>Tas Kado FG L/19</t>
  </si>
  <si>
    <t>Tas Kado FG XL</t>
  </si>
  <si>
    <t>Tas Kain E 100 A</t>
  </si>
  <si>
    <t>300 PCS</t>
  </si>
  <si>
    <t>Tas Kain E 101 A</t>
  </si>
  <si>
    <t>Tas Kain Fancy B restleting</t>
  </si>
  <si>
    <t>Tas Kain Ret K-27 (Hj/ Htm/ Coklat/ Mr Tua) cream</t>
  </si>
  <si>
    <t xml:space="preserve">Tas Karung A (65x55) </t>
  </si>
  <si>
    <t>Tas Karung B (55x50)</t>
  </si>
  <si>
    <t>Tas karung BG 21 004J</t>
  </si>
  <si>
    <t>Tas Karung C (45x50) (50x45)</t>
  </si>
  <si>
    <t>Tas Karung S kecil Disney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</si>
  <si>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</si>
  <si>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</si>
  <si>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</si>
  <si>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</si>
  <si>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</si>
  <si>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9173M</t>
  </si>
  <si>
    <t>Tas Kertas BL 9173 L</t>
  </si>
  <si>
    <t>Tas Kertas DU bk 9173 H</t>
  </si>
  <si>
    <t>Tas Kertas Ly SD 282 B</t>
  </si>
  <si>
    <t>Tas Kertas Ly SD 286 B(8)</t>
  </si>
  <si>
    <t>Tas Kertas Ly XL 277 B</t>
  </si>
  <si>
    <t>Tas Kertas Ly XL 289</t>
  </si>
  <si>
    <t>Tas Kertas pk 10-04/ 31 X381 XL</t>
  </si>
  <si>
    <t>Tas LL D (K)</t>
  </si>
  <si>
    <t>Tas lux My 017</t>
  </si>
  <si>
    <t>Tas lux My 024</t>
  </si>
  <si>
    <t>Tas lux My 025</t>
  </si>
  <si>
    <t>200 bh</t>
  </si>
  <si>
    <t>Tas Ly 083/ 086 B</t>
  </si>
  <si>
    <t>Tas Ly HD 126/ 131B</t>
  </si>
  <si>
    <t>Tas Ly HD 132 B</t>
  </si>
  <si>
    <t>Tas Ly HD 148 B</t>
  </si>
  <si>
    <t>Tas Ly HD 149 B</t>
  </si>
  <si>
    <t>Tas Ly HD 150 B</t>
  </si>
  <si>
    <t>Tas Ly HD 151 B</t>
  </si>
  <si>
    <t>Tas Ly SD 211B</t>
  </si>
  <si>
    <t>Tas LySD 154 K</t>
  </si>
  <si>
    <t>Tas LySD 229 K</t>
  </si>
  <si>
    <t>Tas LySD 241 K</t>
  </si>
  <si>
    <t>Tas LySD 572 K</t>
  </si>
  <si>
    <t>Tas Mika besar Tenteng tangan R 013</t>
  </si>
  <si>
    <t>Tas Mika PP ME 812 kecil</t>
  </si>
  <si>
    <t>Tas Mika PP TM 911</t>
  </si>
  <si>
    <t>Tas Mika+Tali CL MM</t>
  </si>
  <si>
    <t>848 pc</t>
  </si>
  <si>
    <t>Tas Nariko 4A</t>
  </si>
  <si>
    <t>Tas Plastik B C1</t>
  </si>
  <si>
    <t>130 pc</t>
  </si>
  <si>
    <t>Tas plastik Besar C1</t>
  </si>
  <si>
    <t>Tas Plastik kecil A1</t>
  </si>
  <si>
    <t>Tas plastik kecil A1</t>
  </si>
  <si>
    <t>Tas Plastik T B1</t>
  </si>
  <si>
    <t>Tas plastik Tanggung B1</t>
  </si>
  <si>
    <t>110 pc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</si>
  <si>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</si>
  <si>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</si>
  <si>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</si>
  <si>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</si>
  <si>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</si>
  <si>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</si>
  <si>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</si>
  <si>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SEP 194</t>
  </si>
  <si>
    <t>Tas Shoes C15 246/ Hp 363 (60)</t>
  </si>
  <si>
    <t>36 pk</t>
  </si>
  <si>
    <t>Tas Shop Ly FD 683</t>
  </si>
  <si>
    <t>Tas Shop Ly SD 287 B</t>
  </si>
  <si>
    <t>Tas Shop Ly SD 291B</t>
  </si>
  <si>
    <t>Tas Shop Ly SD L 280 B</t>
  </si>
  <si>
    <t>Tas Shop Ly SD L 288 B</t>
  </si>
  <si>
    <t>Tas Shop Ly SD L XL</t>
  </si>
  <si>
    <t>Tas Shop Ly SD S Tg</t>
  </si>
  <si>
    <t>Tas Shop Teng-Teng Sleting (10 pc) WKD</t>
  </si>
  <si>
    <t>30 bks</t>
  </si>
  <si>
    <t xml:space="preserve">Tas Shopcraft LyNP 542-1/4 </t>
  </si>
  <si>
    <t xml:space="preserve">Tas Shopcraft Tly Mp 061/ 064 </t>
  </si>
  <si>
    <t>Tas Silver 18x23</t>
  </si>
  <si>
    <t>Tas Sleret S</t>
  </si>
  <si>
    <t>Tas Sleret XLL</t>
  </si>
  <si>
    <t xml:space="preserve">Tas Sleting (A5 52) jaring </t>
  </si>
  <si>
    <t>Tas Spon Bond mukenah 27x29x12</t>
  </si>
  <si>
    <t>Tas T 34x31 ETJ</t>
  </si>
  <si>
    <t>Tas T 41x36 ETJ</t>
  </si>
  <si>
    <t>22 ls</t>
  </si>
  <si>
    <t>Tas tali 22x22</t>
  </si>
  <si>
    <t>85 ls</t>
  </si>
  <si>
    <t>Tas tali 25x35</t>
  </si>
  <si>
    <t>Tas tali 30x40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</si>
  <si>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</si>
  <si>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</si>
  <si>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</si>
  <si>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</si>
  <si>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</si>
  <si>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</si>
  <si>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</si>
  <si>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</si>
  <si>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</si>
  <si>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</si>
  <si>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</si>
  <si>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</si>
  <si>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</si>
  <si>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</si>
  <si>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</si>
  <si>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</si>
  <si>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Tulisan" kecil campur</t>
  </si>
  <si>
    <t>Tas Tali Ultah Kcl Iching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</si>
  <si>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</si>
  <si>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</si>
  <si>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</si>
  <si>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</si>
  <si>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</si>
  <si>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</si>
  <si>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</si>
  <si>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</si>
  <si>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</si>
  <si>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</si>
  <si>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</si>
  <si>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</si>
  <si>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</si>
  <si>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</si>
  <si>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</si>
  <si>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</si>
  <si>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</si>
  <si>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</si>
  <si>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</si>
  <si>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Tempelan Kaca 33 D (3,5")</t>
  </si>
  <si>
    <t>20.000 pc</t>
  </si>
  <si>
    <t>Tempelan Kaca 35 D (Gantungan kcl+Tg)</t>
  </si>
  <si>
    <t>70.000 pc</t>
  </si>
  <si>
    <t>Tempelan Kaca 4,5</t>
  </si>
  <si>
    <t>5040 pc</t>
  </si>
  <si>
    <t>Tempelan Kaca 8</t>
  </si>
  <si>
    <t>2016 pc</t>
  </si>
  <si>
    <t>Tinta 20mm (1 line)</t>
  </si>
  <si>
    <t>Tinta Daishen B</t>
  </si>
  <si>
    <t>Tinta Daishen U</t>
  </si>
  <si>
    <t>Tinta Daishen U/B</t>
  </si>
  <si>
    <t>Tinta Hero</t>
  </si>
  <si>
    <t>Tipe ex 0425 B/ 25/ 4</t>
  </si>
  <si>
    <t>Tipe ex 0807 PR</t>
  </si>
  <si>
    <t>Tipe ex 0808 H.Kitty</t>
  </si>
  <si>
    <t>Tipe ex 1001(3)/ 240(2)</t>
  </si>
  <si>
    <t>Tipe ex 1002(13)/ 3010(8)</t>
  </si>
  <si>
    <t>Tipe ex 1005(9)/ 3009(6)</t>
  </si>
  <si>
    <t>Tipe ex 1007(8)/ 1009(9)</t>
  </si>
  <si>
    <t>Tipe ex 1291</t>
  </si>
  <si>
    <t>Tipe ex 136(12)/ 202(13)</t>
  </si>
  <si>
    <t>Tipe ex 1878 Dos</t>
  </si>
  <si>
    <t>Tipe ex 1878 mika</t>
  </si>
  <si>
    <t>Tipe ex 203</t>
  </si>
  <si>
    <t>Tipe ex 2201(53)/ 241(35)</t>
  </si>
  <si>
    <t>64 ls</t>
  </si>
  <si>
    <t>Tipe ex 2264 (24 pc)</t>
  </si>
  <si>
    <t>Tipe ex 242(14)/ 968(2)</t>
  </si>
  <si>
    <t>Tipe ex 264(2)</t>
  </si>
  <si>
    <t>Tipe ex 3003(6)/ 3006(9)</t>
  </si>
  <si>
    <t>Tipe ex 3005(6)/ 302(17)</t>
  </si>
  <si>
    <t>Tipe ex 313</t>
  </si>
  <si>
    <t>Tipe ex 328/ 338</t>
  </si>
  <si>
    <t>Tipe ex 351</t>
  </si>
  <si>
    <t>Tipe ex 358</t>
  </si>
  <si>
    <t>Tipe ex 636(36)</t>
  </si>
  <si>
    <t>Tipe ex 65(10)/ 241(6)</t>
  </si>
  <si>
    <t>Tipe ex 7013/ mini</t>
  </si>
  <si>
    <t>2304 pc</t>
  </si>
  <si>
    <t>Tipe ex 715</t>
  </si>
  <si>
    <t>Tipe ex 7287(5)/ 327(21)</t>
  </si>
  <si>
    <t>Tipe ex 731</t>
  </si>
  <si>
    <t>Tipe ex 749</t>
  </si>
  <si>
    <t>Tipe ex 8001 M mouse</t>
  </si>
  <si>
    <t>Tipe ex 8113</t>
  </si>
  <si>
    <t>Tipe ex 8171</t>
  </si>
  <si>
    <t>Tipe ex 821(14)/ 612(35)</t>
  </si>
  <si>
    <t>Tipe ex 8219 A Bear (24)</t>
  </si>
  <si>
    <t>Tipe ex 835(7)/ 901(11)</t>
  </si>
  <si>
    <t>Tipe ex 837(5)</t>
  </si>
  <si>
    <t>Tipe ex 889(9)/ 890(11)</t>
  </si>
  <si>
    <t>Tipe ex 8958 (24)</t>
  </si>
  <si>
    <t>Tipe ex 905</t>
  </si>
  <si>
    <t>Tipe ex A263(2)</t>
  </si>
  <si>
    <t>Tipe ex Aopo 939 besi</t>
  </si>
  <si>
    <t>Tipe ex Aopo 953</t>
  </si>
  <si>
    <t>Tipe ex Aopo 958</t>
  </si>
  <si>
    <t>Tipe ex Bengke</t>
  </si>
  <si>
    <t>Tipe ex Candy 4M 3C 507</t>
  </si>
  <si>
    <t>Tipe ex Candy 6M 2C 506</t>
  </si>
  <si>
    <t>Tipe ex Candy CC 5001</t>
  </si>
  <si>
    <t>Tipe ex CF 6004</t>
  </si>
  <si>
    <t>Tipe ex Cp 8237</t>
  </si>
  <si>
    <t>Tipe ex CR 811 (blk)</t>
  </si>
  <si>
    <t>Tipe ex CR 837/ 5X3D (1 box 24 pc)</t>
  </si>
  <si>
    <t>Tipe ex CR 853 (24)</t>
  </si>
  <si>
    <t>Tipe ex CR 881</t>
  </si>
  <si>
    <t>12 box/ 30</t>
  </si>
  <si>
    <t>Tipe ex CT 328/ 325</t>
  </si>
  <si>
    <t>Tipe ex DMS 304 (36)</t>
  </si>
  <si>
    <t>Tipe ex DMS 312 (36)</t>
  </si>
  <si>
    <t>Tipe ex DMS 332 (48)</t>
  </si>
  <si>
    <t>Tipe ex DMS 336</t>
  </si>
  <si>
    <t>Tipe ex DMS 338</t>
  </si>
  <si>
    <t>Tipe ex DMS 342(3)/ 347(8)</t>
  </si>
  <si>
    <t>Tipe ex Dominic Dp 8908 FR</t>
  </si>
  <si>
    <t>Tipe ex DP 3147 berisi botol</t>
  </si>
  <si>
    <t>Tipe ex DP 8152</t>
  </si>
  <si>
    <t>Tipe ex DP 8181</t>
  </si>
  <si>
    <t>Tipe ex DT 5050-4</t>
  </si>
  <si>
    <t>Tipe ex Hk 0810</t>
  </si>
  <si>
    <t>Tipe ex jos CF 01 B</t>
  </si>
  <si>
    <t>Tipe ex KC 2088</t>
  </si>
  <si>
    <t>Tipe ex KL 409 A robot</t>
  </si>
  <si>
    <t>Tipe ex KT 1126/ kitty</t>
  </si>
  <si>
    <t>Tipe ex Ky CT 486 blk</t>
  </si>
  <si>
    <t>Tipe ex Ky CT 487 blk</t>
  </si>
  <si>
    <t>Tipe ex KY DB 7001</t>
  </si>
  <si>
    <t>Tipe ex KY DB 7002</t>
  </si>
  <si>
    <t>Tipe ex labu 1878</t>
  </si>
  <si>
    <t>Tipe ex sakura 328 pjg</t>
  </si>
  <si>
    <t>Tipe ex senter 5000 Hk</t>
  </si>
  <si>
    <t>Tipe ex senter 5012 Smurf</t>
  </si>
  <si>
    <t>Tipe ex XDM 702</t>
  </si>
  <si>
    <t>76 pc</t>
  </si>
  <si>
    <t>Tipe ex XDM 752 (48)</t>
  </si>
  <si>
    <t>Tipe ex YS 1082</t>
  </si>
  <si>
    <t>Tipe-ex 9189</t>
  </si>
  <si>
    <t>Tipe-ex 9187</t>
  </si>
  <si>
    <t>Topeng ultah 129/ 55 isi 10</t>
  </si>
  <si>
    <t>250 pk</t>
  </si>
  <si>
    <t>Topi Fancy party Crown (mahkota)</t>
  </si>
  <si>
    <t>Topi Kerucut</t>
  </si>
  <si>
    <t>Topi Kerucut alpindo</t>
  </si>
  <si>
    <t>Topi ultah disney</t>
  </si>
  <si>
    <t>Topi ultah isi 5 ETJ</t>
  </si>
  <si>
    <t>Water colour Vanco CA 110 (9 ml)</t>
  </si>
  <si>
    <t>WC 110n/ 120 osama</t>
  </si>
  <si>
    <t>WC marries 1306/ 12w 9m</t>
  </si>
  <si>
    <t>WC Marries 1325/ 12w BT</t>
  </si>
  <si>
    <t>WC Marries 1325/ 12w SBY</t>
  </si>
  <si>
    <t>WC marries E 1337 B/ 14w</t>
  </si>
  <si>
    <t>WC TF WC 1331 pp</t>
  </si>
  <si>
    <t>Zipper Data envelope DE F4 (1) lama</t>
  </si>
  <si>
    <t>Cutter Kenko K-200</t>
  </si>
  <si>
    <t>Bp gell Kenko Fun Ht B</t>
  </si>
  <si>
    <t>Acrylic V-tech</t>
  </si>
  <si>
    <t>Bp TG 340 b</t>
  </si>
  <si>
    <t>Cat air Opini 110</t>
  </si>
  <si>
    <t>Cat air Opini 120</t>
  </si>
  <si>
    <t>Karbon S/B double B (F)</t>
  </si>
  <si>
    <t>Karbon S/B double B</t>
  </si>
  <si>
    <t>Map Dokumen Keeper 40lb TNT 021</t>
  </si>
  <si>
    <t>Tali cantol ht</t>
  </si>
  <si>
    <t>Double Foam polar Sp 015 (4)/ F(2)</t>
  </si>
  <si>
    <t>Double Foam polar Sp 016 (2)/ F(4)</t>
  </si>
  <si>
    <t>L leaf A5 100 LBR Koala MTK Strimin</t>
  </si>
  <si>
    <t>Map Jala Rest Trans jos K(20)/ M(12) warna</t>
  </si>
  <si>
    <t>Map Jala Rest Trans jos B(19)/ Hj(20) warna</t>
  </si>
  <si>
    <t>Tali Transparant Yoyo montana Hj(23)/ B(14)</t>
  </si>
  <si>
    <t>M1A</t>
  </si>
  <si>
    <t>M1B</t>
  </si>
  <si>
    <t>M2A</t>
  </si>
  <si>
    <t>M2B</t>
  </si>
  <si>
    <t>L leaf A5 50 koala MTK kotak</t>
  </si>
  <si>
    <t>L leaf A5 50 koala MTK kotak k</t>
  </si>
  <si>
    <t>Abjad &amp; angka ABC123 DR</t>
  </si>
  <si>
    <t>BN B5 8102</t>
  </si>
  <si>
    <t>BTS spiral 25100-56 (import)</t>
  </si>
  <si>
    <t>BTS WZ A6 80/ tali 5110-15w</t>
  </si>
  <si>
    <t>Dispenser Kenjoy 50</t>
  </si>
  <si>
    <t>Dispenser Topla 801</t>
  </si>
  <si>
    <t>Garisan BT 840</t>
  </si>
  <si>
    <t>Isi gel 1.0 TC 308 ht</t>
  </si>
  <si>
    <t>Jangka besi DBC 4001</t>
  </si>
  <si>
    <t>Loose leaf B550 rainbow garis</t>
  </si>
  <si>
    <t>Tas BG 15-025 (35x40x20)</t>
  </si>
  <si>
    <t>Tas BG 15-026 (40x45x20)</t>
  </si>
  <si>
    <t>Tipe-ex Microtop 737</t>
  </si>
  <si>
    <t>Key ring Debozz DBKC 003. 96pc (5), 93box (1)</t>
  </si>
  <si>
    <t>Map tali sika kuning (1)/ hijau (5)</t>
  </si>
  <si>
    <t>Map tali sika merah (1)/ putih (11)</t>
  </si>
  <si>
    <t>Tas batik B alpindo</t>
  </si>
  <si>
    <t>STT</t>
  </si>
  <si>
    <t>M3B</t>
  </si>
  <si>
    <t>M3A</t>
  </si>
  <si>
    <t>Stapler Kenko 12N/ 13</t>
  </si>
  <si>
    <t>6 pc</t>
  </si>
  <si>
    <t>Stapler Kenko 12L/ 24</t>
  </si>
  <si>
    <t>Asahan meja 9233</t>
  </si>
  <si>
    <t>Drawing board BT 21 no.216</t>
  </si>
  <si>
    <t>Garisan BT no.8</t>
  </si>
  <si>
    <t>Garisan BT no.10</t>
  </si>
  <si>
    <t>Tas BG 13-021 (55x65)</t>
  </si>
  <si>
    <t>Tas BG 16-033B (45x60x20)</t>
  </si>
  <si>
    <t>Agenda kulit ular k</t>
  </si>
  <si>
    <t>BN A5 Sika B(4)/ or(3) ring 20</t>
  </si>
  <si>
    <t>BN A5 Sika K(5)/ M(1) ring 20</t>
  </si>
  <si>
    <t>NB A5 BTS 80 biasa 25100-36</t>
  </si>
  <si>
    <t>PC Ret Ky 6203(6)/ 6214(2)</t>
  </si>
  <si>
    <t>Stick note holo plastik 9083</t>
  </si>
  <si>
    <t>L Leaf JK A5 tanpa Cover Mix Mogu/ Minim/ Mola(4)</t>
  </si>
  <si>
    <t>M4B</t>
  </si>
  <si>
    <t>M4A</t>
  </si>
  <si>
    <t>Bk ASB Folio</t>
  </si>
  <si>
    <t>Bp Zhixin 3039/ 3050/ 3053</t>
  </si>
  <si>
    <t>Dok keeper Optima biru</t>
  </si>
  <si>
    <t>Isi gel Fancy Vtro isi 20 dos 4 seri</t>
  </si>
  <si>
    <t>Letter tray besi 3 susun (2003)</t>
  </si>
  <si>
    <t>Tali cantol plastik B</t>
  </si>
  <si>
    <t>Tas batik MJ-1 coklat (Baru)</t>
  </si>
  <si>
    <t>Map UTN Dove 2w K(2)/ Hj(10)</t>
  </si>
  <si>
    <t>PC 9002 (4)/ 9008(1)</t>
  </si>
  <si>
    <t>Tas GG 02 HZD 793(4)/ 955</t>
  </si>
  <si>
    <t>23-28</t>
  </si>
  <si>
    <t>60 LSN</t>
  </si>
  <si>
    <t>30 GRS</t>
  </si>
  <si>
    <t>Stip Kenko 40 hitam</t>
  </si>
  <si>
    <t>Stip Kenko 40 putih</t>
  </si>
  <si>
    <t>20 LSN</t>
  </si>
  <si>
    <t>36 LSN</t>
  </si>
  <si>
    <t>Stapler Kenko HD 50 OJ</t>
  </si>
  <si>
    <t>NAMA BARANG</t>
  </si>
  <si>
    <t>Kartu stock Kwarto B</t>
  </si>
  <si>
    <t>Kartu stock Kwarto Hj</t>
  </si>
  <si>
    <t>Kartu stock Kwarto K</t>
  </si>
  <si>
    <t>Kartu Stock Kwarto M</t>
  </si>
  <si>
    <t>Kartu stock Kwarto P</t>
  </si>
  <si>
    <t>Memo Fancy 0248</t>
  </si>
  <si>
    <t>NB Exclusive 0801/ 80</t>
  </si>
  <si>
    <t>P case klg XDA 3339 Doraemon  /TSUM</t>
  </si>
  <si>
    <t>Sampul Roll 34T Kenjoy</t>
  </si>
  <si>
    <t>Sampul Roll 45B Kenjoy</t>
  </si>
  <si>
    <t>Tipe-ex 737</t>
  </si>
  <si>
    <t>Marker permanen Kenko PM-100 hitam</t>
  </si>
  <si>
    <t>Marker WB Kenko WM-100 hitam</t>
  </si>
  <si>
    <t>Cutter Kenko A-300</t>
  </si>
  <si>
    <t>30 LSN</t>
  </si>
  <si>
    <t>10 LSN</t>
  </si>
  <si>
    <t>Gel pen Kenko K-1 hitam</t>
  </si>
  <si>
    <t>12 GRS</t>
  </si>
  <si>
    <t>Gel pen Kenko K-1 biru</t>
  </si>
  <si>
    <t>Gel pen Kenko KE-100 hitam</t>
  </si>
  <si>
    <t>24 LSN</t>
  </si>
  <si>
    <t>C</t>
  </si>
  <si>
    <t>concat</t>
  </si>
  <si>
    <t>Binder clip JK 280</t>
  </si>
  <si>
    <t>3 GRS</t>
  </si>
  <si>
    <t>Clip warna Kenko 3100</t>
  </si>
  <si>
    <t>48 LSN</t>
  </si>
  <si>
    <t>40 PC</t>
  </si>
  <si>
    <t>Gel pen Kenko KE-303 T-gel biru</t>
  </si>
  <si>
    <t>Gunting Kenko SC-828</t>
  </si>
  <si>
    <t>25 LSN</t>
  </si>
  <si>
    <t>Isi cutter Kenko A-100 kecil</t>
  </si>
  <si>
    <t>120 LSN</t>
  </si>
  <si>
    <t>120 PC</t>
  </si>
  <si>
    <t>L Leaf Kenko A5-LL 100-2070</t>
  </si>
  <si>
    <t>96 PCS</t>
  </si>
  <si>
    <t>L Leaf Kenko B5-LL 100-2670</t>
  </si>
  <si>
    <t>80 PCS</t>
  </si>
  <si>
    <t>Lem cair Kenko LG-50</t>
  </si>
  <si>
    <t>Lem JK GL-R35</t>
  </si>
  <si>
    <t>Lem stick Kenko 8gr kecil</t>
  </si>
  <si>
    <t>36 BOX</t>
  </si>
  <si>
    <t>Mika laminating Kenko LF100-2234</t>
  </si>
  <si>
    <t>10 BOX</t>
  </si>
  <si>
    <t>O pastel JK 12W OP-12 S</t>
  </si>
  <si>
    <t>12 LSN</t>
  </si>
  <si>
    <t>Paper cutter JK PC-2638 (F4)</t>
  </si>
  <si>
    <t>5 PCS</t>
  </si>
  <si>
    <t>Pensil JK P-88 2B</t>
  </si>
  <si>
    <t>Pensil JK P-93 2B</t>
  </si>
  <si>
    <t>Plakban kain Kenko 48mm plst biru</t>
  </si>
  <si>
    <t>60 ROL</t>
  </si>
  <si>
    <t>Punch JK no.85</t>
  </si>
  <si>
    <t>24 PCS</t>
  </si>
  <si>
    <t>PW bicolor Kenko 12W CP-12 FBC classic</t>
  </si>
  <si>
    <t>PW JK 24W CP-101</t>
  </si>
  <si>
    <t>72 SET</t>
  </si>
  <si>
    <t>PW Kenko 12W CP-12 F classic panjang</t>
  </si>
  <si>
    <t>PW Kenko 12W CP-12 F Tin case classic</t>
  </si>
  <si>
    <t>PW Kenko 12W CP-12HALF classic</t>
  </si>
  <si>
    <t>PW Kenko 24W CP-24 F classic panjang</t>
  </si>
  <si>
    <t>144 LS</t>
  </si>
  <si>
    <t>Stapler Kenko HD-10</t>
  </si>
  <si>
    <t>Stip JK 526-B20</t>
  </si>
  <si>
    <t>50 BOX</t>
  </si>
  <si>
    <t>Stip JK 526-B40 P</t>
  </si>
  <si>
    <t>Tipe-ex JK-101</t>
  </si>
  <si>
    <t>Tipe-ex Kenko KE-826 M</t>
  </si>
  <si>
    <t>Tipe-ex kertas JK CT-507</t>
  </si>
  <si>
    <t>Binder clip JK 260</t>
  </si>
  <si>
    <t>Binder clip Kenko no.105</t>
  </si>
  <si>
    <t>Binder clip Kenko no.155</t>
  </si>
  <si>
    <t>Binder clip Kenko no.200</t>
  </si>
  <si>
    <t>Binder clip Kenko no.260</t>
  </si>
  <si>
    <t>Bp JK BP-273 Zeto hitam</t>
  </si>
  <si>
    <t>Call JK CC-15 A</t>
  </si>
  <si>
    <t>Call JK CC-8 A</t>
  </si>
  <si>
    <t>Call JK CC-800 CH</t>
  </si>
  <si>
    <t>Call JK CC-810 CH</t>
  </si>
  <si>
    <t>Clip Jumbo JK no.5</t>
  </si>
  <si>
    <t>Clip Jumbo Kenko no.5</t>
  </si>
  <si>
    <t>Clip Trigonal JK no.3</t>
  </si>
  <si>
    <t>Clip trigonal Kenko no.3</t>
  </si>
  <si>
    <t>Counter hand tally Kenko HT-302</t>
  </si>
  <si>
    <t>Date Stamp Kenko D-4 4mm</t>
  </si>
  <si>
    <t>Double tape Kenko 12mm HG plst biru</t>
  </si>
  <si>
    <t>Double tape Kenko 6mm HG plst biru</t>
  </si>
  <si>
    <t>Gel pen Kenko Easy Gel hitam</t>
  </si>
  <si>
    <t>Gel pen Kenko Hitech 0.28mm biru</t>
  </si>
  <si>
    <t>Gel pen Kenko Hitech 0.28mm hitam</t>
  </si>
  <si>
    <t>Isi stapler (staples) Kenko no.3</t>
  </si>
  <si>
    <t>Jangka set Kenko C-288</t>
  </si>
  <si>
    <t>Label harga Kenko 6001-2R 1brs</t>
  </si>
  <si>
    <t>Label JK LB-P2 LN 2brs</t>
  </si>
  <si>
    <t>Lem stick JK GS-100</t>
  </si>
  <si>
    <t>Lem stick Kenko 15gr tanggung</t>
  </si>
  <si>
    <t>Mesin label harga Kenko MX-5500</t>
  </si>
  <si>
    <t>O pastel JK 24W OP-24 S</t>
  </si>
  <si>
    <t>O pastel JK 36W OP-36 S</t>
  </si>
  <si>
    <t>O pastel JK-18W OP-18 S</t>
  </si>
  <si>
    <t>P case JK PC-0719AC-36A/F Animal Calender</t>
  </si>
  <si>
    <t>P case JK PC-0719GZ-34A/F Gozzy</t>
  </si>
  <si>
    <t>Paper Clip JK C-3100</t>
  </si>
  <si>
    <t>Pensil JK P-90</t>
  </si>
  <si>
    <t>Plakban kain hitam Kenko 36mm plst merah</t>
  </si>
  <si>
    <t>Plakban kain hitam Kenko 48mm plst merah</t>
  </si>
  <si>
    <t>Punch Kenko no.30</t>
  </si>
  <si>
    <t>Punch Kenko no.40</t>
  </si>
  <si>
    <t>PW JK 12W CP-100</t>
  </si>
  <si>
    <t>PW JK 12W CP-S12 pendek</t>
  </si>
  <si>
    <t>Stabillo Highlighter JK HL-1 kuning</t>
  </si>
  <si>
    <t>Stamp plate dater Kenko S-68 (lunas)</t>
  </si>
  <si>
    <t>Stapler JK HD-10</t>
  </si>
  <si>
    <t>Stapler JK HD-10 M</t>
  </si>
  <si>
    <t>Stapler JK HD-12N/13</t>
  </si>
  <si>
    <t>Stapler JK HD-50</t>
  </si>
  <si>
    <t>Stapler Kenko HD-10 D New Color</t>
  </si>
  <si>
    <t>Stapler Kenko HD-50</t>
  </si>
  <si>
    <t>Tape cutter  JK TD-2H</t>
  </si>
  <si>
    <t>Tas S.Bag JK SPB-30 CT-29 A/B Culture</t>
  </si>
  <si>
    <t>Tipe-ex JK CF-S209</t>
  </si>
  <si>
    <t>Tipe-ex JK-101 A</t>
  </si>
  <si>
    <t>Tipe-ex kertas Kenko CT-309</t>
  </si>
  <si>
    <t>Tipe-ex kertas Kenko CT-902</t>
  </si>
  <si>
    <t>Column1</t>
  </si>
  <si>
    <t>Binder clip 105 JK</t>
  </si>
  <si>
    <t>Binder clip 107 JK</t>
  </si>
  <si>
    <t>Binder clip 111 JK</t>
  </si>
  <si>
    <t>Binder clip 200 JK</t>
  </si>
  <si>
    <t>Lem stick JK GS-15 (15gr)</t>
  </si>
  <si>
    <t>B</t>
  </si>
  <si>
    <t>5 GRS</t>
  </si>
  <si>
    <t>50 GRS</t>
  </si>
  <si>
    <t>20 GRS</t>
  </si>
  <si>
    <t>10 GRS</t>
  </si>
  <si>
    <t>72 BOX</t>
  </si>
  <si>
    <t>Binder Clip Kenko no.280 (6 PCS/ BOX)</t>
  </si>
  <si>
    <t>120 PCS</t>
  </si>
  <si>
    <t>60 PCS</t>
  </si>
  <si>
    <t>200 BOX</t>
  </si>
  <si>
    <t>500 BOX</t>
  </si>
  <si>
    <t>240 ROL</t>
  </si>
  <si>
    <t>480 ROL</t>
  </si>
  <si>
    <t>144 LSN</t>
  </si>
  <si>
    <t>50 TUB</t>
  </si>
  <si>
    <t>1000 ROL</t>
  </si>
  <si>
    <t>36 BOX (24)</t>
  </si>
  <si>
    <t>36 BOX (20)</t>
  </si>
  <si>
    <t>50 PCS</t>
  </si>
  <si>
    <t>48 SET</t>
  </si>
  <si>
    <t>36 SET</t>
  </si>
  <si>
    <t>6 LSN</t>
  </si>
  <si>
    <t>80 ROL</t>
  </si>
  <si>
    <t>12 PCS</t>
  </si>
  <si>
    <t>100 PCS</t>
  </si>
  <si>
    <t>Asahan Toples Golden</t>
  </si>
  <si>
    <t>Bensia 908 (1)/ 909 (13)</t>
  </si>
  <si>
    <t xml:space="preserve">Bk Bank Folio </t>
  </si>
  <si>
    <t xml:space="preserve">Bk Bank Kwarto </t>
  </si>
  <si>
    <t>Bk BNPP FOLIO (PAJAK)</t>
  </si>
  <si>
    <t>Bk BNPP Kwarto (PAJAK)</t>
  </si>
  <si>
    <t>BN A5 FPHY 002</t>
  </si>
  <si>
    <t>BN A5-20 H-1</t>
  </si>
  <si>
    <t>BN B5 FPHY 001</t>
  </si>
  <si>
    <t>BN B5 FPHY 002</t>
  </si>
  <si>
    <t>Bp Gp 9112(1)/ 9006(10)</t>
  </si>
  <si>
    <t>Bp TF 3135</t>
  </si>
  <si>
    <t>Bp X data M1</t>
  </si>
  <si>
    <t>Bp X data M2</t>
  </si>
  <si>
    <t>Bp Zhixin 3027 (2)</t>
  </si>
  <si>
    <t>Bp Zhixin 3036 (1)/ 3078 (1)</t>
  </si>
  <si>
    <t>Clipboard kayu Candy (kotak) (atas)</t>
  </si>
  <si>
    <t>Cutter 6898/ 6838</t>
  </si>
  <si>
    <t>Cutter Golden 888 B</t>
  </si>
  <si>
    <t>garisan bt no.12</t>
  </si>
  <si>
    <t>Isi GW no.10</t>
  </si>
  <si>
    <t>Isi GW no.369</t>
  </si>
  <si>
    <t>Jangka JF 8021</t>
  </si>
  <si>
    <t>Kartu absen Kojiko</t>
  </si>
  <si>
    <t>Lem stick 7x29 WOMY</t>
  </si>
  <si>
    <t>Map Jala A5 enter kcg 355-2 B(5)/ M(2)</t>
  </si>
  <si>
    <t>Map Jala A5 enter kcg 355-2 Hj(2)/ K(2)</t>
  </si>
  <si>
    <t>Map Topla 3090 B</t>
  </si>
  <si>
    <t>Map Topla 3090 hitam</t>
  </si>
  <si>
    <t>Map Topla 3090 M(5/ K(8)</t>
  </si>
  <si>
    <t>Map Topla 3090 ungu</t>
  </si>
  <si>
    <t>Palet Apel</t>
  </si>
  <si>
    <t>Pc klg 009-3/set</t>
  </si>
  <si>
    <t>Pc klg 1609</t>
  </si>
  <si>
    <t>Pc Magnit 7806</t>
  </si>
  <si>
    <t>Pita gold 1cm-19/ gold glitter</t>
  </si>
  <si>
    <t>Pita gold 1cm-19/ silver glitter</t>
  </si>
  <si>
    <t>Pita gold 2cm-20/ gold glitter</t>
  </si>
  <si>
    <t>Pita gold 2cm-20/ silver glitter</t>
  </si>
  <si>
    <t>Pita tarik 30 motif polos</t>
  </si>
  <si>
    <t>Tas Kertas Ly SD 283 B(3)/ 284 B(17)</t>
  </si>
  <si>
    <t>12 LS</t>
  </si>
  <si>
    <t>6 LS</t>
  </si>
  <si>
    <t>784 LS</t>
  </si>
  <si>
    <t>270 PC</t>
  </si>
  <si>
    <t>144 pcs</t>
  </si>
  <si>
    <t>144 BOX</t>
  </si>
  <si>
    <t>1152 PC</t>
  </si>
  <si>
    <t>900 PCS</t>
  </si>
  <si>
    <t>72 PCS</t>
  </si>
  <si>
    <t>240 LSN</t>
  </si>
  <si>
    <t>96 LSN</t>
  </si>
  <si>
    <t>121 LSN</t>
  </si>
  <si>
    <t>122 LSN</t>
  </si>
  <si>
    <t>123 LSN</t>
  </si>
  <si>
    <t>124 LSN</t>
  </si>
  <si>
    <t>125 LSN</t>
  </si>
  <si>
    <t>126 LSN</t>
  </si>
  <si>
    <t>127 LSN</t>
  </si>
  <si>
    <t>240 PCS</t>
  </si>
  <si>
    <t>18 LSN</t>
  </si>
  <si>
    <t>40 PCS</t>
  </si>
  <si>
    <t>5 LSN</t>
  </si>
  <si>
    <t>200 LSN</t>
  </si>
  <si>
    <t>16 LSN</t>
  </si>
  <si>
    <t>80 PAK</t>
  </si>
  <si>
    <t>240 DOS</t>
  </si>
  <si>
    <t>50 PAK</t>
  </si>
  <si>
    <t>20 PAK</t>
  </si>
  <si>
    <t>96 BOX</t>
  </si>
  <si>
    <t>25 PAK</t>
  </si>
  <si>
    <t>180 PCS</t>
  </si>
  <si>
    <t>2O LSN</t>
  </si>
  <si>
    <t>50 LSN</t>
  </si>
  <si>
    <t>144 PCS</t>
  </si>
  <si>
    <t>60 SLOP</t>
  </si>
  <si>
    <t>200 ROL</t>
  </si>
  <si>
    <t>40 LSN</t>
  </si>
  <si>
    <t>Isi cutter Kenko L-150 besar</t>
  </si>
  <si>
    <t>isi label 2 line JK</t>
  </si>
  <si>
    <t>Asahan 18106</t>
  </si>
  <si>
    <t>Bp gel Koxi KX GP 926</t>
  </si>
  <si>
    <t>Bp gel Koxi KX GP 927</t>
  </si>
  <si>
    <t>Bp gel Koxi KX GP 928</t>
  </si>
  <si>
    <t>Bp gel Koxi KX GP 929</t>
  </si>
  <si>
    <t>Bp gel Koxi KX GP 930</t>
  </si>
  <si>
    <t>Bp mini G 212 color + isi</t>
  </si>
  <si>
    <t>Bp ZinZhua HT 1020</t>
  </si>
  <si>
    <t>192 LSN</t>
  </si>
  <si>
    <t>Garisan BT 15cm</t>
  </si>
  <si>
    <t>960 PCS</t>
  </si>
  <si>
    <t>Garisan Kayagi 30cm 3127</t>
  </si>
  <si>
    <t>80 LSN</t>
  </si>
  <si>
    <t>Garisan Kayagi 30cm 3151</t>
  </si>
  <si>
    <t>Garisan Kayagi 30cm 3136</t>
  </si>
  <si>
    <t>Garisan Kayagi 30cm 3139</t>
  </si>
  <si>
    <t>Isi gel 501</t>
  </si>
  <si>
    <t>Isi gel TG 308 ht</t>
  </si>
  <si>
    <t>Isi gel TG 308 B</t>
  </si>
  <si>
    <t>Mech pen G 9001</t>
  </si>
  <si>
    <t>Mech pen G 9002</t>
  </si>
  <si>
    <t>Mech pen G 9003</t>
  </si>
  <si>
    <t>Mech pen G 9004</t>
  </si>
  <si>
    <t>Mech pen G 9005</t>
  </si>
  <si>
    <t>Pc karton KK 1299 3D/ 3 susun</t>
  </si>
  <si>
    <t>Pc Magnet Ly 99-2</t>
  </si>
  <si>
    <t>Pianika Brother P</t>
  </si>
  <si>
    <t>Pianika brother B</t>
  </si>
  <si>
    <t>Pensil PF 3062</t>
  </si>
  <si>
    <t>Pensil PF 3065</t>
  </si>
  <si>
    <t>Pensil PF 3060</t>
  </si>
  <si>
    <t>Pensil Kayagi 3052</t>
  </si>
  <si>
    <t>Pensil Kayagi 3040</t>
  </si>
  <si>
    <t>Pensil Kayagi 3042</t>
  </si>
  <si>
    <t>Pensil Kayagi 3025</t>
  </si>
  <si>
    <t>Pensil Kayagi 3060</t>
  </si>
  <si>
    <t>Pensil Kayagi 2022</t>
  </si>
  <si>
    <t>Pensil Kayagi 2026</t>
  </si>
  <si>
    <t>Pensil Kayagi 3039</t>
  </si>
  <si>
    <t>Pensil Kayagi 3050</t>
  </si>
  <si>
    <t>32 PAK</t>
  </si>
  <si>
    <t>Stabillo TF 616</t>
  </si>
  <si>
    <t>Tipe-ex Debozz CT 005</t>
  </si>
  <si>
    <t>Tipe-ex Debozz 010</t>
  </si>
  <si>
    <t>Tipe-ex Debozz 013</t>
  </si>
  <si>
    <t>Asahan Meja A 33</t>
  </si>
  <si>
    <t>Bp AODM 011 (6)/ 010 (8) Faktur</t>
  </si>
  <si>
    <t>Bp Zhixin 3033 (2)/ 3037 (1)</t>
  </si>
  <si>
    <t>Bp Zhixin 3060 (1)/ 3062 (2)</t>
  </si>
  <si>
    <t>Bp Zhixin 3068/ 3086</t>
  </si>
  <si>
    <t>Bp Zhixin 3087</t>
  </si>
  <si>
    <t>Bp Zhixin 3035</t>
  </si>
  <si>
    <t>Garisan 30cm Enter</t>
  </si>
  <si>
    <t>Kartu Stock Folio K(15)/ B(9)</t>
  </si>
  <si>
    <t>Map kcg sika M (26), B (8)</t>
  </si>
  <si>
    <t>Map kcg sika P (10), HJ(14)</t>
  </si>
  <si>
    <t>PC Ret Ky 1186(3)/ 1203(4)</t>
  </si>
  <si>
    <t>PC Ret Ky A 2029(4)/ 6201(4)</t>
  </si>
  <si>
    <t>A</t>
  </si>
  <si>
    <t>Asahan Kenko A2 SB</t>
  </si>
  <si>
    <t>BN A5 Campus JK</t>
  </si>
  <si>
    <t>Bp 265 JK</t>
  </si>
  <si>
    <t>Bp 266 JK</t>
  </si>
  <si>
    <t>Bp 338 JK (bonus)</t>
  </si>
  <si>
    <t>Isi cutter JK L-150 besar</t>
  </si>
  <si>
    <t>Cutter JK A-300 A</t>
  </si>
  <si>
    <t>Jangka set MS 28 JK</t>
  </si>
  <si>
    <t>Lem JK GS 100</t>
  </si>
  <si>
    <t>36 BOX (24 PCS)</t>
  </si>
  <si>
    <t>L Leaf !5 Kenko</t>
  </si>
  <si>
    <t>OP 12W putar panjang JK</t>
  </si>
  <si>
    <t>OP Titii 24W</t>
  </si>
  <si>
    <t>48 PCS</t>
  </si>
  <si>
    <t>OP Titi 12CH JK</t>
  </si>
  <si>
    <t>OP Titi 36 JK</t>
  </si>
  <si>
    <t>OP Titi 55 JK</t>
  </si>
  <si>
    <t>OP Titi 12</t>
  </si>
  <si>
    <t>Punch JK no.30</t>
  </si>
  <si>
    <t>20 PCS</t>
  </si>
  <si>
    <t>Punch Kenko 30 XL</t>
  </si>
  <si>
    <t>PW JK 12 pendek</t>
  </si>
  <si>
    <t>Pensil JK P90</t>
  </si>
  <si>
    <t>Pensil JK P88</t>
  </si>
  <si>
    <t>Stapler Kenko HD-10D</t>
  </si>
  <si>
    <t>Stip JK 20 P</t>
  </si>
  <si>
    <t>Stip JK 30 P</t>
  </si>
  <si>
    <t>Stip JK 40 P</t>
  </si>
  <si>
    <t>Tipe-ex JK 101</t>
  </si>
  <si>
    <t>Tipe-ex JK CT-522</t>
  </si>
  <si>
    <t>Bp Tizo TG 348 D Biasa(1), F(2)</t>
  </si>
  <si>
    <t>Bp Tizo TG 3091 Biasa(1), F(3)</t>
  </si>
  <si>
    <t>Bp Tizo TG 31475 Biasa(2), F(3)</t>
  </si>
  <si>
    <t>Bp Tizo TG 31763 Biasa(4), F(3)</t>
  </si>
  <si>
    <t>Bp Tizo TG 31810 Biasa(3), F(1)</t>
  </si>
  <si>
    <t>Bp Tizo TG 30785 Biasa(1), F(1)</t>
  </si>
  <si>
    <t>Bp TF 1191</t>
  </si>
  <si>
    <t>Bp Tizo 8401 4W</t>
  </si>
  <si>
    <t>Bp TG 340 ht(1), B(2)</t>
  </si>
  <si>
    <t>Bp TG 340 B faktur</t>
  </si>
  <si>
    <t>Clipboard Kayu Kotak SQ</t>
  </si>
  <si>
    <t>Garisan BT 20cm</t>
  </si>
  <si>
    <t>100 LSN</t>
  </si>
  <si>
    <t>Isi Stapler SDI 1210</t>
  </si>
  <si>
    <t>200 PAK</t>
  </si>
  <si>
    <t>Isi Stapler SDI 1213</t>
  </si>
  <si>
    <t>Masker (bonus)</t>
  </si>
  <si>
    <t>Map Kcg Sika M(25), B(7)</t>
  </si>
  <si>
    <t>Map Kcg Sika P(9), Hj(14)</t>
  </si>
  <si>
    <t>Op Pastel 12W panjang putar</t>
  </si>
  <si>
    <t>192 PCS</t>
  </si>
  <si>
    <t>Sampul Boxy Fancy</t>
  </si>
  <si>
    <t>Sampul Kwarto Fancy</t>
  </si>
  <si>
    <t>Stapler SDI 1102</t>
  </si>
  <si>
    <t>Tas Batik XXL (B5) buka samping 30x40</t>
  </si>
  <si>
    <t>stt3</t>
  </si>
  <si>
    <t>Bensia 909</t>
  </si>
  <si>
    <t>Bp TG 340 B (F)</t>
  </si>
  <si>
    <t>Carry file Topla 8830 K(1)/ M(1)/ Hj(1)</t>
  </si>
  <si>
    <t>Garisan VC 084 30cm Biasa(5), Faktur(10)</t>
  </si>
  <si>
    <t>Lem tembak k Adtek FAKTUR(34)/ BIASA(1)</t>
  </si>
  <si>
    <t>PW Kiko 12/12W</t>
  </si>
  <si>
    <t>Spidol 12W 838 set</t>
  </si>
  <si>
    <t>06-11</t>
  </si>
  <si>
    <t>AW</t>
  </si>
  <si>
    <t>PE</t>
  </si>
  <si>
    <t>AK</t>
  </si>
  <si>
    <t>Row Labels</t>
  </si>
  <si>
    <t>+-</t>
  </si>
  <si>
    <t>Grand Total</t>
  </si>
  <si>
    <t>Sum of M1B</t>
  </si>
  <si>
    <t>Sum of M1A</t>
  </si>
  <si>
    <t>AKHIR</t>
  </si>
  <si>
    <t>PERUBAHAN</t>
  </si>
  <si>
    <t>KENKO/ JOYKO</t>
  </si>
  <si>
    <t>BIASA</t>
  </si>
  <si>
    <t>PM1</t>
  </si>
  <si>
    <t>PM2</t>
  </si>
  <si>
    <t>Gel pen Kenko K-1</t>
  </si>
  <si>
    <t>Gel pen Kenko K-100</t>
  </si>
  <si>
    <t>Stabillo ZRM 2H 103 K</t>
  </si>
  <si>
    <t>600 PCS</t>
  </si>
  <si>
    <t>Tipe-ex JK P.235</t>
  </si>
  <si>
    <t>Tipe-ex JK S.225</t>
  </si>
  <si>
    <t>BN gasta A5 2005</t>
  </si>
  <si>
    <t>Box file besi microtop MT 115/ 155</t>
  </si>
  <si>
    <t>14 PCS</t>
  </si>
  <si>
    <t>Block note spiral Enter 501</t>
  </si>
  <si>
    <t>Bp Gel SQ 203 Retro</t>
  </si>
  <si>
    <t>Bp Gel SQ 120 United</t>
  </si>
  <si>
    <t>Bp Gel SQ 119 Robot Cross</t>
  </si>
  <si>
    <t>Bp Gel SQ 205 Teen Cute</t>
  </si>
  <si>
    <t>Bp Gel SQ 103 Paris</t>
  </si>
  <si>
    <t>Bp Gel SQ 112 Popcorn</t>
  </si>
  <si>
    <t>Bp Gel SQ 118 OWL cute</t>
  </si>
  <si>
    <t>Bp Gel SQ 812 Candy Now</t>
  </si>
  <si>
    <t>Bp Fine Tech 0.3 ht Dong A</t>
  </si>
  <si>
    <t>Cat air Enter A 129</t>
  </si>
  <si>
    <t>120 SET</t>
  </si>
  <si>
    <t>Crayon putar 1012 (Gading)</t>
  </si>
  <si>
    <t>Desk set 9058 (MT 113) Besi</t>
  </si>
  <si>
    <t>Garisan Busur Enter No.4 TBL</t>
  </si>
  <si>
    <t>Garisan busur Enter No.4 TBL</t>
  </si>
  <si>
    <t>Garisan Busur 3.1/2 Mika (ETJ)</t>
  </si>
  <si>
    <t>1500 LSN</t>
  </si>
  <si>
    <t>Id card Tali cantol B</t>
  </si>
  <si>
    <t>Id card Tali Cantol Ht</t>
  </si>
  <si>
    <t>Letter Tray Besi Microtop 2 susun</t>
  </si>
  <si>
    <t>Letter Tray Besi Microtop 118 - 3</t>
  </si>
  <si>
    <t>Letter Tray Besi Microtop 118 - 4</t>
  </si>
  <si>
    <t>Pc klg 17-33</t>
  </si>
  <si>
    <t>Pc klg 19-15</t>
  </si>
  <si>
    <t>Pc magnit + call 7806</t>
  </si>
  <si>
    <t>Pc magnit + call PB 11</t>
  </si>
  <si>
    <t>Pc rest BD 191</t>
  </si>
  <si>
    <t>Plakband Bening Womy</t>
  </si>
  <si>
    <t>Sampul Batik Boxy</t>
  </si>
  <si>
    <t>Bk Mewarnai ART A4 B</t>
  </si>
  <si>
    <t>Bp Gp 9002</t>
  </si>
  <si>
    <t>Bk Kas Folio</t>
  </si>
  <si>
    <t>Bk Kas Kwarto</t>
  </si>
  <si>
    <t>Bk newarnai ART A$ besar</t>
  </si>
  <si>
    <t>Bk Tamu Batik</t>
  </si>
  <si>
    <t>BkTamu ECO love</t>
  </si>
  <si>
    <t>Business file Sika K(18)</t>
  </si>
  <si>
    <t>Bussines file enter K(1)/ Hj(2)</t>
  </si>
  <si>
    <t>Kartu Stock Folio M(17)/ P(8)</t>
  </si>
  <si>
    <t>PC Ret Ky 1202</t>
  </si>
  <si>
    <t>Stapler 414 Yuan Chong 414 Faktur (24), biasa (4)</t>
  </si>
  <si>
    <t>Stapler SDI 1102 (faktur)</t>
  </si>
  <si>
    <t>Tali Transparant Yoyo montana Ht(8)/ M(24)</t>
  </si>
  <si>
    <t>Tas GG 03 721(2)/ 929(3)</t>
  </si>
  <si>
    <t>Tas GG 03 9111(2)/ 9060(6)</t>
  </si>
  <si>
    <t>Crayon putar JK 12W Panjang</t>
  </si>
  <si>
    <t>Gunting JK 848</t>
  </si>
  <si>
    <t>BN B5 93.833-16K Slow Life</t>
  </si>
  <si>
    <t>BN B5 93.834-16K Corner</t>
  </si>
  <si>
    <t>BN B5 93.835-16K Street Basket</t>
  </si>
  <si>
    <t>BN B5 93.836-16K Cute Activity</t>
  </si>
  <si>
    <t>BN A5 93206-32K</t>
  </si>
  <si>
    <t>128 PCS</t>
  </si>
  <si>
    <t>BN A5 64834-32K Corner</t>
  </si>
  <si>
    <t>BN A5 64835-32K Basket</t>
  </si>
  <si>
    <t>BN A5 64836-32K Cute</t>
  </si>
  <si>
    <t>BN Wengu A5-B 0164 (4W)</t>
  </si>
  <si>
    <t>BN Wengu B5-B 0164 (4W)</t>
  </si>
  <si>
    <t>BN Wengu A5-B 0164 (3W)</t>
  </si>
  <si>
    <t>Bp PELNA 0.1 Ht</t>
  </si>
  <si>
    <t>BP SQ 203</t>
  </si>
  <si>
    <t>BP SQ 119</t>
  </si>
  <si>
    <t>BP SQ 204</t>
  </si>
  <si>
    <t>BP SQ 205</t>
  </si>
  <si>
    <t>BP SQ 112</t>
  </si>
  <si>
    <t>BP SQ 118</t>
  </si>
  <si>
    <t>BP SQ 116</t>
  </si>
  <si>
    <t>BP SQ 812</t>
  </si>
  <si>
    <t>Garisan BT 30</t>
  </si>
  <si>
    <t>Kantong OPP 18x36</t>
  </si>
  <si>
    <t>700 PAK</t>
  </si>
  <si>
    <t>OP Debozz 12</t>
  </si>
  <si>
    <t>OP Debozz 18</t>
  </si>
  <si>
    <t>OP Debozz 24</t>
  </si>
  <si>
    <t>OP Debozz 36</t>
  </si>
  <si>
    <t>Stick Note TF SH 0245-8C</t>
  </si>
  <si>
    <t>Asahan 9910(12)/ 9916(7) BLK</t>
  </si>
  <si>
    <t>Bp Gel SQ 116 Hijab cute</t>
  </si>
  <si>
    <t>Bp Gel SQ 204 Vintage</t>
  </si>
  <si>
    <t>Bp Tizo TG 348 D Faktur</t>
  </si>
  <si>
    <t>Garisan VC 084 30cm Biasa(5), Faktur(8)</t>
  </si>
  <si>
    <t>Map kcg Sika K</t>
  </si>
  <si>
    <t>Map Kcg Sika M(22), B(6)</t>
  </si>
  <si>
    <t>Map Kcg Sika P(7), Hj(13)</t>
  </si>
  <si>
    <t>P case magnit 1628 kalkulator</t>
  </si>
  <si>
    <t>P Case Magnit call MC 7121 BLK</t>
  </si>
  <si>
    <t>PC Ret Kain 1245 FR(12)/ 3175(1)</t>
  </si>
  <si>
    <t>10 PCS</t>
  </si>
  <si>
    <t>Pianika Koper Fluffy</t>
  </si>
  <si>
    <t>26 box</t>
  </si>
  <si>
    <t>70 pc</t>
  </si>
  <si>
    <t>88 pc</t>
  </si>
  <si>
    <t>98 pc</t>
  </si>
  <si>
    <t>2500 pc</t>
  </si>
  <si>
    <t>34 ls</t>
  </si>
  <si>
    <t>150 pc</t>
  </si>
  <si>
    <t>83 pc</t>
  </si>
  <si>
    <t>116 pc</t>
  </si>
  <si>
    <t>140 pc</t>
  </si>
  <si>
    <t>167 pc</t>
  </si>
  <si>
    <t>170 pc</t>
  </si>
  <si>
    <t>186 pc</t>
  </si>
  <si>
    <t>15.000 pc</t>
  </si>
  <si>
    <t>Asahan 9040 A Rumah</t>
  </si>
  <si>
    <t>126 PCS</t>
  </si>
  <si>
    <t>Bensia CYLN 6203/ 5333</t>
  </si>
  <si>
    <t>48 BOX (50)</t>
  </si>
  <si>
    <t>Bensia 03LM4 (6202)</t>
  </si>
  <si>
    <t>48 BOX (42)</t>
  </si>
  <si>
    <t>Bensia 04LM1 (5921</t>
  </si>
  <si>
    <t>Bensia 05LM2 (6021)</t>
  </si>
  <si>
    <t>Bensia 06LM1 (6034)</t>
  </si>
  <si>
    <t>Bensia 08LM1 (6221)</t>
  </si>
  <si>
    <t>Bensia 09LM1 (6213)</t>
  </si>
  <si>
    <t>Bensia 10LM1 (6209)</t>
  </si>
  <si>
    <t>Bensia 13LM1 (6212)</t>
  </si>
  <si>
    <t>48 BOX (36)</t>
  </si>
  <si>
    <t>BN Wengu A5 B0164 3W(4 pc), 4W(92 pc)</t>
  </si>
  <si>
    <t>Box File Enter kcg Biru</t>
  </si>
  <si>
    <t>Bp TF 1190 Ht (71), B (15)</t>
  </si>
  <si>
    <t>Bp TG 340 B</t>
  </si>
  <si>
    <t>Cutter Taco Kecil 78</t>
  </si>
  <si>
    <t>Cutter Taco Besar 88</t>
  </si>
  <si>
    <t>Celengan XL</t>
  </si>
  <si>
    <t>Karet Pentil 1/2 KG</t>
  </si>
  <si>
    <t>20 PK</t>
  </si>
  <si>
    <t>Kertas Crepe Potongan Jersy</t>
  </si>
  <si>
    <t>Pc Magnit 1628 Sp (1), AV (1)</t>
  </si>
  <si>
    <t>Pc Magnit ZA 06</t>
  </si>
  <si>
    <t>Pc Magnit 9315</t>
  </si>
  <si>
    <t xml:space="preserve">Tas Batik T Alpindo </t>
  </si>
  <si>
    <t>Tas Batik B Alpindo</t>
  </si>
  <si>
    <t>BN A5 64833-32K Slow Life</t>
  </si>
  <si>
    <t>Bp Tizo TG 30735</t>
  </si>
  <si>
    <t>Bp Tizo TG 31475 Biasa(2), F(1)</t>
  </si>
  <si>
    <t xml:space="preserve">Bp Tizo TG 3091 Biasa(1), F(3) </t>
  </si>
  <si>
    <t>Bp Tizo TG 31763 Biasa(2), F(2)</t>
  </si>
  <si>
    <t>Bp Tizo TG 31810</t>
  </si>
  <si>
    <t>Carry file Topla 8830 K</t>
  </si>
  <si>
    <t>Kartu undangan anak. Kecil (TB)</t>
  </si>
  <si>
    <t>Map Topla 3080 Ht (2)/ B (5)</t>
  </si>
  <si>
    <t>Map Topla 3080 orange (3)/ M (2)</t>
  </si>
  <si>
    <t>Map Topla 3080 ungu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</si>
</sst>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10"/>
      <color rgb="FF9C6500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sz val="11"/>
      <name val="Tahoma"/>
      <family val="2"/>
    </font>
    <font>
      <sz val="11"/>
      <color theme="1"/>
      <name val="Arial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i/>
      <u/>
      <sz val="10"/>
      <color theme="1"/>
      <name val="Arial"/>
      <family val="2"/>
    </font>
    <font>
      <sz val="11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9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5" fillId="3" borderId="0" applyNumberFormat="0" applyBorder="0" applyAlignment="0" applyProtection="0"/>
    <xf numFmtId="0" fontId="6" fillId="0" borderId="0"/>
    <xf numFmtId="0" fontId="7" fillId="0" borderId="0"/>
    <xf numFmtId="0" fontId="7" fillId="0" borderId="0"/>
  </cellStyleXfs>
  <cellXfs count="101">
    <xf numFmtId="0" fontId="0" fillId="0" borderId="0" xfId="0"/>
    <xf numFmtId="0" fontId="0" fillId="0" borderId="0" xfId="0" applyBorder="1" applyAlignment="1">
      <alignment horizont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NumberFormat="1"/>
    <xf numFmtId="0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NumberFormat="1" applyFont="1"/>
    <xf numFmtId="0" fontId="4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49" fontId="0" fillId="0" borderId="0" xfId="0" applyNumberFormat="1" applyAlignment="1">
      <alignment wrapText="1"/>
    </xf>
    <xf numFmtId="49" fontId="0" fillId="0" borderId="0" xfId="0" applyNumberFormat="1" applyFill="1" applyAlignment="1">
      <alignment wrapText="1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wrapText="1"/>
    </xf>
    <xf numFmtId="0" fontId="8" fillId="0" borderId="0" xfId="0" applyFont="1"/>
    <xf numFmtId="49" fontId="8" fillId="0" borderId="0" xfId="0" applyNumberFormat="1" applyFont="1" applyAlignment="1"/>
    <xf numFmtId="49" fontId="8" fillId="0" borderId="0" xfId="0" applyNumberFormat="1" applyFont="1"/>
    <xf numFmtId="0" fontId="9" fillId="0" borderId="0" xfId="0" applyFont="1" applyFill="1" applyAlignment="1">
      <alignment horizontal="center"/>
    </xf>
    <xf numFmtId="0" fontId="9" fillId="0" borderId="0" xfId="0" applyFont="1"/>
    <xf numFmtId="0" fontId="9" fillId="0" borderId="0" xfId="0" applyFont="1" applyFill="1"/>
    <xf numFmtId="0" fontId="9" fillId="0" borderId="0" xfId="0" applyNumberFormat="1" applyFont="1"/>
    <xf numFmtId="0" fontId="9" fillId="0" borderId="0" xfId="0" applyNumberFormat="1" applyFont="1" applyFill="1" applyAlignment="1">
      <alignment horizontal="center"/>
    </xf>
    <xf numFmtId="0" fontId="9" fillId="0" borderId="0" xfId="0" applyNumberFormat="1" applyFont="1" applyFill="1"/>
    <xf numFmtId="0" fontId="9" fillId="0" borderId="0" xfId="0" applyNumberFormat="1" applyFont="1" applyFill="1" applyBorder="1" applyAlignment="1">
      <alignment horizontal="center"/>
    </xf>
    <xf numFmtId="0" fontId="9" fillId="0" borderId="0" xfId="0" applyNumberFormat="1" applyFont="1" applyBorder="1"/>
    <xf numFmtId="0" fontId="9" fillId="0" borderId="0" xfId="0" applyFont="1" applyBorder="1"/>
    <xf numFmtId="0" fontId="9" fillId="0" borderId="0" xfId="0" applyFont="1" applyFill="1" applyBorder="1"/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9" fillId="2" borderId="0" xfId="0" applyFont="1" applyFill="1" applyBorder="1"/>
    <xf numFmtId="0" fontId="9" fillId="0" borderId="0" xfId="0" applyFont="1" applyBorder="1" applyAlignment="1">
      <alignment horizontal="center"/>
    </xf>
    <xf numFmtId="0" fontId="0" fillId="0" borderId="0" xfId="0" applyNumberFormat="1" applyAlignment="1">
      <alignment wrapText="1"/>
    </xf>
    <xf numFmtId="0" fontId="0" fillId="0" borderId="0" xfId="0" applyFont="1" applyFill="1"/>
    <xf numFmtId="0" fontId="11" fillId="0" borderId="0" xfId="0" applyNumberFormat="1" applyFont="1"/>
    <xf numFmtId="0" fontId="11" fillId="0" borderId="0" xfId="0" applyNumberFormat="1" applyFont="1" applyAlignment="1">
      <alignment horizontal="center"/>
    </xf>
    <xf numFmtId="0" fontId="11" fillId="0" borderId="0" xfId="0" applyNumberFormat="1" applyFont="1" applyAlignment="1">
      <alignment horizontal="right"/>
    </xf>
    <xf numFmtId="0" fontId="12" fillId="0" borderId="0" xfId="0" applyNumberFormat="1" applyFont="1" applyFill="1" applyAlignment="1">
      <alignment horizontal="center"/>
    </xf>
    <xf numFmtId="0" fontId="12" fillId="0" borderId="0" xfId="0" applyFont="1"/>
    <xf numFmtId="0" fontId="12" fillId="0" borderId="0" xfId="0" applyNumberFormat="1" applyFont="1"/>
    <xf numFmtId="0" fontId="12" fillId="0" borderId="0" xfId="0" applyFont="1" applyFill="1"/>
    <xf numFmtId="0" fontId="12" fillId="0" borderId="0" xfId="0" applyNumberFormat="1" applyFont="1" applyFill="1"/>
    <xf numFmtId="0" fontId="13" fillId="0" borderId="0" xfId="0" applyFont="1"/>
    <xf numFmtId="0" fontId="1" fillId="0" borderId="0" xfId="0" pivotButton="1" applyFon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4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/>
    </xf>
    <xf numFmtId="0" fontId="1" fillId="0" borderId="0" xfId="0" applyNumberFormat="1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4" fillId="0" borderId="1" xfId="0" applyFont="1" applyBorder="1"/>
    <xf numFmtId="0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/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center" vertical="center"/>
    </xf>
    <xf numFmtId="0" fontId="9" fillId="0" borderId="0" xfId="1" applyFont="1" applyFill="1" applyBorder="1" applyAlignment="1">
      <alignment horizontal="left" vertical="center"/>
    </xf>
    <xf numFmtId="0" fontId="9" fillId="0" borderId="0" xfId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0" fillId="0" borderId="0" xfId="0" applyFont="1" applyFill="1" applyBorder="1" applyAlignment="1">
      <alignment vertical="center"/>
    </xf>
    <xf numFmtId="0" fontId="9" fillId="0" borderId="0" xfId="0" applyFont="1" applyBorder="1" applyAlignment="1">
      <alignment horizontal="right"/>
    </xf>
    <xf numFmtId="0" fontId="15" fillId="0" borderId="0" xfId="0" applyNumberFormat="1" applyFont="1" applyFill="1" applyAlignment="1">
      <alignment horizontal="center"/>
    </xf>
    <xf numFmtId="0" fontId="15" fillId="0" borderId="0" xfId="0" applyFont="1" applyBorder="1" applyAlignment="1">
      <alignment horizontal="center"/>
    </xf>
    <xf numFmtId="0" fontId="15" fillId="0" borderId="0" xfId="0" applyNumberFormat="1" applyFont="1"/>
    <xf numFmtId="0" fontId="15" fillId="0" borderId="0" xfId="0" applyFont="1"/>
    <xf numFmtId="0" fontId="15" fillId="0" borderId="0" xfId="0" applyFont="1" applyFill="1"/>
    <xf numFmtId="0" fontId="12" fillId="0" borderId="1" xfId="0" applyNumberFormat="1" applyFont="1" applyBorder="1"/>
    <xf numFmtId="0" fontId="15" fillId="0" borderId="0" xfId="0" applyFont="1" applyFill="1" applyBorder="1"/>
    <xf numFmtId="0" fontId="12" fillId="0" borderId="0" xfId="0" applyFont="1" applyFill="1" applyBorder="1"/>
    <xf numFmtId="0" fontId="12" fillId="0" borderId="0" xfId="0" applyNumberFormat="1" applyFont="1" applyBorder="1"/>
    <xf numFmtId="0" fontId="12" fillId="0" borderId="0" xfId="0" applyNumberFormat="1" applyFont="1" applyFill="1" applyBorder="1" applyAlignment="1">
      <alignment horizontal="left" vertical="center"/>
    </xf>
    <xf numFmtId="0" fontId="2" fillId="0" borderId="0" xfId="0" applyNumberFormat="1" applyFont="1"/>
    <xf numFmtId="0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right"/>
    </xf>
    <xf numFmtId="0" fontId="9" fillId="2" borderId="0" xfId="0" applyNumberFormat="1" applyFont="1" applyFill="1" applyAlignment="1">
      <alignment horizontal="center"/>
    </xf>
    <xf numFmtId="0" fontId="9" fillId="0" borderId="1" xfId="0" applyNumberFormat="1" applyFont="1" applyBorder="1"/>
    <xf numFmtId="0" fontId="15" fillId="4" borderId="0" xfId="0" applyNumberFormat="1" applyFont="1" applyFill="1" applyAlignment="1">
      <alignment horizontal="center"/>
    </xf>
    <xf numFmtId="0" fontId="15" fillId="4" borderId="0" xfId="0" applyFont="1" applyFill="1" applyBorder="1"/>
    <xf numFmtId="0" fontId="15" fillId="4" borderId="0" xfId="0" applyFont="1" applyFill="1" applyBorder="1" applyAlignment="1">
      <alignment horizontal="center"/>
    </xf>
    <xf numFmtId="0" fontId="15" fillId="4" borderId="0" xfId="0" applyNumberFormat="1" applyFont="1" applyFill="1"/>
    <xf numFmtId="0" fontId="15" fillId="4" borderId="0" xfId="0" applyFont="1" applyFill="1"/>
    <xf numFmtId="0" fontId="9" fillId="4" borderId="0" xfId="0" applyFont="1" applyFill="1"/>
    <xf numFmtId="49" fontId="0" fillId="0" borderId="0" xfId="0" applyNumberFormat="1" applyAlignment="1">
      <alignment horizontal="center" wrapText="1"/>
    </xf>
    <xf numFmtId="49" fontId="8" fillId="0" borderId="0" xfId="0" applyNumberFormat="1" applyFont="1" applyAlignment="1">
      <alignment horizontal="center"/>
    </xf>
  </cellXfs>
  <cellStyles count="5">
    <cellStyle name="Neutral" xfId="1" builtinId="28"/>
    <cellStyle name="Normal" xfId="0" builtinId="0"/>
    <cellStyle name="Normal 2" xfId="2"/>
    <cellStyle name="常规 2" xfId="4"/>
    <cellStyle name="常规 3" xfId="3"/>
  </cellStyles>
  <dxfs count="1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strike val="0"/>
        <outline val="0"/>
        <shadow val="0"/>
        <vertAlign val="baseline"/>
        <sz val="10"/>
        <color theme="1"/>
        <name val="Arial"/>
        <scheme val="none"/>
      </font>
      <numFmt numFmtId="0" formatCode="General"/>
    </dxf>
    <dxf>
      <font>
        <strike val="0"/>
        <outline val="0"/>
        <shadow val="0"/>
        <vertAlign val="baseline"/>
        <sz val="10"/>
        <color theme="1"/>
        <name val="Arial"/>
        <scheme val="none"/>
      </font>
      <numFmt numFmtId="0" formatCode="General"/>
    </dxf>
    <dxf>
      <font>
        <strike val="0"/>
        <outline val="0"/>
        <shadow val="0"/>
        <vertAlign val="baseline"/>
        <sz val="10"/>
        <color theme="1"/>
        <name val="Arial"/>
        <scheme val="none"/>
      </font>
      <numFmt numFmtId="0" formatCode="General"/>
    </dxf>
    <dxf>
      <font>
        <strike val="0"/>
        <outline val="0"/>
        <shadow val="0"/>
        <vertAlign val="baseline"/>
        <sz val="10"/>
        <color theme="1"/>
        <name val="Arial"/>
        <scheme val="none"/>
      </font>
      <numFmt numFmtId="0" formatCode="General"/>
    </dxf>
    <dxf>
      <font>
        <strike val="0"/>
        <outline val="0"/>
        <shadow val="0"/>
        <vertAlign val="baseline"/>
        <sz val="10"/>
        <color theme="1"/>
        <name val="Arial"/>
        <scheme val="none"/>
      </font>
      <numFmt numFmtId="0" formatCode="General"/>
    </dxf>
    <dxf>
      <font>
        <strike val="0"/>
        <outline val="0"/>
        <shadow val="0"/>
        <vertAlign val="baseline"/>
        <sz val="10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vertAlign val="baseline"/>
        <sz val="10"/>
        <color theme="1"/>
        <name val="Arial"/>
        <scheme val="none"/>
      </font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vertAlign val="baseline"/>
        <sz val="10"/>
        <color theme="1"/>
        <name val="Arial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</dxf>
    <dxf>
      <font>
        <b/>
        <strike val="0"/>
        <outline val="0"/>
        <shadow val="0"/>
        <u val="none"/>
        <vertAlign val="baseline"/>
        <sz val="11"/>
        <name val="Tahoma"/>
        <scheme val="none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bottom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owerPivotData" Target="model/item.data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4718.372591550928" createdVersion="5" refreshedVersion="5" minRefreshableVersion="3" recordCount="193">
  <cacheSource type="worksheet">
    <worksheetSource name="Table1"/>
  </cacheSource>
  <cacheFields count="15">
    <cacheField name="//" numFmtId="0">
      <sharedItems containsMixedTypes="1" containsNumber="1" containsInteger="1" minValue="1" maxValue="98" count="9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s v=""/>
      </sharedItems>
    </cacheField>
    <cacheField name="NAMA BARANG" numFmtId="0">
      <sharedItems count="193">
        <s v="Asahan Kenko A2 SB"/>
        <s v="Asahan Kenko F4 FT"/>
        <s v="Binder clip 107 JK"/>
        <s v="Binder clip 200 JK"/>
        <s v="Binder clip Kenko no.155"/>
        <s v="Binder clip Kenko no.260"/>
        <s v="BN A5 Campus JK"/>
        <s v="BN A5 Fancy JK"/>
        <s v="BN A5 Kenko CC 83 Campus"/>
        <s v="BN B5 Campus JK"/>
        <s v="Bp 265 JK"/>
        <s v="Bp 266 JK"/>
        <s v="Bp 338 JK (bonus)"/>
        <s v="Bp gell Kenko Fun Ht B"/>
        <s v="Bp Kenko KC 6 Nano tip"/>
        <s v="Bp Kenko KI spider B "/>
        <s v="Bp Kenko KI spider M "/>
        <s v="Bp Kenko KR 6 NaNoRay"/>
        <s v="Bp Kenko KR 6 NaNoTip "/>
        <s v="Bp Kenko MD 2"/>
        <s v="Bp Kenko Si biru"/>
        <s v="Bp Kenko TIL SI Ht"/>
        <s v="Bp pen stand STP 300 SG Kenko"/>
        <s v="Bp Sahara Kenko ht"/>
        <s v="BT 2920-3 kembang"/>
        <s v="BT 3224-01 kembang"/>
        <s v="Bussines file F PP320 A4 Kenko"/>
        <s v="Call JK PKC 0711 HC"/>
        <s v="Clear Holder solid CH 840 A4 Kenko"/>
        <s v="Clip warna Kenko 3100"/>
        <s v="Crayon Kenko 12w mini putar Classic (PVC Bag)"/>
        <s v="Crayon putar 24 AGE EiEi Kenko"/>
        <s v="Crayon putar 24 Snoopy EiEi Kenko"/>
        <s v="Crayon TiTi 24w putar pendek"/>
        <s v="Cutter JK A-300 A"/>
        <s v="Cutter Kenko 918c"/>
        <s v="Dispenser JK TD 25"/>
        <s v="Expanding fille JK 2638 "/>
        <s v="Garisan 30cm Kenko F4 (1 box=120)"/>
        <s v="Garisan besi 60 cm Kenko"/>
        <s v="Gunting Kenko SC 838"/>
        <s v="Isi cutter JK L-150 besar"/>
        <s v="Isi cutter Kenko A-100 kecil"/>
        <s v="Isi cutter Kenko L-150 besar"/>
        <s v="Jangka JK MS 402"/>
        <s v="Jangka JK MS 406"/>
        <s v="Jangka set MS 28 JK"/>
        <s v="L Leaf !5 Kenko"/>
        <s v="L leaf A5 50 koala MTK kotak"/>
        <s v="L Leaf B5 100 JK"/>
        <s v="L Leaf JA A5 50"/>
        <s v="L Leaf JA B5 50"/>
        <s v="L Leaf JK A5 tanpa Cover Mix Mogu/ Minim/ Mola(4)"/>
        <s v="Label LB 1LY (1brs) JK (titip) K"/>
        <s v="Lem JK GS 100"/>
        <s v="Lem Kenko GT 406"/>
        <s v="Lem stick JK GS-15 (15gr)"/>
        <s v="Lem super glue SG 03 Kenko"/>
        <s v="OP 12W putar panjang JK"/>
        <s v="OP Titi 12"/>
        <s v="OP Titi 12CH JK"/>
        <s v="OP Titi 36 JK"/>
        <s v="OP Titi 55 JK"/>
        <s v="OP Titii 24W"/>
        <s v="PC 0717-5-30 A/D Kenko"/>
        <s v="PC Kenko 2160p AGE"/>
        <s v="PC Kenko 2180 MG"/>
        <s v="Pensil JK P88"/>
        <s v="Pensil JK P90"/>
        <s v="Pocket note Kenko 404"/>
        <s v="Punch JK no.30"/>
        <s v="Punch Kenko 30 XL"/>
        <s v="Pushpin Kenko PN 30"/>
        <s v="PW JK 12 pendek"/>
        <s v="Spidol Color marker Kenko Hj(2)"/>
        <s v="Spidol Kenko H lighter or(3)/ Hj(1)"/>
        <s v="Spidol Kenko H lighter win liner K"/>
        <s v="Spidol Kenko Marker M lepasan"/>
        <s v="Spidol Kenko Marker PM 700 M"/>
        <s v="Spidol Kenko Marker WM 700 B/ M Whiteboard"/>
        <s v="Stabillo Kenko High Winner kuning"/>
        <s v="Stampad JK no 2"/>
        <s v="Stapler Kenko 12L/ 24"/>
        <s v="Stapler Kenko 12N/ 13"/>
        <s v="Stapler Kenko HD 50 OJ"/>
        <s v="Stapler Kenko HD-10D"/>
        <s v="Stip JK 20 P"/>
        <s v="Stip JK 30 P"/>
        <s v="Stip JK 40 P"/>
        <s v="Stip JK Pen MER-01"/>
        <s v="Stip Kenko 20 ht"/>
        <s v="Stip Kenko 40 hitam"/>
        <s v="Stip Kenko 40 putih"/>
        <s v="Stip Kenko ER 36 Batik"/>
        <s v="Tas 3234 paradise JK"/>
        <s v="Tipe-ex JK 101"/>
        <s v="Tipe-ex JK CT-522"/>
        <s v="Tipe-ex Kenko 306"/>
        <s v="Binder clip 105 JK"/>
        <s v="Binder clip 111 JK"/>
        <s v="Binder clip JK 260"/>
        <s v="Binder clip JK 280"/>
        <s v="Binder clip Kenko no.105"/>
        <s v="Binder clip Kenko no.200"/>
        <s v="Binder Clip Kenko no.280 (6 PCS/ BOX)"/>
        <s v="Bp JK BP-273 Zeto hitam"/>
        <s v="BT 3224 batik"/>
        <s v="Call JK CC-15 A"/>
        <s v="Call JK CC-8 A"/>
        <s v="Call JK CC-800 CH"/>
        <s v="Call JK CC-810 CH"/>
        <s v="Clip Jumbo JK no.5"/>
        <s v="Clip Jumbo Kenko no.5"/>
        <s v="Clip Trigonal JK no.3"/>
        <s v="Clip trigonal Kenko no.3"/>
        <s v="Counter hand tally Kenko HT-302"/>
        <s v="Crayon putar 12w JK TWCR-12 S"/>
        <s v="Cutter Kenko A-300"/>
        <s v="Cutter Kenko K-200"/>
        <s v="Date Stamp Kenko D-4 4mm"/>
        <s v="Double tape Kenko 12mm HG plst biru"/>
        <s v="Double tape Kenko 6mm HG plst biru"/>
        <s v="Gel pen Kenko Easy Gel hitam"/>
        <s v="Gel pen Kenko Hitech 0.28mm biru"/>
        <s v="Gel pen Kenko Hitech 0.28mm hitam"/>
        <s v="Gel pen Kenko K-1 biru"/>
        <s v="Gel pen Kenko K-1 hitam"/>
        <s v="Gel pen Kenko KE-100 hitam"/>
        <s v="Gel pen Kenko KE-303 T-gel biru"/>
        <s v="Gunting Kenko SC-828"/>
        <s v="isi label 2 line JK"/>
        <s v="Isi stapler (staples) Kenko no.3"/>
        <s v="Jangka set Kenko C-288"/>
        <s v="L Leaf Kenko A5-LL 100-2070"/>
        <s v="L Leaf Kenko B5-LL 100-2670"/>
        <s v="Label harga Kenko 6001-2R 1brs"/>
        <s v="Label JK LB-P2 LN 2brs"/>
        <s v="Lem cair Kenko LG-50"/>
        <s v="Lem JK GL-R35"/>
        <s v="Lem stick JK GS-100"/>
        <s v="Lem stick Kenko 15gr tanggung"/>
        <s v="Lem stick Kenko 8gr kecil"/>
        <s v="Marker permanen Kenko PM-100 hitam"/>
        <s v="Marker WB Kenko WM-100 hitam"/>
        <s v="Mesin label harga Kenko MX-5500"/>
        <s v="Mika laminating Kenko LF100-2234"/>
        <s v="O pastel JK 12W OP-12 S"/>
        <s v="O pastel JK 24W OP-24 S"/>
        <s v="O pastel JK 36W OP-36 S"/>
        <s v="O pastel JK-18W OP-18 S"/>
        <s v="P case JK PC-0719AC-36A/F Animal Calender"/>
        <s v="P case JK PC-0719GZ-34A/F Gozzy"/>
        <s v="Paper Clip JK C-3100"/>
        <s v="Paper cutter JK PC-2638 (F4)"/>
        <s v="Pensil JK P-88 2B"/>
        <s v="Pensil JK P-90"/>
        <s v="Pensil JK P-93 2B"/>
        <s v="Plakban kain hitam Kenko 36mm plst merah"/>
        <s v="Plakban kain hitam Kenko 48mm plst merah"/>
        <s v="Plakban kain Kenko 48mm plst biru"/>
        <s v="Punch JK no.85"/>
        <s v="Punch Kenko no.30"/>
        <s v="Punch Kenko no.40"/>
        <s v="PW bicolor Kenko 12W CP-12 FBC classic"/>
        <s v="PW JK 12W CP-100"/>
        <s v="PW JK 12W CP-S12 pendek"/>
        <s v="PW JK 24W CP-101"/>
        <s v="PW JK Cp 102 pendek"/>
        <s v="PW Kenko 12W CP-12 F classic panjang"/>
        <s v="PW Kenko 12W CP-12 F Tin case classic"/>
        <s v="PW Kenko 12W CP-12HALF classic"/>
        <s v="PW Kenko 24W CP-24 F classic panjang"/>
        <s v="Stabillo Highlighter JK HL-1 kuning"/>
        <s v="Stamp plate dater Kenko S-68 (lunas)"/>
        <s v="Stapler JK HD-10"/>
        <s v="Stapler JK HD-10 M"/>
        <s v="Stapler JK HD-12N/13"/>
        <s v="Stapler JK HD-50"/>
        <s v="Stapler Kenko HD-10"/>
        <s v="Stapler Kenko HD-10 D New Color"/>
        <s v="Stapler Kenko HD-50"/>
        <s v="Stip JK 526-B20"/>
        <s v="Stip JK 526-B40 P"/>
        <s v="Tape cutter  JK TD-2H"/>
        <s v="Tas S.Bag JK SPB-30 CT-29 A/B Culture"/>
        <s v="Tipe-ex JK CF-S209"/>
        <s v="Tipe-ex JK-101"/>
        <s v="Tipe-ex JK-101 A"/>
        <s v="Tipe-ex Kenko KE-01"/>
        <s v="Tipe-ex Kenko KE-826 M"/>
        <s v="Tipe-ex kertas JK CT-507"/>
        <s v="Tipe-ex kertas Kenko CT-309"/>
        <s v="Tipe-ex kertas Kenko CT-902"/>
      </sharedItems>
    </cacheField>
    <cacheField name="AWAL" numFmtId="0">
      <sharedItems containsString="0" containsBlank="1" containsNumber="1" containsInteger="1" minValue="0" maxValue="156"/>
    </cacheField>
    <cacheField name="KET" numFmtId="0">
      <sharedItems containsBlank="1" containsMixedTypes="1" containsNumber="1" containsInteger="1" minValue="36" maxValue="1000"/>
    </cacheField>
    <cacheField name="TT" numFmtId="0">
      <sharedItems containsSemiMixedTypes="0" containsString="0" containsNumber="1" containsInteger="1" minValue="0" maxValue="156"/>
    </cacheField>
    <cacheField name="M1A" numFmtId="0">
      <sharedItems containsString="0" containsBlank="1" containsNumber="1" containsInteger="1" minValue="0" maxValue="30"/>
    </cacheField>
    <cacheField name="M1B" numFmtId="0">
      <sharedItems containsMixedTypes="1" containsNumber="1" containsInteger="1" minValue="-9" maxValue="28"/>
    </cacheField>
    <cacheField name="M2A" numFmtId="0">
      <sharedItems containsNonDate="0" containsString="0" containsBlank="1"/>
    </cacheField>
    <cacheField name="M2B" numFmtId="0">
      <sharedItems containsNonDate="0" containsString="0" containsBlank="1"/>
    </cacheField>
    <cacheField name="M3A" numFmtId="0">
      <sharedItems containsNonDate="0" containsString="0" containsBlank="1"/>
    </cacheField>
    <cacheField name="M3B" numFmtId="0">
      <sharedItems/>
    </cacheField>
    <cacheField name="M4A" numFmtId="0">
      <sharedItems containsNonDate="0" containsString="0" containsBlank="1"/>
    </cacheField>
    <cacheField name="M4B" numFmtId="0">
      <sharedItems/>
    </cacheField>
    <cacheField name="concat" numFmtId="0">
      <sharedItems/>
    </cacheField>
    <cacheField name="STT" numFmtId="0">
      <sharedItems count="2">
        <s v="+-"/>
        <s v="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p" refreshedDate="44718.435062847224" createdVersion="5" refreshedVersion="5" minRefreshableVersion="3" recordCount="2463">
  <cacheSource type="worksheet">
    <worksheetSource name="Table2"/>
  </cacheSource>
  <cacheFields count="15">
    <cacheField name="//" numFmtId="0">
      <sharedItems containsMixedTypes="1" containsNumber="1" containsInteger="1" minValue="1" maxValue="2397"/>
    </cacheField>
    <cacheField name="NAMA BARANG" numFmtId="0">
      <sharedItems count="2408">
        <s v="Abjad &quot;D &amp; R&quot; 260 Kcl"/>
        <s v="Abjad &amp; angka ABC123 DR"/>
        <s v="Abjad Magnit K B 8125"/>
        <s v="Acrylic 15 x 21"/>
        <s v="Acrylic 7 x 10"/>
        <s v="Acrylic 8 x 20"/>
        <s v="Acrylic 8 x 25"/>
        <s v="Acrylic 8 x 30"/>
        <s v="Acrylic Marries 812/ 12w Biasa"/>
        <s v="Acrylic Marries 818/ 18w"/>
        <s v="Acrylic NT 21X30"/>
        <s v="Acrylic NT 7X20"/>
        <s v="Acrylic NT 7X25"/>
        <s v="Acrylic NT 7X30"/>
        <s v="Acrylic TF 001"/>
        <s v="Acrylic TF 002"/>
        <s v="Acrylic V-tech"/>
        <s v="Address 107 Rapico"/>
        <s v="Address Fancy Pkc Holo 106"/>
        <s v="Address Fancy Pkc tdk Holo 106"/>
        <s v="Address Fancy WTP Holo 106"/>
        <s v="Address Hk Mill 2000"/>
        <s v="Address Kaca X-1002 + Indeks"/>
        <s v="Address Magnit 056 Gant kunci"/>
        <s v="Address Magnit 058 bsr"/>
        <s v="Address Magnit Artis Hongkong"/>
        <s v="Address Magnit F4+Gant kunci"/>
        <s v="Address Magnit Hk B-5372 Wrn"/>
        <s v="Address Magnit Kcl WTP"/>
        <s v="Address Magnit Pkc (lie) Kcl(5)/ Tg(5)"/>
        <s v="Address Magnit Pkc Bsr (lie)"/>
        <s v="Address Magnit Pkc Bsr (mmas)"/>
        <s v="Address Magnit Tal Hk(3)/ BR(2) Bsr"/>
        <s v="Address Magnit Tam Hk(6)/ DNY(4)/ BR(6) Bsr"/>
        <s v="Address Magnit Tg WTP"/>
        <s v="Address Telp Mmoro A-060/ 8016(1)/ A-062/ 8012(1)"/>
        <s v="Agenda 082/ 90k no 8390"/>
        <s v="Agenda 22k (BA 22k)"/>
        <s v="Agenda 2960"/>
        <s v="Agenda 32k (BA 32k) Kunci B"/>
        <s v="Agenda 5212"/>
        <s v="Agenda 6212(3)/ 6213(1)"/>
        <s v="Agenda Batik"/>
        <s v="Agenda CK polos"/>
        <s v="Agenda JB 2932"/>
        <s v="Agenda JB 6132"/>
        <s v="Agenda JB 6160/ 60k"/>
        <s v="Agenda kulit ular k"/>
        <s v="Alphabet huruf ABC 8714"/>
        <s v="Alphabet Huruf ABC 8715"/>
        <s v="Alphabet Magnetic letter/ Huruf"/>
        <s v="Alphabet Magnetic number/ Angka"/>
        <s v="Alphabet magnit Angka Ak 18/ 026"/>
        <s v="Alphabet magnit Huruf Ak 17/ 005"/>
        <s v="Amplop BE 55"/>
        <s v="Amplop Data BT 53"/>
        <s v="Amplop data gasta GD 57"/>
        <s v="Amplop Data microtop CF 57"/>
        <s v="Amplop Data Tesla TS 55 batik"/>
        <s v="Amplop Data/ Map gasta GF56"/>
        <s v="Amplop F54"/>
        <s v="Amplop gasta CE 56"/>
        <s v="Amplop gasta FC 56"/>
        <s v="Amplop gasta GD 56"/>
        <s v="Amplop hutang piutang"/>
        <s v="Amplop KD 865/ B5"/>
        <s v="Amplop microtop data F53"/>
        <s v="Amplop polos 307 Tali"/>
        <s v="Amplop/ Data envelope DE A4"/>
        <s v="Amplop/ map Data FC 53"/>
        <s v="Amplop/ map Data microtop KD 861"/>
        <s v="Amplop/ map gasta BM 53"/>
        <s v="Amplop/ map gasta BM 56"/>
        <s v="Amplop/ map gasta CF 56"/>
        <s v="Amplop/ map Tesla batik BT 53 S"/>
        <s v="Asahan 006 Ikan (48)"/>
        <s v="Asahan 101-103 PH (1x24)"/>
        <s v="Asahan 18106"/>
        <s v="Asahan 18107"/>
        <s v="Asahan 20160 (42)"/>
        <s v="Asahan 3006 pesawat (45)"/>
        <s v="Asahan 346 (48)"/>
        <s v="Asahan 3852 (12)"/>
        <s v="Asahan 387 Hipo"/>
        <s v="Asahan 3in1 3281 Frozen lancip"/>
        <s v="Asahan 51102"/>
        <s v="Asahan 601"/>
        <s v="Asahan 62 2169 (48)"/>
        <s v="Asahan 653"/>
        <s v="Asahan 6611 6619/ 2pc (27)"/>
        <s v="Asahan 7528 botol"/>
        <s v="Asahan 859 Cangkir (12)"/>
        <s v="Asahan 888 H (24)"/>
        <s v="Asahan 888 K(3)"/>
        <s v="Asahan 888E"/>
        <s v="Asahan 9102 bubble(24)"/>
        <s v="Asahan 9910(13)/ 9916(8) BLK"/>
        <s v="Asahan B 752 (1x24 pc)"/>
        <s v="Asahan Bear 839"/>
        <s v="Asahan Bulat Disney 1083 3D (24)"/>
        <s v="Asahan Car mic color 351 (30)"/>
        <s v="Asahan CC 215"/>
        <s v="Asahan Changli CL 161-2 Hole"/>
        <s v="Asahan CL 106"/>
        <s v="Asahan CL 135/ mini (72)"/>
        <s v="Asahan CL-113/2H 1x48"/>
        <s v="Asahan CLI - 4581 pinguin (24)"/>
        <s v="Asahan dinosaurus 8188"/>
        <s v="Asahan DMS 024"/>
        <s v="Asahan DMS 030(36)"/>
        <s v="Asahan DMS 038"/>
        <s v="Asahan DY - 358 HP (1x48)"/>
        <s v="Asahan FA 15003 (36)"/>
        <s v="Asahan FA 1618-24"/>
        <s v="Asahan FC - 2258 Otopet"/>
        <s v="Asahan G2 405 (36)"/>
        <s v="Asahan GC 208/ PH/ Dot Disney 1 box (30 pc)"/>
        <s v="Asahan GZ.469"/>
        <s v="Asahan H 100 (48)"/>
        <s v="Asahan H 200 (48)"/>
        <s v="Asahan Hati S 1382"/>
        <s v="Asahan Hippo X357"/>
        <s v="Asahan Hk C15-190"/>
        <s v="Asahan HT 032 Prangko Barbie(1)/ 033 Barbie(1)"/>
        <s v="Asahan JX 3749 (24)"/>
        <s v="Asahan Kayu A-163 (12)"/>
        <s v="Asahan Kerang/ Ikan 29-4 bening/ BE-28 (SM)"/>
        <s v="Asahan kereta api kayu"/>
        <s v="Asahan KFC"/>
        <s v="Asahan KM 9088D/ 2 Hole"/>
        <s v="Asahan KM 9105 F/ FR "/>
        <s v="Asahan Lokomotif 2535"/>
        <s v="Asahan Meja 004 blk"/>
        <s v="Asahan Meja 0613"/>
        <s v="Asahan Meja 0618"/>
        <s v="Asahan Meja 0619 Tank"/>
        <s v="Asahan Meja 1001"/>
        <s v="Asahan Meja 1006"/>
        <s v="Asahan Meja 1F YF 9103"/>
        <s v="Asahan meja 5528"/>
        <s v="Asahan Meja 601 MM"/>
        <s v="Asahan Meja 610"/>
        <s v="Asahan Meja 612"/>
        <s v="Asahan meja 615"/>
        <s v="Asahan Meja 6516 Piglet"/>
        <s v="Asahan meja 7913"/>
        <s v="Asahan Meja 7922 blk"/>
        <s v="Asahan Meja 7923"/>
        <s v="Asahan Meja 8004 A motif"/>
        <s v="Asahan Meja 8005 A"/>
        <s v="Asahan Meja 826 kotak motif"/>
        <s v="Asahan Meja 8621 Dragon"/>
        <s v="Asahan meja 8803"/>
        <s v="Asahan Meja 8808A blk"/>
        <s v="Asahan Meja 9163"/>
        <s v="Asahan meja 9233"/>
        <s v="Asahan Meja A 33"/>
        <s v="Asahan Meja A002"/>
        <s v="Asahan Meja CL 204"/>
        <s v="Asahan Meja S 227 Telephone"/>
        <s v="Asahan Meja S 229 EGG"/>
        <s v="Asahan Meja S 5226"/>
        <s v="Asahan Meja S 5227"/>
        <s v="Asahan meja S233"/>
        <s v="Asahan Meja S530"/>
        <s v="Asahan Meja S558"/>
        <s v="Asahan Meja SX 0057"/>
        <s v="Asahan Meja TG 3081"/>
        <s v="Asahan Meja XC S223"/>
        <s v="Asahan Meja XM 8005"/>
        <s v="Asahan Meja XM 8909"/>
        <s v="Asahan Mono 908 (1x32)"/>
        <s v="Asahan P 527 (48)"/>
        <s v="Asahan pensil K 2177"/>
        <s v="Asahan pensil TF 987"/>
        <s v="Asahan pot 8022 (24)"/>
        <s v="Asahan pot R 3009 (54) "/>
        <s v="Asahan R 6024 (48)"/>
        <s v="Asahan RC 6008"/>
        <s v="Asahan RC 8042"/>
        <s v="Asahan RC 8060/ 2H (24)"/>
        <s v="Asahan RC 847 (24)"/>
        <s v="Asahan Remcai 894"/>
        <s v="Asahan Remcai RC 6016"/>
        <s v="Asahan Remcai RC 700"/>
        <s v="Asahan SC 201"/>
        <s v="Asahan SC 6023"/>
        <s v="Asahan SC 6029"/>
        <s v="Asahan SC 6029/ 2H (48)"/>
        <s v="Asahan SC 621 (48)"/>
        <s v="Asahan SH 203 (24)"/>
        <s v="Asahan SH 324 jos (48)"/>
        <s v="Asahan SH 6512 oval Apple Bear (1 box=20)"/>
        <s v="Asahan SP-720 Tabung Coller (1x24)"/>
        <s v="Asahan SR 870B (72)"/>
        <s v="Asahan T334 Smile (60 pc)"/>
        <s v="Asahan tabung SP 8865 Ikan"/>
        <s v="Asahan Tas H Potter 378 E (48)"/>
        <s v="Asahan Thomas tabung 9938"/>
        <s v="Asahan Tiko 327 Camera (24)"/>
        <s v="Asahan Tiko 531"/>
        <s v="Asahan Tiko 544 (24)"/>
        <s v="Asahan Topi LY-804 (36)"/>
        <s v="Asahan Toples (50)"/>
        <s v="Asahan Toples Golden"/>
        <s v="Asahan Toples TPL 5-27"/>
        <s v="Asahan TR 340/ GS 340 (24)"/>
        <s v="Asahan TR 372 (48)"/>
        <s v="Asahan TT 906 (60)"/>
        <s v="Asahan TT 910 (48)"/>
        <s v="Asahan TTX-815 (12)"/>
        <s v="Asahan TX-819 tikus (24)"/>
        <s v="Asahan XL 376 aircraft (36)"/>
        <s v="Asahan Y 8189"/>
        <s v="B Clip 111 Flower (48)"/>
        <s v="B Clip 155 Flower (24)"/>
        <s v="B Note A5 besi Fancy 4D"/>
        <s v="B Note A5 Pon GZ-015 Sheepo"/>
        <s v="B Note A5 Pons Plst Dragon(5)/ MM(4)"/>
        <s v="Balon angka Lka 3200"/>
        <s v="Balon BL 10010"/>
        <s v="Balon BL 100178 M/ P"/>
        <s v="Balon BL 100192"/>
        <s v="Balon BL 1002"/>
        <s v="Balon BL 10022"/>
        <s v="Balon BL 10023"/>
        <s v="Balon BL 10025"/>
        <s v="Balon BL 1003"/>
        <s v="Balon BL 1005"/>
        <s v="Balon BL 1006"/>
        <s v="Balon BL 1007"/>
        <s v="Balon BL 1008"/>
        <s v="Balon BL 10082"/>
        <s v="Balon BL 1009"/>
        <s v="Balon BL 10092"/>
        <s v="Balon Bulan bintang BL 1808"/>
        <s v="Balon Double BL 2402"/>
        <s v="Balon Foil metallik angka BFOIA"/>
        <s v="Balon FS love love LKF 3200 M11"/>
        <s v="Balon FS Mickey LKF 3200 M3"/>
        <s v="Balon FS polkadot Lkf 3200 PW"/>
        <s v="Balon LKF 3200 M4"/>
        <s v="Balon LMP 2200"/>
        <s v="Balon metalik HB LMS 2800 HB"/>
        <s v="Balon metalik LKM 2800"/>
        <s v="Balon metalik Yoeker (20)"/>
        <s v="Balon mickey Kcl (20)"/>
        <s v="Balon Tata Surya KS 1222"/>
        <s v="Balon Zodiak 2260"/>
        <s v="Bando King (Raja) mix gold/ silver"/>
        <s v="Bando King (Ratu) gold"/>
        <s v="Banner Ballet B312 BS"/>
        <s v="Bensia 06 LMH 4M-3 Hati metalik pendek"/>
        <s v="Bensia 2C BTS 128"/>
        <s v="Bensia 905"/>
        <s v="Bensia 909"/>
        <s v="Bensia 9935 pluit (42)"/>
        <s v="Bensia 9938 Cermin Kaca (32)"/>
        <s v="Bensia 9939 A (Faktur) 32"/>
        <s v="Bensia 9939 Dadu (32)"/>
        <s v="Bensia BAEA 009 (1x50)"/>
        <s v="Bensia CYD3-1 Smile"/>
        <s v="Bensia CYD3-5 Angel 0322"/>
        <s v="Bensia Dadu SF 9939A"/>
        <s v="Bensia Dollar"/>
        <s v="Bensia LT 1311 (30 pc) (36)"/>
        <s v="Bensia pluit 9925 A"/>
        <s v="Bensia SF 9925 A (Pluit 42 F)"/>
        <s v="Bensia SF 9925 B (Tangan 42 F)"/>
        <s v="Bensia SF 9925 C (Biasa)"/>
        <s v="Bensia SF 9925 C (Faktur)"/>
        <s v="Bensia SF 9925 C (Sendok 42 Biasa)"/>
        <s v="Bensia ZC 105 pluit"/>
        <s v="Bensia ZC 131 Fan (30 Box) isi 48"/>
        <s v="Bensia ZC 9937 (50)"/>
        <s v="Binder note/ memo batik T(76)"/>
        <s v="Bk ASB Folio"/>
        <s v="Bk ASB Kwarto"/>
        <s v="Bk Bank Folio "/>
        <s v="Bk Bank Kwarto "/>
        <s v="Bk BNPP FOLIO (PAJAK)"/>
        <s v="Bk BNPP Kwarto (PAJAK)"/>
        <s v="Bk Diary 1273"/>
        <s v="Bk Diary 1277"/>
        <s v="Bk mewarnai &amp; cerita miring"/>
        <s v="Bk mewarnai 21x29 B"/>
        <s v="Bk mewarnai A5/ Full color"/>
        <s v="Bk mewarnai ART 8 design (32x50)"/>
        <s v="Bk mewarnai ART A4 (8 design)"/>
        <s v="Bk mewarnai BT 21"/>
        <s v="Bk mewarnai HTL 600-650"/>
        <s v="Bk mewarnai jumbo 4 seri IF"/>
        <s v="Bk mewarnai jumbo kode 8A4-1"/>
        <s v="Bk Spiral Gliter Happy Cherub G-12 (1 Pk=6)/ A-017 polos"/>
        <s v="Bk Spiral X-019 MM Gliter(3)/ 052 Hk(5)"/>
        <s v="Bk Spiral X-053 MM timbul"/>
        <s v="Bk/ Diary 1047"/>
        <s v="Bk/ NB A 318B(1)"/>
        <s v="Bk/ NB A 326K(5)/ A 343K(1)"/>
        <s v="Bk/ NB A 331B"/>
        <s v="Bk/ NB A 342K"/>
        <s v="Bk/ NB Kancing A5 Dsy"/>
        <s v="Bk/ NB Spiral 6650/ 6450 (A6)"/>
        <s v="Bk/ NB Spiral A6-120 Tab"/>
        <s v="BkMewarnai ART A4 B"/>
        <s v="Block note Enter spiral 403"/>
        <s v="Block note Enter spiral 404"/>
        <s v="Block Note/ NB A4"/>
        <s v="BN 7102 A5-20"/>
        <s v="BN A5 Bo.164"/>
        <s v="BN A5 Diyuan DW.A5-03"/>
        <s v="BN A5 ETJ"/>
        <s v="BN A5 Fancy 0913 (Minion)"/>
        <s v="BN A5 FPHY 002"/>
        <s v="BN A5 Rabbit/ koala"/>
        <s v="BN A5 Sika B(4)/ or(3) ring 20"/>
        <s v="BN A5 Sika K(5)/ M(1) ring 20"/>
        <s v="BN A5-20 H-1"/>
        <s v="BN B5 8102"/>
        <s v="BN B5 FPHY 001"/>
        <s v="BN B5 FPHY 002"/>
        <s v="BN B5 warna koala"/>
        <s v="BN S 032k - S002 PR"/>
        <s v="BN Slip A5 Sika Campus"/>
        <s v="BNL A2560-37/38/ A5 besar"/>
        <s v="BNS XB 72k 1273"/>
        <s v="BNS XB 72k 1352"/>
        <s v="BNS XB 72k 1400"/>
        <s v="BNS XQ 95k 415/ 440"/>
        <s v="BNS XQ 95k 500/ 511"/>
        <s v="BNT 2560-45"/>
        <s v="Box file enter kcg Ht(1)/ B(1)"/>
        <s v="Box file Microtop A.618/ 3 susun"/>
        <s v="Box file Microtop A.648/ 4 susun"/>
        <s v="Box file tylo C 306 Bmuda(9), M(6)"/>
        <s v="Box file tylo C 306 ht(11), Btua(7)"/>
        <s v="Box file tylo C 306 Orange(6), Hj(6)"/>
        <s v="Box file V Tech"/>
        <s v="Bp 0218 Sekuter (48)"/>
        <s v="Bp 0908/ S3 Biru (36)"/>
        <s v="Bp 0929"/>
        <s v="Bp 10w Smurf(1)/ 4w Smurf(1)"/>
        <s v="Bp 1120 kaki"/>
        <s v="Bp 116 (36)"/>
        <s v="Bp 12/ on off M mouse"/>
        <s v="Bp 1890 jamur"/>
        <s v="Bp 2028"/>
        <s v="Bp 2313"/>
        <s v="Bp 2319 (1)/ 9809 (3)"/>
        <s v="Bp 2325 (1)"/>
        <s v="Bp 2326 (2)/ 9928 (3)"/>
        <s v="Bp 25001"/>
        <s v="Bp 2628"/>
        <s v="Bp 2710 tentara"/>
        <s v="Bp 2710 tentara (48)"/>
        <s v="Bp 2725"/>
        <s v="Bp 2731"/>
        <s v="Bp 3028 love straw (7=18 box/ 1= 21 box) 1x48"/>
        <s v="Bp 3333 gelas + pedang"/>
        <s v="Bp 3653 kuda (48)"/>
        <s v="Bp 380 (1x36)"/>
        <s v="Bp 389 AB (1x36)"/>
        <s v="Bp 4W box (P1081)"/>
        <s v="Bp 506"/>
        <s v="Bp 6 warna HK 6060 (24)"/>
        <s v="Bp 6653"/>
        <s v="Bp 680 diamond Hati (48)"/>
        <s v="Bp 68003 apel"/>
        <s v="Bp 688/ S3 Biru (30)"/>
        <s v="Bp 6w 6767 sika"/>
        <s v="Bp 6w MIX karakter 6 gambar"/>
        <s v="Bp 7035"/>
        <s v="Bp 7054"/>
        <s v="Bp 7064"/>
        <s v="Bp 7067"/>
        <s v="Bp 789"/>
        <s v="Bp 82018 garukan/ rabbit"/>
        <s v="Bp 8646"/>
        <s v="Bp 8813 bebek (48)"/>
        <s v="Bp 8889 hati"/>
        <s v="Bp 8W megan"/>
        <s v="Bp 9799"/>
        <s v="Bp 9892"/>
        <s v="Bp 9938"/>
        <s v="Bp AODM 011 (6)/ 010 (8) Faktur"/>
        <s v="Bp AODM 020 Ht"/>
        <s v="Bp AODM 021 Faktur"/>
        <s v="Bp AODM 911"/>
        <s v="Bp Aopo 335 htm (24)"/>
        <s v="Bp Aopo 4506 B"/>
        <s v="Bp art 3013"/>
        <s v="Bp ATM crystal"/>
        <s v="Bp B-88"/>
        <s v="Bp bellignafoss"/>
        <s v="Bp bensia KMN 008/ 007"/>
        <s v="Bp BF 8118/ 8w"/>
        <s v="Bp bolang-baling 1 box 48"/>
        <s v="Bp box 1000 K 1000"/>
        <s v="Bp box ketapel AB 2921"/>
        <s v="Bp cabe (G-103) + jepitan ret"/>
        <s v="Bp cabe (G-103) + jepitan ret (kng/Hj)"/>
        <s v="Bp Cosh CS 8501"/>
        <s v="Bp Cosh CS 8503"/>
        <s v="Bp Cosh CS 8601"/>
        <s v="Bp Cosh CS G 10"/>
        <s v="Bp Cosh CS LS 919"/>
        <s v="Bp D Tian 1015 (6)/ 108 (11)"/>
        <s v="Bp DB 530"/>
        <s v="Bp Dbs GG 99"/>
        <s v="Bp Deboss 550 + Refill"/>
        <s v="Bp Design kepala AB kotak/ bulat"/>
        <s v="Bp Doraemon 3008"/>
        <s v="Bp elegant 1803"/>
        <s v="Bp executive BM 300 merah"/>
        <s v="Bp F001 030/12w glitermix"/>
        <s v="Bp F4 AW 46/ 8018 (1x36)"/>
        <s v="Bp Fancy 18888"/>
        <s v="Bp Fancy AB besar 2638"/>
        <s v="Bp Fancy ketapel tiup 2629A (5)/ AB tiup 2659 (4)"/>
        <s v="Bp Football (1 box=24)"/>
        <s v="Bp gel Debozz 0,7 530"/>
        <s v="Bp gel Koxi KX GP 926"/>
        <s v="Bp gel Koxi KX GP 927"/>
        <s v="Bp gel Koxi KX GP 928"/>
        <s v="Bp gel Koxi KX GP 929"/>
        <s v="Bp gel Koxi KX GP 930"/>
        <s v="Bp gel TZ 1000"/>
        <s v="Bp gel TZ 1002"/>
        <s v="Bp Gell 013 (69030) hati+ mainan"/>
        <s v="Bp Gell 0313"/>
        <s v="Bp Gell 0910 boneka"/>
        <s v="Bp Gell 1188"/>
        <s v="Bp Gell 12w 2010M 19A"/>
        <s v="Bp Gell 1518(1)"/>
        <s v="Bp Gell 566"/>
        <s v="Bp Gell 585"/>
        <s v="Bp Gell 7013"/>
        <s v="Bp Gell 7022 kunci"/>
        <s v="Bp Gell 7026"/>
        <s v="Bp Gell 7038"/>
        <s v="Bp Gell 7039"/>
        <s v="Bp Gell 7043"/>
        <s v="Bp Gell 7045"/>
        <s v="Bp Gell 7092"/>
        <s v="Bp Gell 802(10)/ 803(10)"/>
        <s v="Bp Gell 805(11)/ 806(9)"/>
        <s v="Bp Gell 807"/>
        <s v="Bp Gell 8853 segitiga bola"/>
        <s v="Bp Gell 917/ 903"/>
        <s v="Bp Gell 9518 tank air"/>
        <s v="Bp Gell Aopo Gp 1895"/>
        <s v="Bp Gell Aopo Gp-032 warna"/>
        <s v="Bp Gell B155 (0366)"/>
        <s v="Bp Gell elmo H(1) M(1)"/>
        <s v="Bp Gell executive 169 (2)/ 777 (3)"/>
        <s v="Bp Gell G 2036 biru"/>
        <s v="Bp gell GLP SQ 01 12w"/>
        <s v="Bp gell Gp 1016 gold"/>
        <s v="Bp gell Gp 1016 silver"/>
        <s v="Bp Gell Gp 956"/>
        <s v="Bp Gell Gp 963"/>
        <s v="Bp Gell Gramata H1(5)/ H2(13)"/>
        <s v="Bp Gell Gramata H5"/>
        <s v="Bp Gell HB k 510"/>
        <s v="Bp gell HS 1215"/>
        <s v="Bp Gell JD. 860 MMORO (70)"/>
        <s v="Bp Gell jiausue 8 color (1 set = 8pc)"/>
        <s v="Bp Gell K 593"/>
        <s v="Bp Gell microtop 808 Ht"/>
        <s v="Bp Gell MP 1012 (4)"/>
        <s v="Bp Gell MP 1118"/>
        <s v="Bp Gell natto 8855 (1x48)"/>
        <s v="Bp Gell Pong2 merah (1 dos=20)"/>
        <s v="Bp Gell SanMao 2320"/>
        <s v="Bp Gell SanMao 9578"/>
        <s v="Bp Gell SanMao 9590(3)"/>
        <s v="Bp Gell SanMao 9733(3)"/>
        <s v="Bp Gell SanMao 9909"/>
        <s v="Bp Gell Spray Gp-218"/>
        <s v="Bp gell VC 1602 BTS"/>
        <s v="Bp gliter 12w BDO29-12/ C14-144"/>
        <s v="Bp gliter 12w BDO49-12/ C14-147"/>
        <s v="Bp gliter 12w C11-33"/>
        <s v="Bp gliter 12w K701 A(1)/ K 701(4)"/>
        <s v="Bp Gp 1022"/>
        <s v="Bp Gp 3139"/>
        <s v="Bp Gp 609"/>
        <s v="Bp Gp 7037"/>
        <s v="Bp Gp 9002(3)/ 9003(1)"/>
        <s v="Bp Gp 9112(1)/ 9006(10)"/>
        <s v="Bp Hapus V 6791"/>
        <s v="Bp Heroset 50"/>
        <s v="Bp Hilltop HT 1020"/>
        <s v="Bp Hk panjang (36)"/>
        <s v="Bp Ht 590 balon tiup (3)/ MP 2131 ayunan demon (1 box 48) (1)"/>
        <s v="Bp ikan tali"/>
        <s v="Bp JB 273/ 1000"/>
        <s v="Bp KG 1 B"/>
        <s v="Bp light kitty hand"/>
        <s v="Bp light princess hand"/>
        <s v="Bp Manik 001 (1x60)"/>
        <s v="Bp MD 104 tangan"/>
        <s v="Bp Meja BPS 202 Foot"/>
        <s v="Bp Milk 302 (36)"/>
        <s v="Bp mini G 212 color + isi"/>
        <s v="Bp mini Gell Maxxist 133C"/>
        <s v="Bp mini Gell Sparkle Gold"/>
        <s v="Bp MM bening 300 Ma"/>
        <s v="Bp MM butek 300 MB"/>
        <s v="Bp Mobil Kombinasi Polos"/>
        <s v="Bp MP 0206 kincir"/>
        <s v="Bp MP 2105 minion"/>
        <s v="Bp MP 6026 love"/>
        <s v="Bp MP 60992 smurf 1x48"/>
        <s v="Bp On-Off M Mouse"/>
        <s v="Bp Ougier Rabbit"/>
        <s v="Bp Pelangi 6611(2)/ 005(2)"/>
        <s v="Bp Pelangi 9310"/>
        <s v="Bp pen gliter lestari"/>
        <s v="Bp pen TX 155"/>
        <s v="Bp sepatu roda 084 (48)"/>
        <s v="Bp SF -2991 two in one"/>
        <s v="Bp Sika 189 Ht (20)/ biru(3)"/>
        <s v="Bp Skyline S-6 Black"/>
        <s v="Bp Smile 2038 (36)"/>
        <s v="Bp Snoopy Bening 300 MA"/>
        <s v="Bp ST 4005/ 5w+mech"/>
        <s v="Bp Stand pen B 9212"/>
        <s v="Bp Stick color Top Ht"/>
        <s v="Bp Stick color Top light blue"/>
        <s v="Bp Suling Butek 2856"/>
        <s v="Bp tali 1835"/>
        <s v="Bp tali PN 1001"/>
        <s v="Bp Tekken warna pp 30"/>
        <s v="Bp Terompet (48)"/>
        <s v="Bp TF 1191"/>
        <s v="Bp TF 228"/>
        <s v="Bp TF 3115"/>
        <s v="Bp TF 3135"/>
        <s v="Bp TF 3135 batik blk"/>
        <s v="Bp TF 344 batik"/>
        <s v="Bp TF 719"/>
        <s v="Bp TF 729"/>
        <s v="Bp TG 340 b"/>
        <s v="Bp TG 340 B (F)"/>
        <s v="Bp TG 340 B faktur"/>
        <s v="Bp TG 340 ht(1), B(2)"/>
        <s v="Bp TG SG 09"/>
        <s v="Bp Tizo 8401 4W"/>
        <s v="Bp Tizo TG 30785 Biasa(1), F(1)"/>
        <s v="Bp Tizo TG 3091 Biasa(1), F(3)"/>
        <s v="Bp Tizo TG 31475 Biasa(2), F(3)"/>
        <s v="Bp Tizo TG 31763 Biasa(4), F(3)"/>
        <s v="Bp Tizo TG 31810 Biasa(3), F(1)"/>
        <s v="Bp Tizo TG 348 D Biasa(1), F(2)"/>
        <s v="Bp Top 5559"/>
        <s v="Bp Trix 150"/>
        <s v="Bp TT senter 6014 smurf "/>
        <s v="Bp TX 152"/>
        <s v="Bp Tylo F271 Fountainmarmer"/>
        <s v="Bp USA TP"/>
        <s v="Bp VC 529 A 200 Vanco"/>
        <s v="Bp VC 600 SegiEmpat batik"/>
        <s v="Bp Vtro 213 BT 21"/>
        <s v="Bp Vtro 220 BTS"/>
        <s v="Bp Vtro 223 BTS"/>
        <s v="Bp WR Gp 112s 12w"/>
        <s v="Bp X data M1"/>
        <s v="Bp X data M2"/>
        <s v="Bp XD 061H/ 5w+mech"/>
        <s v="Bp XD 070 B10/ 3w"/>
        <s v="Bp XDM 3017"/>
        <s v="Bp XDM 3155"/>
        <s v="Bp XDM 860"/>
        <s v="Bp XDM Fancy 3124(1)/ 3125(1)"/>
        <s v="Bp XDM Fancy 3126"/>
        <s v="Bp XDM GP.851"/>
        <s v="Bp XDM P213"/>
        <s v="Bp Y L1000 HK panjang 1x48"/>
        <s v="Bp Zhixin 2963"/>
        <s v="Bp Zhixin 3027 (2)"/>
        <s v="Bp Zhixin 3033 (2)/ 3037 (1)"/>
        <s v="Bp Zhixin 3035"/>
        <s v="Bp Zhixin 3036 (1)/ 3078 (1)"/>
        <s v="Bp Zhixin 3039/ 3050/ 3053"/>
        <s v="Bp Zhixin 3060 (1)/ 3062 (2)"/>
        <s v="Bp Zhixin 3068/ 3086"/>
        <s v="Bp Zhixin 3087"/>
        <s v="Bp Zhixin ZH 101"/>
        <s v="Bp Zhixin ZH 102"/>
        <s v="Bp ZinZhua HT 1020"/>
        <s v="Bp/ pen holder PH 909(4)"/>
        <s v="Bp/ Vullpen 3081(1)/ 3083(1)/ 3095(2)"/>
        <s v="Bp/ Vullpen 3096"/>
        <s v="Bp/ Vullpen TF 801 (15)/ TF 802 (28)"/>
        <s v="BTL A 2560-37/38 A5/30lb"/>
        <s v="BTS 329-1A/ 6"/>
        <s v="BTS 329-2 A5-100"/>
        <s v="BTS 60 404"/>
        <s v="BTS 60-404/A5-45 Depan"/>
        <s v="BTS A680-08 (3)"/>
        <s v="BTS B156/ A6 Index"/>
        <s v="BTS gasta A5 80-12 Bola"/>
        <s v="BTS gasta HA 32-8211/ A5-50 FR"/>
        <s v="BTS gasta HA 32-8213/ A5-50 FR"/>
        <s v="BTS NB A666/ A6"/>
        <s v="BTS spiral 25100-56 (import)"/>
        <s v="BTS WZ A5 25100-64 w"/>
        <s v="BTS WZ A6 80/ tali 5110-15w"/>
        <s v="Buku Kas Folio"/>
        <s v="Buku Kas Kwarto"/>
        <s v="Buku newarbai ART A$ besar"/>
        <s v="Buku Tamu Batik"/>
        <s v="Buku Tamu ECO love"/>
        <s v="Buldog Clip 3 Dingli/ V Tech (24) 0024"/>
        <s v="Buldog Clip 4 V tech (18) 0023"/>
        <s v="Bulldog clip joss BC 0023 (4) ETJ"/>
        <s v="Business file D file P"/>
        <s v="Business file Sika Hj(2)/ K(19)"/>
        <s v="Business file Sika P"/>
        <s v="Bussines file enter K(1)/ Hj(3)"/>
        <s v="Bussines file mardex"/>
        <s v="Card DX 612 (13M Biru)"/>
        <s v="Card DX 622 (10 Biru)"/>
        <s v="Card DX 622 (eTJ) P(2)"/>
        <s v="Card Dy 612 jos 10M"/>
        <s v="Carry file Topla 8820 B"/>
        <s v="Carry file Topla 8820 Hj"/>
        <s v="Carry file Topla 8820 M(6)/ K(7)"/>
        <s v="Carry file Topla 8820 putih"/>
        <s v="Carry file Topla 8830 K(1)/ M(1)/ Hj(1)"/>
        <s v="Carry file Topla 8830 putih"/>
        <s v="Cat air Opini 110"/>
        <s v="Cat air Opini 120"/>
        <s v="Catur magnit TNT AO32"/>
        <s v="CD 3680 besar"/>
        <s v="CD Bag bola TNT 274"/>
        <s v="CD Bag Disney TNT 277"/>
        <s v="Celengan Bulat 3103"/>
        <s v="Celengan L 8 House"/>
        <s v="Celengan P 32 House"/>
        <s v="Clear Holder 20 lb GM hijau"/>
        <s v="Clear Holder 20 lb GM kuning"/>
        <s v="Clear Holder 20 lb GM merah"/>
        <s v="Clear holder 40 enter mix"/>
        <s v="Clear Holder 60L Trambo/ snow peak"/>
        <s v="Clear Holder A-lot 20 lbr Abu/Hj/Pink/Htm"/>
        <s v="Clear Holder amanda F4 20 lb"/>
        <s v="Clear Holder CH 020 UTN "/>
        <s v="Clear Holder CH 040 UTN "/>
        <s v="Clear Holder CH 060 UTN "/>
        <s v="Clear Holder CH 080 UTN "/>
        <s v="Clear Holder Huajie 60 lb Butek"/>
        <s v="Clear Holder Huajie 60 lb Trans"/>
        <s v="Clear holder jos 20"/>
        <s v="Clear Holder jos 80 FL"/>
        <s v="Clear Holder metal CH 840 A4"/>
        <s v="Clear Holder metal CH 860 A4"/>
        <s v="Clear Holder Snowpeak 20 lbr (Ungu/ Hj/Pink/ Orange)"/>
        <s v="Clear Holder Tizo B(2)/ Hj(1)"/>
        <s v="Clear Holder V-Tech VTF 20K Ht(1) Hj(4)"/>
        <s v="Clip Board 303 (Clip Besar)"/>
        <s v="Clip Board 307 S worry kecil"/>
        <s v="Clip Board Fancy BB/ Barbie"/>
        <s v="Clip Board Fancy Disney Holo"/>
        <s v="Clip Board Fancy Love Holo"/>
        <s v="Clip Board Fancy mika galaxy"/>
        <s v="Clip Board Fancy MS 168 (Smart)"/>
        <s v="Clip Board Fancy NT Topla"/>
        <s v="Clip Board Folio Fancy SMM Deluxe"/>
        <s v="Clip board holo 2 mk"/>
        <s v="Clip Board kwalitas "/>
        <s v="Clip Board kwalitas Fancy"/>
        <s v="Clip Board mika batik"/>
        <s v="Clip Board mika Fancy (Baru) BB, FR (blk), K pony, SPD/ AV"/>
        <s v="Clip Board mika Holo Fancy (baru)"/>
        <s v="Clip Board mika Rainbow"/>
        <s v="Clip Board papan double Fancy"/>
        <s v="Clip Board papan gambar B5"/>
        <s v="Clip Board Transparent F4 530 moshi²"/>
        <s v="Clip Candy no 1"/>
        <s v="Clip File Topla Wrn Hj/ Ht/ M/ B"/>
        <s v="Clip file yushinca 318"/>
        <s v="Clip Tali 1,0 BLK K B M"/>
        <s v="Clipboard 6688 Trans koala"/>
        <s v="Clipboard kayu Candy (kotak) (atas)"/>
        <s v="Clipboard Kayu Kotak SQ"/>
        <s v="Coin bank bulat BTS"/>
        <s v="Coinbank 6447 (8)/ 8090 (3)"/>
        <s v="CoinBank 8811-8815 | music AB"/>
        <s v="CoinBank DME 001"/>
        <s v="Coinbank M"/>
        <s v="Coinbank S (BLK)"/>
        <s v="Compas DC 45-2A"/>
        <s v="Compas DC 45-3A"/>
        <s v="Compass 44mm"/>
        <s v="Compass 60mm"/>
        <s v="Compass gold CA 026 I gold"/>
        <s v="Crayon 01-01 12y baby Dragon baru"/>
        <s v="Crayon 12w pdk Fancy 1011"/>
        <s v="Crayon 12W Squeezy"/>
        <s v="Crayon 59918"/>
        <s v="Crayon DB 777 18 putar"/>
        <s v="Crayon Kojico 12w"/>
        <s v="Crayon Navanta 55w"/>
        <s v="Crayon putar 12w no 208 pendek"/>
        <s v="Crayon putar 12w pdk Deboss"/>
        <s v="Crayon putar 24w Deboss"/>
        <s v="Crayon putar 602 Zhendi"/>
        <s v="Crayon putar Fancy pdk 12w Seeyou"/>
        <s v="Crayon putar pjg Fancy karakter 12w 2530 mix"/>
        <s v="Crayon putar small T C12 montana pdk"/>
        <s v="Crayon TSS 12 putar pjg minion"/>
        <s v="Crayon Twister 24w TF Spp"/>
        <s v="Crayon Zhong Hwa mini 2H 12 CRS"/>
        <s v="Cutter 332"/>
        <s v="Cutter 6898/ 6838"/>
        <s v="Cutter Golden 888 B"/>
        <s v="Cutter Taco B"/>
        <s v="Cutter Taco Kcl 78 TR Premium Transparan(4)"/>
        <s v="Cutter Transp golden GC 888"/>
        <s v="Desk Organiser 838"/>
        <s v="Desk Set bulat 802 Ht"/>
        <s v="Desk Set Deluxe 5098 bening"/>
        <s v="Desk Set kotak 804 Ht"/>
        <s v="Diary Dos Tas Gliter FS-32-003"/>
        <s v="Diary g Pkc Lk Holo"/>
        <s v="Diary Holo Licca Kcl"/>
        <s v="Diary Holo Pkc Tg PHS Millenium 2000"/>
        <s v="Diary Kancing NBS 402"/>
        <s v="Diary Kunci 64k B0239"/>
        <s v="Diary Kunci Holo Jumbo Snoopy"/>
        <s v="Diary Kunci mutiara 2500"/>
        <s v="Diary Mini Kado M Mouse"/>
        <s v="Diary Mini Kembang/ Tigro"/>
        <s v="Diary parfume Asiong"/>
        <s v="Diary Princess/ sheep/ MM"/>
        <s v="Diary Q 32K- S002 FR"/>
        <s v="Diary Q 32K-G 318 FR"/>
        <s v="Diary Q 64K- S001/ Kitty"/>
        <s v="Diary Q 64K- S002 PR"/>
        <s v="Diary Sampul Mika Hello Kitty Bsr"/>
        <s v="Diary Sepak Bola B Holo"/>
        <s v="Diary Shinchan A/ B"/>
        <s v="Diary spiral cover PP A6"/>
        <s v="Diary spiral Pa ROHAMA"/>
        <s v="Diary Spoon FD 2000 Hk/ MM/ WTP/ TLTB"/>
        <s v="Diary System 1000 EL 3m 593 with Lock"/>
        <s v="Diary System JSL D-1078 Bsr"/>
        <s v="Diary Tg Digimon"/>
        <s v="Dispenser + Solasi 10604"/>
        <s v="Dispenser 0688/ 1000 G-J"/>
        <s v="Dispenser Besi Enter"/>
        <s v="Dispenser Camat"/>
        <s v="Dispenser DTD 888/ 889"/>
        <s v="Dispenser Kenjoy 25"/>
        <s v="Dispenser Kenjoy 50"/>
        <s v="Dispenser Keong VT 216"/>
        <s v="Dispenser Mini+Refill 20st"/>
        <s v="Dispenser plakband besi a 806 moshi&quot;"/>
        <s v="Dispenser plakband plastik A 805 moshi&quot;"/>
        <s v="Dispenser polar MN 305 (F)"/>
        <s v="Dispenser SRM 2066 (faktur)"/>
        <s v="Dispenser SY 9013 (97013) Harry potter"/>
        <s v="Dispenser Tape TZ 52048"/>
        <s v="Dispenser TF 100"/>
        <s v="Dispenser Topla 801"/>
        <s v="Dispenser Topla 805"/>
        <s v="Document bag File F 001"/>
        <s v="Dok CHp 20 Florecion/ YOEKER"/>
        <s v="Dok CHp 60 Florecion/ YOEKER"/>
        <s v="Dok keeper microtop KT 340H"/>
        <s v="Dok keeper Optima biru"/>
        <s v="Dok Ret Diplomat"/>
        <s v="Dokumen keeper HD 50"/>
        <s v="Dokumen microtop KT 320 "/>
        <s v="Dokumen UTN 201"/>
        <s v="Double Foam Kojiko 2&quot;"/>
        <s v="Double Foam polar Sp 015 (4)/ F(2)"/>
        <s v="Double Foam polar Sp 016 (2)/ F(4)"/>
        <s v="Double Tape Nippon 1 Hj"/>
        <s v="Drawing Board 2 muka DS 20x30 K"/>
        <s v="Drawing Board 2 muka DS 25x35 K"/>
        <s v="Drawing board BT 21 no.216"/>
        <s v="Drawing Board Fancy Kecil FD-057"/>
        <s v="Drawing Board Kertas (29x21)"/>
        <s v="Drawing Board Kertas 29x21"/>
        <s v="Drawing Board SH 0902 D/ 20x30"/>
        <s v="Elevated tray 602"/>
        <s v="Elevated tray microtop 603"/>
        <s v="Expanding file 5304"/>
        <s v="Expanding file 8402"/>
        <s v="Expanding file TZ 2012"/>
        <s v="Expanding file TZ 2016"/>
        <s v="Fabric Colour CA 130 (9 ml)"/>
        <s v="Face Shield anak (M)"/>
        <s v="Face Shield Dewasa"/>
        <s v="Face Shield kacamata 12"/>
        <s v="Fancy Set 2062"/>
        <s v="Fancy Set 2067"/>
        <s v="Fancy Set AB JB SM 30 Hk 1"/>
        <s v="Fancy Set RS 2008+PCM AB"/>
        <s v="Fancy Set RS 3000"/>
        <s v="Fancy Set SF 5896 AB(4)/ 5696 Shaun(1)"/>
        <s v="Fancy Set XD 8005"/>
        <s v="Fancy Set XD 8010 B(2)/ W(3)/ M(4)/ Q(3)/ K(2)/ (2)"/>
        <s v="Foto Frame HJ D2 105 plst Baby bird"/>
        <s v="Foto Frame Magnit+Clip SY-1361"/>
        <s v="Gantungan Kunci Lampu (1x12)"/>
        <s v="Garisan 14cm Gergaji 8102 (64) Cool Cat"/>
        <s v="Garisan 14cm Gergaji 9358 Bear (1 Disp=12)"/>
        <s v="Garisan 15-30 8903 girl"/>
        <s v="Garisan 15cm 311 (84)"/>
        <s v="Garisan 15cm 536-750 Cartoon Network (48)"/>
        <s v="Garisan 15cm AB 0067"/>
        <s v="Garisan 15cm AB 851 (200 pc)"/>
        <s v="Garisan 15cm ANT 006 Nike"/>
        <s v="Garisan 15cm B-30 Palu Bear"/>
        <s v="Garisan 15cm lentur Smurf 1100-2 (1x36)"/>
        <s v="Garisan 15cm lipat 0229 (40)"/>
        <s v="Garisan 18cm 322 (84) Transformer"/>
        <s v="Garisan 18cm 5014"/>
        <s v="Garisan 18cm Dney (4D)"/>
        <s v="Garisan 18cm SY-1308 (24 pc) Hk(1)/ HP(8)"/>
        <s v="Garisan 20cm 109 (100)"/>
        <s v="Garisan 20cm 2011(10)/ 2010(2)"/>
        <s v="Garisan 20cm 2020 Disney 1x36"/>
        <s v="Garisan 20cm 8803 AB (40)"/>
        <s v="Garisan 20cm Fancy baby mouse"/>
        <s v="Garisan 20cm Fancy cut mouse"/>
        <s v="Garisan 20cm Fancy mouse"/>
        <s v="Garisan 20cm Fancy pavia bear"/>
        <s v="Garisan 20cm Fancy pretty white"/>
        <s v="Garisan 20cm Fancy spiderman biru"/>
        <s v="Garisan 20cm Fancy superman"/>
        <s v="Garisan 20cm Holo 93-20 (1 Disp=10 pc)"/>
        <s v="Garisan 30cm (Abjad &amp; Angka) 3008"/>
        <s v="Garisan 30cm 1105 BT 21"/>
        <s v="Garisan 30cm 1105 Disney"/>
        <s v="Garisan 30cm 2109 lebar"/>
        <s v="Garisan 30cm 704 (60)"/>
        <s v="Garisan 30cm 854 1x48"/>
        <s v="Garisan 30cm AB K30"/>
        <s v="Garisan 30cm aluminium 1530"/>
        <s v="Garisan 30cm Besi 5030 yoeker orange"/>
        <s v="Garisan 30cm Besi gliter HS 1906 (9030)"/>
        <s v="Garisan 30cm Besi jos (peti) Importer"/>
        <s v="Garisan 30cm Besi PMJP"/>
        <s v="Garisan 30cm besi TF"/>
        <s v="Garisan 30cm DF 3109"/>
        <s v="Garisan 30cm DF 69 69"/>
        <s v="Garisan 30cm Enter"/>
        <s v="Garisan 30cm Fancy K300 AB/ A 30"/>
        <s v="Garisan 30cm Fancy KM 7101"/>
        <s v="Garisan 30cm Hk 6970"/>
        <s v="Garisan 30cm JNT 678 (60)"/>
        <s v="Garisan 30cm lebar Big Lens (36)"/>
        <s v="Garisan 30cm lebar Disney Cinderella"/>
        <s v="Garisan 30cm lebar Disney Donald Duck "/>
        <s v="Garisan 30cm lebar Disney Donald Duck Family"/>
        <s v="Garisan 30cm lebar Disney Mickey Mouse"/>
        <s v="Garisan 30cm lebar Disney min mie Cute"/>
        <s v="Garisan 30cm lebar Disney min mie TR 01"/>
        <s v="Garisan 30cm lebar Disney P aurora"/>
        <s v="Garisan 30cm lebar Disney SPD abu"/>
        <s v="Garisan 30cm lebar Disney SPD biru"/>
        <s v="Garisan 30cm lebar Disney SPD K"/>
        <s v="Garisan 30cm lebar kuning"/>
        <s v="Garisan 30cm lentur Fancy 0030"/>
        <s v="Garisan 30cm lentur Fancy 0031"/>
        <s v="Garisan 30cm lipat CV-5012 (24)"/>
        <s v="Garisan 30cm lipat N 0008 (40)"/>
        <s v="Garisan 30cm microtop 930"/>
        <s v="Garisan 30cm Mill. Deluxe (120)"/>
        <s v="Garisan 30cm Plastik K 8805/ 7703"/>
        <s v="Garisan 30cm Sp 6968"/>
        <s v="Garisan 50cm enter Blk"/>
        <s v="Garisan 8240 set"/>
        <s v="Garisan 858A"/>
        <s v="Garisan 8830 1 box (60 pc)"/>
        <s v="Garisan BT 15cm"/>
        <s v="Garisan BT 20cm"/>
        <s v="Garisan BT 840"/>
        <s v="Garisan BT no 15 Δ"/>
        <s v="Garisan BT no.10"/>
        <s v="garisan bt no.12"/>
        <s v="Garisan BT no.8"/>
        <s v="Garisan Fj 2011/15cm Sablon 4PC (24)"/>
        <s v="Garisan FS/ 1331 (48)"/>
        <s v="Garisan gasta 0731 polkadot"/>
        <s v="Garisan gasta 0732"/>
        <s v="Garisan gasta 0733 polkadot"/>
        <s v="Garisan Hk XM 7010"/>
        <s v="Garisan Kayagi 30cm 3127"/>
        <s v="Garisan Kayagi 30cm 3136"/>
        <s v="Garisan Kayagi 30cm 3139"/>
        <s v="Garisan Kayagi 30cm 3151"/>
        <s v="Garisan kayu 1 meter"/>
        <s v="Garisan Kj 003"/>
        <s v="Garisan Kj 012"/>
        <s v="Garisan Kj 013"/>
        <s v="Garisan RL 15 RB/ Roller (24)"/>
        <s v="Garisan RL 15 WD (1x36)"/>
        <s v="Garisan Rotary 1020 (jos) Bsr"/>
        <s v="Garisan Rotary 5 klg"/>
        <s v="Garisan Rotary 9043"/>
        <s v="Garisan sablon 290"/>
        <s v="Garisan sablon 430"/>
        <s v="Garisan Sablon ikan 633 N-324"/>
        <s v="Garisan set 1011 18cm"/>
        <s v="Garisan set 1206 (BC 618)(60)"/>
        <s v="Garisan set 1411"/>
        <s v="Garisan set 15cm 815 girl (30)"/>
        <s v="Garisan set 2175 PVC 20cm (50)"/>
        <s v="Garisan set 3 30 cm yencheng"/>
        <s v="Garisan set 30 cm 5010 (M.mouse, Brb, WTP, dinosaurus)"/>
        <s v="Garisan set 340-01/ 3019"/>
        <s v="Garisan set 608/ 15 cm (50)"/>
        <s v="Garisan set 7006 blk"/>
        <s v="Garisan set 8020"/>
        <s v="Garisan set 818"/>
        <s v="Garisan set 8253 (50 set)"/>
        <s v="Garisan set Cow 2016 (60)"/>
        <s v="Garisan set Elephant 2016 (60)"/>
        <s v="Garisan set XD 1516 PR"/>
        <s v="Garisan set Δ 9102 pony(2)"/>
        <s v="Garisan Si Rei A 1101 Jiyu"/>
        <s v="Garisan SO 7235 Heart Stationery 24cm Besi"/>
        <s v="Garisan UMPTN (50)"/>
        <s v="Garisan VC 084 30cm Biasa(5), Faktur(10)"/>
        <s v="Garisan XD 1516/ 15 cm lentur 1x36"/>
        <s v="Garisan XT 997 (1x60)"/>
        <s v="Garisan YS 2020"/>
        <s v="Garisan YS 3030"/>
        <s v="Gift Card HL-847 Kotak Gliter (250)"/>
        <s v="Gk Hp Disney GT Hp 1"/>
        <s v="Gliter 612 (8891)"/>
        <s v="Gliter 806"/>
        <s v="Gliter 9106/ 9006"/>
        <s v="Gliter CG 8891-2 silver"/>
        <s v="Gliter CG 8891-3 emas"/>
        <s v="Gliter G 816 metallik"/>
        <s v="Gliter glue 8891-4"/>
        <s v="Gliter glue 8891-5"/>
        <s v="Gliter glue 8891-6 (pelangi)"/>
        <s v="Gliter JBS 003(1)"/>
        <s v="Gliter JBS 004"/>
        <s v="Gliter metalik campur"/>
        <s v="Gliter polos"/>
        <s v="Gliter powder 15gr CC888"/>
        <s v="Gliter PVC 12 (8891-7)"/>
        <s v="Gliter tabung PHS"/>
        <s v="Glitter GF 32"/>
        <s v="Gun Tacker S 2308"/>
        <s v="Gunting 206j-1 cola"/>
        <s v="Gunting 206j-2 k mas"/>
        <s v="Gunting 304j-1 kecil"/>
        <s v="Gunting 304j-2 k mas"/>
        <s v="Gunting BBL 4401/ set 3"/>
        <s v="Gunting Davis DuL (6)"/>
        <s v="Gunting Davis DuM (5)"/>
        <s v="Gunting HT 707 T"/>
        <s v="Gunting Ideal K 100"/>
        <s v="Gunting Ideal K 200"/>
        <s v="Gunting Ideal K 400"/>
        <s v="Gunting Infico SC 100 blk"/>
        <s v="Gunting Infico SC 40"/>
        <s v="Gunting Infico SC 50"/>
        <s v="Gunting Junior J 400"/>
        <s v="Gunting Junior J100"/>
        <s v="Gunting Junior J200"/>
        <s v="Gunting Junior J500"/>
        <s v="Gunting Kaibo"/>
        <s v="Gunting KS-C 401 BC (4 pc)"/>
        <s v="Gunting kuku 777 H 211 B"/>
        <s v="Gunting Kuku 9 macam"/>
        <s v="Gunting Kuku gum 010"/>
        <s v="Gunting Kuku polos 602"/>
        <s v="Gunting Kuku Van Art F1"/>
        <s v="Gunting Kuku Van Art F2"/>
        <s v="Gunting Kuku Van Art F3"/>
        <s v="Gunting Kuku Van Art F4"/>
        <s v="Gunting Kuku Vanco GK 605  (3)/ GK 607 (1)"/>
        <s v="Gunting lipat Besar (L)"/>
        <s v="Gunting lipat ht S"/>
        <s v="Gunting lipat M"/>
        <s v="Gunting prima SS-01"/>
        <s v="Gunting Rambut T 826"/>
        <s v="Gunting Rambut TG 690"/>
        <s v="Gunting SC 165"/>
        <s v="Gunting set SC-826"/>
        <s v="Gunting SH-2302 plst mini 1x52"/>
        <s v="Gunting sister MFL mix"/>
        <s v="Gunting sister MFM"/>
        <s v="Gunting SPM mix"/>
        <s v="Gunting Trend LL (ATAS)"/>
        <s v="Gunting Trend MM"/>
        <s v="Gunting Trend SS"/>
        <s v="Gunting Trend XL "/>
        <s v="Hand Counter Compas 999"/>
        <s v="ID Card 612 (24)/ + Tali(24) B"/>
        <s v="ID Card 612 (24)/ + Tali(24) Biru Tua"/>
        <s v="ID Card 612 (24)/ + Tali(24) K"/>
        <s v="ID Card 612 (24)/ + Tali(24) M"/>
        <s v="ID Card 612 (24)/ + Tali(24) Orange"/>
        <s v="ID Card 612 (24)/ + Tali(24) Pink"/>
        <s v="ID card A1"/>
        <s v="ID card A1 amanda"/>
        <s v="ID Card B4 (GADING)"/>
        <s v="ID card JBS 107 biru"/>
        <s v="ID Card nama CD 008 lurus B"/>
        <s v="ID Card nama CD 008 lurus M"/>
        <s v="ID Card yoyo Transparant white"/>
        <s v="Isi Bensia ZC 201"/>
        <s v="Isi Cross Lepasan (H-06)"/>
        <s v="Isi Cross unicorn"/>
        <s v="Isi gel 1.0 TC 308 ht"/>
        <s v="Isi gel 501"/>
        <s v="Isi gel Fancy Vtro isi 20 dos 4 seri"/>
        <s v="Isi gel TG 308 B"/>
        <s v="Isi gel TG 308 ht"/>
        <s v="Isi Gell 21 8013 AVENGER"/>
        <s v="Isi Gell 21 8014 (Kuning)"/>
        <s v="Isi gell Deboss DB GR 550 (24)"/>
        <s v="Isi Gell nato"/>
        <s v="Isi gell Retract DB GR-900"/>
        <s v="Isi GW no.10"/>
        <s v="Isi GW no.369"/>
        <s v="Isi GW Novus no 10"/>
        <s v="Isi L Leaf polos T"/>
        <s v="Isi mech pensil MFF R 091"/>
        <s v="Isi mech pensil MFF-188"/>
        <s v="Isi mech pensil MPF R 199 A"/>
        <s v="Isi mech pensil MPF R 2104"/>
        <s v="Isi mech pensil MPF R 678"/>
        <s v="Isi mechpen collen Gold G-2000 HB (1 box=100 tube/ 1 tube=40 pc)"/>
        <s v="Isi mechpen collen Gold G-2000 HB (1 box=40 tube/ 1 tube=20 pc)"/>
        <s v="Isi mechpen collen Gold G-2550 HB (1 box=40 tube/ 1 tube=20 pc)"/>
        <s v="Isi mechpen Mingda 2B 9640 (80)"/>
        <s v="Isi orgi Hologram Zodiak"/>
        <s v="Isi pensil 229 (210)"/>
        <s v="Isi pensil 814-811 Emas (1 box=144)"/>
        <s v="Isi pensil 818 warna (1 box=144)"/>
        <s v="Isi pensil Gen Vana K 2284 0,5"/>
        <s v="Isi pensil Know 2270"/>
        <s v="Isi pensil mekanik 801 2,0"/>
        <s v="Isi pensil MP 100"/>
        <s v="Isi pensil Mp 101/ 2,0 Kepala MM"/>
        <s v="Isi pensil Mp 102/ 2,0 Hk"/>
        <s v="Isi pensil VTRo 20 2B"/>
        <s v="Isi Stapler SDI 1210"/>
        <s v="Isi Stapler SDI 1213"/>
        <s v="Isi staples SDI 1215"/>
        <s v="Isi staples SDI 1217"/>
        <s v="Isi/ Mata Pensil besar C10-0631 666 campur"/>
        <s v="Isolasi Fancy TBG (50)"/>
        <s v="Isolasi National "/>
        <s v="Isolasi tape C (1,2) Hologram"/>
        <s v="Jangka 5001 (J 0363)"/>
        <s v="Jangka A5 3328 Fancy"/>
        <s v="Jangka Besi 4001 Bofa"/>
        <s v="Jangka besi DBC 4001"/>
        <s v="Jangka GM 8186"/>
        <s v="Jangka JF 8021"/>
        <s v="Jangka MT 2506"/>
        <s v="Jangka starmon"/>
        <s v="Jangka V90"/>
        <s v="Jangka XB5 5001A"/>
        <s v="Jarum hijab GP 50 (24)"/>
        <s v="Jarum jahit 902"/>
        <s v="Jarum monte besar"/>
        <s v="Jarum pentol JJ 40"/>
        <s v="Jas Hujan poncho B 201"/>
        <s v="Jepitan Enter Jep 107 (ETJ)"/>
        <s v="Jepitan Saja"/>
        <s v="K lipat Fluorescent 12x12"/>
        <s v="K lipat Fluorescent 14x14"/>
        <s v="K lipat Fluorescent 16x16"/>
        <s v="K lipat Fluorescent 20x20"/>
        <s v="K Lipat origami C 037"/>
        <s v="K lipat origami HL 305"/>
        <s v="Kaca pembesar 8265"/>
        <s v="Kaca pembesar kunci SD 8848"/>
        <s v="Kaca pembesar N-37 75 D/H"/>
        <s v="Kaca pembesar TF 75+Rakit"/>
        <s v="Kaca pembesar+kompas 1000G F"/>
        <s v="Kantong buah Kenjoy"/>
        <s v="Kantong Opp 18x36"/>
        <s v="Kantong Opp 20x40"/>
        <s v="Kantong Opp 25x50"/>
        <s v="Kantong plastik pita B CH"/>
        <s v="Kantong ultah kecil Disney"/>
        <s v="Karbon S/B double B"/>
        <s v="Karbon S/B double B (F)"/>
        <s v="Karet B Bebek Sawah"/>
        <s v="Karet pentil K"/>
        <s v="Kartu absen Kojiko"/>
        <s v="Kartu Stock Folio Hj"/>
        <s v="Kartu Stock Folio K(15)/ B(9)"/>
        <s v="Kartu Stock Folio M(17)/ P(10)"/>
        <s v="Kartu stock Kwarto B"/>
        <s v="Kartu stock Kwarto Hj"/>
        <s v="Kartu stock Kwarto K"/>
        <s v="Kartu Stock Kwarto M"/>
        <s v="Kartu stock Kwarto P"/>
        <s v="Kartu Ucapan Anjing(84)"/>
        <s v="Kartu Undangan anak alpindo"/>
        <s v="Kartu Undangan anak Deluxe"/>
        <s v="Kartu undangan anak. Kecil"/>
        <s v="Kawat potong warna emas"/>
        <s v="Kertas Kado 50-70 Metalik"/>
        <s v="Kertas Kado 70-100 bening polos"/>
        <s v="Kertas Kado Holo (GLXY) Kn/ Mr/ Br"/>
        <s v="Kertas Kado Holo 3 Dimensi (AN)"/>
        <s v="Kertas Kado Holo motif 50x70"/>
        <s v="Kertas Kado Holo motif polos PHS"/>
        <s v="Kertas Kado HVS"/>
        <s v="Kertas Kado Import(GD)/ Natal(3)/ Cmpr(8)"/>
        <s v="Kertas Krep m/p"/>
        <s v="Kertas Krep mix koala"/>
        <s v="Kertas lipat origami 16x16 (7307 Korea) Princess/ WTP / Snow White"/>
        <s v="Kertas lipat origami Z 003"/>
        <s v="Kertas lipat yasama motif 12 Dpn"/>
        <s v="Kertas origami mewarnai "/>
        <s v="Key ring Debozz DBKC 003. 96pc (5), 93box (1)"/>
        <s v="Kompas DL 45-3(gold)"/>
        <s v="Ks. Set 6F 65"/>
        <s v="Ks. Set 6F 77"/>
        <s v="Ks. Set ABG Erica 0288(14)/ 0299(9)"/>
        <s v="Ks. Set Bonrks Beauty III"/>
        <s v="Ks. Set F4 G &amp; G Zodiac 1621"/>
        <s v="Ks. Set F4+Data Pribadi"/>
        <s v="Ks. Set F4+Sticker Silvia"/>
        <s v="Ks. Set Fancy MCN "/>
        <s v="Ks. Set Garfield"/>
        <s v="Ks. Set Hk Mill 2000"/>
        <s v="Ks. Set Menara Bunga"/>
        <s v="Ks. Set Monroe"/>
        <s v="Ks. Set Pipy &amp; Friend"/>
        <s v="Kuas Atorna no 11"/>
        <s v="Kuas Atorna no 8"/>
        <s v="Kuas Atorna no 9"/>
        <s v="Kuas Cat 005 (6 pc)"/>
        <s v="Kuas Cat 251-12H"/>
        <s v="Kuas Cat H 4 POAI"/>
        <s v="Kuas enter 929-1"/>
        <s v="Kuas enter 929-2"/>
        <s v="Kuas enter no 8"/>
        <s v="Kuas enter Set 1929"/>
        <s v="Kuas Infico no 6"/>
        <s v="Kuas Mofie CB 02 kecil (2)/ CB 03 Besar (1)"/>
        <s v="Kuas Montana no 1"/>
        <s v="Kuas Montana no 2"/>
        <s v="Kuas Montana no 3"/>
        <s v="Kuas Montana no 4"/>
        <s v="Kuas Montana no 5"/>
        <s v="Kuas Montana no 6"/>
        <s v="Kuas pagoda 251-8"/>
        <s v="Kuas pagoda 5(2)/ 6(2)"/>
        <s v="Kuas Pagoda no 1 (251-1)"/>
        <s v="Kuas pagoda no 11"/>
        <s v="Kuas pagoda set 1928"/>
        <s v="Kuas PBB 1110"/>
        <s v="Kuas PBB 1111"/>
        <s v="Kuas TF 2620"/>
        <s v="Kuas Walito 6626"/>
        <s v="Kuas/ Brush E02"/>
        <s v="KUT MCN besar"/>
        <s v="L Leaf A5 100 Hologram AV(15) Bellsmart"/>
        <s v="L Leaf A5 100 Hologram Car"/>
        <s v="L leaf A5 100 LBR Koala MTK Strimin"/>
        <s v="L leaf A5 100 MTK Kotak B"/>
        <s v="L Leaf A5 100 Rainbow polos"/>
        <s v="L Leaf A5 100 vintage"/>
        <s v="L Leaf A5 100-12 Frozen"/>
        <s v="L Leaf A5 100-12T Sun/ Kitty"/>
        <s v="L Leaf A5 110 gasta Kitty"/>
        <s v="L Leaf A5 110 vintage gasta/ Frozen"/>
        <s v="L Leaf A5 1213 paint"/>
        <s v="L leaf A5 50 koala MTK kotak k"/>
        <s v="L leaf A5 50 MTK kotak b"/>
        <s v="L Leaf A5 50 rainbow garis"/>
        <s v="L Leaf A5 biasa minion"/>
        <s v="L Leaf A5 Fancy 20 lb Cpr"/>
        <s v="L Leaf A5 Fancy Ps Asiong"/>
        <s v="L Leaf A5 Fancy+Sticker"/>
        <s v="L Leaf A5 Holo plong pony, Hk, car Biodata"/>
        <s v="L Leaf A5 Holo+Sticker"/>
        <s v="L Leaf A5 plong Hk"/>
        <s v="L Leaf A5 plong Holo IQ"/>
        <s v="L Leaf A5 plong Holo Snow White"/>
        <s v="L Leaf A5 plong Holo Sofia(3) BB Smart(3)"/>
        <s v="L Leaf A5 plong monster"/>
        <s v="L Leaf A5 plong QF"/>
        <s v="L Leaf A5 plong Sofia"/>
        <s v="L Leaf A5 plong Zodiak"/>
        <s v="L Leaf A5 polos"/>
        <s v="L Leaf alfa A5 Holo campur"/>
        <s v="L Leaf B5/ 40 polos"/>
        <s v="L Leaf Fancy A5 20 lb minion (3)/ bear(1)/ rilakuma(2)"/>
        <s v="L Leaf Fancy UTN Biodata blk"/>
        <s v="L Leaf Holo A5 + puzzle AV(3)/ Hk(2)"/>
        <s v="L Leaf Holo+puzzle Snow White/ BB"/>
        <s v="L Leaf plong Holo AV(5)/ QF(7)"/>
        <s v="L Leaf plong Holo Queen"/>
        <s v="L Leaf plong snow(10)/ Sofia(8)/ BB Smart(8)"/>
        <s v="L Leaf polos 40 sisipan 5w pembatas"/>
        <s v="L Leaf pon mobile legend go star"/>
        <s v="L Leaf punch Neo"/>
        <s v="Label Mesin JA MX-3300"/>
        <s v="Laminating DB 6898 (KTP)"/>
        <s v="Laminating Film 100 DB 255 340"/>
        <s v="Laminating ID Card DB 100 KTp ATAS"/>
        <s v="Laminating TF 100 KTp"/>
        <s v="Lem cair B.glue 22ml mini"/>
        <s v="Lem cair B.glue 75ml T"/>
        <s v="Lem Cair By 309 38 ml (24)"/>
        <s v="Lem Cair By 313 30ml (24)"/>
        <s v="Lem Cair By 820 30ml (24)"/>
        <s v="Lem execellent Alteco (Yushinca)"/>
        <s v="Lem executive cair QMS- A40 (1x12)"/>
        <s v="Lem Fancy HP-191(1x48)"/>
        <s v="Lem gliter 9006"/>
        <s v="Lem glue stick 7028 (23gr) (24)"/>
        <s v="Lem lilin Tembak 1,1 x 30 B"/>
        <s v="Lem pasta mini (LB)"/>
        <s v="Lem pasta mini premium (25 gr)"/>
        <s v="Lem pasta T premium (80 gr)"/>
        <s v="Lem stick 7x29 WOMY"/>
        <s v="Lem tembak k Adtek FAKTUR(34)/ BIASA(1)"/>
        <s v="Lem tembak k putih MS"/>
        <s v="Lem/ water glue 50ml"/>
        <s v="Lem+gliter 8891-2"/>
        <s v="Letter Tray 2 susun LT 002 Besi jos"/>
        <s v="Letter tray besi 3 susun (2003)"/>
        <s v="Letter Tray Besi 4 susun LT 004 jos"/>
        <s v="Letter Tray susun 4 (2004) Besi"/>
        <s v="Lilin angka 1 Tebal M1001/ 1002"/>
        <s v="Lilin angka Tebal M1001-1002"/>
        <s v="Lilin angka ultah taruna No 4 (1)/ No 5 (1)"/>
        <s v="Lilin Candy TY 020"/>
        <s v="Lilin magic isi 10 HC 77-10M"/>
        <s v="Lilin TY 018 magic"/>
        <s v="Lilin TY 331"/>
        <s v="Loose leaf B550 rainbow garis"/>
        <s v="Magic Board 105 House"/>
        <s v="Magic Board 106 Dolphin"/>
        <s v="Magic Board 108"/>
        <s v="Magic Board 20196"/>
        <s v="Magnet+Set 1000 G-M"/>
        <s v="Magnit 002 Set"/>
        <s v="Magnit 2008 (Import)"/>
        <s v="Magnit 2012"/>
        <s v="Magnit 30-6"/>
        <s v="Magnit 8pc/ 003"/>
        <s v="Magnit angka 8305 Xinye first (K)"/>
        <s v="Magnit S 3010 (Import)"/>
        <s v="Malam set 2312-2"/>
        <s v="Map 2 sap All Win2 AS"/>
        <s v="Map 2015C somsi"/>
        <s v="Map 3324 G&amp; G f4"/>
        <s v="Map A-012 tali biru"/>
        <s v="Map A6 batik"/>
        <s v="Map A6 kotak 03"/>
        <s v="Map A6 Kupu"/>
        <s v="Map Berdiri Ret kuning"/>
        <s v="Map Clear PP 802-1"/>
        <s v="Map Clear PP XS-802 mix F4 (802-2)"/>
        <s v="Map Data 39571 "/>
        <s v="Map Dokumen Keeper 40lb TNT 021"/>
        <s v="Map EN 1020"/>
        <s v="Map EN 1023 FC blk"/>
        <s v="Map enter Tali M(1)/ B(3)/ K(3)/ Hj(3)/ P(3)"/>
        <s v="Map executive 8508/ 85082"/>
        <s v="Map Fabric Case"/>
        <s v="Map Fancy batik kcg 2"/>
        <s v="Map file 24361-2 B5 Bening"/>
        <s v="Map file EN 1105 F"/>
        <s v="Map file kcg pocket 881"/>
        <s v="Map File Resleting+jala A5 1803-2"/>
        <s v="Map file Ret 1801-1"/>
        <s v="Map file Ret 1801-2"/>
        <s v="Map file Ret 1801-3"/>
        <s v="Map file Ret 1801-4"/>
        <s v="Map file Ret 1801-5 B4"/>
        <s v="Map file Ret 1802-1 A6"/>
        <s v="Map file Ret 1802-2 A5"/>
        <s v="Map file Ret 1802-3 B5"/>
        <s v="Map file Ret 1803-1 A6"/>
        <s v="Map file Ret 1803-3 B5"/>
        <s v="Map file Ret 1804-1 A6"/>
        <s v="Map file Ret 1804-2 A5"/>
        <s v="Map file Ret 1804-3 B5"/>
        <s v="Map file Ret B A5(M)"/>
        <s v="Map file Ret B A6(K)"/>
        <s v="Map file Ret B B5(B)"/>
        <s v="Map file Ret V2 A5 (M)"/>
        <s v="Map file Ret V2 A6(K)"/>
        <s v="Map file Ret V2 B5 (B)"/>
        <s v="Map FR Zipper Frozen"/>
        <s v="Map gagang kcg 2 batik nariko Hj(2) M(1) B(1) Coklat (1)"/>
        <s v="Map Hand Bag DB 201"/>
        <s v="Map Harmonica batik 3603"/>
        <s v="Map Holder Hujin 30F"/>
        <s v="Map Holder Hujin 60F"/>
        <s v="Map Jala A5 enter kcg 355-2 B(5)/ M(2)"/>
        <s v="Map Jala A5 enter kcg 355-2 Hj(2)/ K(2)"/>
        <s v="Map Jala C warna moshi kancing"/>
        <s v="Map Jala Rest Trans jos B(19)/ Hj(20) warna"/>
        <s v="Map Jala Rest Trans jos K(20)/ M(12) warna"/>
        <s v="Map Jala Rest Trans jos Ungu"/>
        <s v="Map jaring Sleting B4 5601"/>
        <s v="Map jepit 85082"/>
        <s v="Map jumbo TB 168"/>
        <s v="Map Kancing 2 microtop TN warna K/ B"/>
        <s v="Map Kancing Fancy M07"/>
        <s v="Map Kancing FC 519 Biru muda"/>
        <s v="Map Kancing FC 519 Hj"/>
        <s v="Map Kancing FC 519 K"/>
        <s v="Map Kancing FC 519 merah"/>
        <s v="Map Kancing FC 519 orange"/>
        <s v="Map Kancing Trans jos U(4)"/>
        <s v="Map kcg 1 w/Spire M(3)"/>
        <s v="Map kcg 2 corak K"/>
        <s v="Map kcg 2 corak M"/>
        <s v="Map kcg 2 microtop warna Hj"/>
        <s v="Map kcg 2 Paris microtop"/>
        <s v="Map kcg 2 Sika Hj/ M"/>
        <s v="Map kcg 4 UTN K"/>
        <s v="Map kcg 4 UTN K/ P"/>
        <s v="Map kcg corak 2 U"/>
        <s v="Map Kcg Sika M(25), B(7)"/>
        <s v="Map Kcg Sika P(9), Hj(14)"/>
        <s v="Map kcg Zipper warna ungu"/>
        <s v="Map L Merah Vtro"/>
        <s v="Map L Sika Hijau"/>
        <s v="Map L Sika merah"/>
        <s v="Map L sika putih"/>
        <s v="Map microtop kcg-1 MT-119 P(6)/ B(6)"/>
        <s v="Map Ret Imitasi MT 1112"/>
        <s v="Map school Bag corak kcg 2 ungu"/>
        <s v="Map sekolah Mnk ret  Ht-202"/>
        <s v="Map Smile JNT 8077 no B6 5014 F"/>
        <s v="Map somssi 2010 C mini"/>
        <s v="Map somssi tali 2015/S (P/K/B/M/Hj/Pink)"/>
        <s v="Map Tali A4 warna polos 4164"/>
        <s v="Map tali sika biru "/>
        <s v="Map tali sika kuning (1)/ hijau (5)"/>
        <s v="Map tali sika merah (1)/ putih (11)"/>
        <s v="Map Tenteng ZF 821 Lx"/>
        <s v="Map Tenteng ZF 830"/>
        <s v="Map Topla 1928 orange"/>
        <s v="Map Topla 3080 Ht (2)/ B (5)"/>
        <s v="Map Topla 3080 orange (3)/ M (4)"/>
        <s v="Map Topla 3080 ungu (3)/ K (1)/ B (1)"/>
        <s v="Map Topla 3090 B"/>
        <s v="Map Topla 3090 hitam"/>
        <s v="Map Topla 3090 M(5/ K(8)"/>
        <s v="Map Topla 3090 ungu"/>
        <s v="Map Topla 40 lb"/>
        <s v="Map Topla 60 lb"/>
        <s v="Map Transparan AC 1605 B(10)/ K(8)/ M(2)"/>
        <s v="Map Transparant B4"/>
        <s v="Map UTN Dove 2w Hj muda(2)"/>
        <s v="Map UTN Dove 2w K(2)/ Hj(10)"/>
        <s v="Map UTN Dove 2w mix(9) kcg"/>
        <s v="Map UTN Dove 2w U(1)/ Hj Stabillo(4)"/>
        <s v="Map Vtec Document Bag Type VT W209"/>
        <s v="Map Zipper binder A5 kotak Topla"/>
        <s v="Map Zipper Binder RB T1"/>
        <s v="Map zipper HCL B4"/>
        <s v="Map Zipper JNT A036"/>
        <s v="Map Zipper KC polos Hj"/>
        <s v="Map Zipper M2 13 A5-warna Hj MM/ Hj Tua"/>
        <s v="Map Zipper NT A037"/>
        <s v="Map Zipper pelangi"/>
        <s v="Map Zipper pelangi D57"/>
        <s v="Map Zipper sika kuning"/>
        <s v="Map Zipper TF 22 B6 BF53"/>
        <s v="Map Zipper TF 23 A5 BF54"/>
        <s v="Map Zipper TF 24 A4"/>
        <s v="Map Zipper TF 25 B4"/>
        <s v="Map/ Bag File EN 0103F"/>
        <s v="Map/ Bag file M 6861"/>
        <s v="Map/ School bag kcg 2 Zip 12"/>
        <s v="Map/ Zipper Bag trix EN 1101"/>
        <s v="Masker (bonus)"/>
        <s v="Masker 3 ply"/>
        <s v="Masker T Care"/>
        <s v="Mech Deboss DBM p 300"/>
        <s v="Mech pen 109 A (1x4)"/>
        <s v="Mech pen 2978 (2,0)"/>
        <s v="Mech pen bear C10.0630 No. 3058"/>
        <s v="Mech pen debozz 12W DB-CMP 500"/>
        <s v="Mech pen G 9001"/>
        <s v="Mech pen G 9002"/>
        <s v="Mech pen G 9003"/>
        <s v="Mech pen G 9004"/>
        <s v="Mech pen G 9005"/>
        <s v="Mech pen HN 2003 Hanaro"/>
        <s v="Mech pen kuku malu HB-258 (@50 pc)"/>
        <s v="Mech pensil 3049"/>
        <s v="Mech pensil 405"/>
        <s v="Mech pensil bensia AB/ Hk/ PR(P1260)"/>
        <s v="Mech pensil C10-0630 AB 8008"/>
        <s v="Mech pensil Colour disney C10-0348"/>
        <s v="Mech pensil Colour disney PR 6W(1)/ Hk(2)"/>
        <s v="Mech pensil DF 125"/>
        <s v="Mech pensil MEC 1317 AB 1 box 12 pc"/>
        <s v="Mech pensil Segitiga Nariko"/>
        <s v="Mech pensil Vanco 521"/>
        <s v="Mechanic K 2211 0.5 bening polos"/>
        <s v="Memo + giant 810026"/>
        <s v="Memo 105/ 104"/>
        <s v="Memo 5 Dsg"/>
        <s v="Memo Fancy 0248"/>
        <s v="Memo Fancy 929"/>
        <s v="Memo Holo CX-7 lilo kcl(1)"/>
        <s v="Memo Holo Pkc besar"/>
        <s v="Memo pad Spiral alfa 403 batik"/>
        <s v="Memo pad Spiral alfa 404 batik"/>
        <s v="Memo Tebal dos"/>
        <s v="Memo WTP cmp"/>
        <s v="Memo X161(11)/ 204(4)"/>
        <s v="Mesin tembak 188 Jumbo"/>
        <s v="Mesin tembak 189/ 60W"/>
        <s v="Mesin Tembak Besar Bix done"/>
        <s v="Mesin Tembak HE E2010 K (65 BLK)"/>
        <s v="Meteran bulat 5 mt/ K07"/>
        <s v="Mewarnai Pasir besar"/>
        <s v="Minyak maries 718 Surabaya"/>
        <s v="Name Card 2 pc Fancy (barbie/P. Hana) PP-A282"/>
        <s v="Name plate 10,5x16"/>
        <s v="Name plate 7 x 10 kancing jepitan"/>
        <s v="Name plate 7 x 10 miring enter"/>
        <s v="Name plate 7x 10 tegak enter"/>
        <s v="Name plate Kojiko 10,5 x 14 +2 cm"/>
        <s v="Name Tag berdiri putih"/>
        <s v="Name Tag multi Dos Biru"/>
        <s v="Name Tag peniti polos H-56"/>
        <s v="NB 156-80"/>
        <s v="NB 7050-9"/>
        <s v="NB A5 BTS 80 biasa 25100-36"/>
        <s v="NB Exclusive 0801/ 80"/>
        <s v="NB mini pocket MB 120 warna kulit"/>
        <s v="NB pocket NB 4003"/>
        <s v="NB Ring A5 801 Index"/>
        <s v="NB Spiral 3D A6-80"/>
        <s v="NB Spiral A6-801"/>
        <s v="NB Spiral PVC A5 80"/>
        <s v="Note book B64 fresh fruit (8 gambar)"/>
        <s v="Notes Buah Spiral BH/ LC 421 worry"/>
        <s v="Notes Fancy 7091 sunlight"/>
        <s v="Notes spiral 062(2)/ 061(1)"/>
        <s v="Notes spiral 505 kcg + Bp"/>
        <s v="Notes spiral princess 708 (tenaga baru)"/>
        <s v="Notes spiral Princess berdiri (Mitra)"/>
        <s v="Notes yoyo"/>
        <s v="Oil Colour Vanco CA 140 (9 ml)"/>
        <s v="Oil marries 12W"/>
        <s v="Oil Marries E 1387B 14w"/>
        <s v="Oil Marries E 1388B 18w"/>
        <s v="Oil pastel 24w Tbg Deboss 670-24"/>
        <s v="Oil pastel artist greeble 12W"/>
        <s v="Oil pastel chung hwa 36W"/>
        <s v="Oil pastel dady bear JX 8156-12"/>
        <s v="Oil pastel dady bear JX 8156-18"/>
        <s v="Oil pastel holo mika 36W bear"/>
        <s v="Oil pastel joy star jumbo OPD 24W"/>
        <s v="Oil pastel OP 08"/>
        <s v="Oil pastel putar 12W ZJ 660 MM"/>
        <s v="Oil pastel Selectrum 24W"/>
        <s v="Oil pastel T-crew 18W (dos)"/>
        <s v="Oil pastel T-crew 24W (dos)"/>
        <s v="Oil pastel TTS 6612-12W dos (BT)"/>
        <s v="OP DB 12W"/>
        <s v="OP DB 18W"/>
        <s v="OP DB 24W"/>
        <s v="Op Pastel 12W panjang putar"/>
        <s v="OP putar 12w pdk 1011 Box"/>
        <s v="OP twister TF 003"/>
        <s v="OP twister TF 029"/>
        <s v="P Case botol bts 1063 (BLK)"/>
        <s v="P Case Karton KK 2C8 D"/>
        <s v="P Case Kayagi 1160/ 6159"/>
        <s v="P Case Klg XD 9555 WB"/>
        <s v="P case klg XDA 3339 Doraemon  /TSUM"/>
        <s v="P Case KM 3115"/>
        <s v="P Case KRT 2203 2 susun metallik"/>
        <s v="P case magnit 1628 kalkulaor"/>
        <s v="P case magnit 35128"/>
        <s v="P case magnit 35139"/>
        <s v="P case magnit 3514-17"/>
        <s v="P case magnit 3549-18"/>
        <s v="P case magnit 3569-19"/>
        <s v="P Case Magnit call MC 7121 BLK (40)"/>
        <s v="P Case oval BTS 1067 (BLK)"/>
        <s v="P Case rest 8833"/>
        <s v="P Case rest 8906"/>
        <s v="P Case rest BD 762"/>
        <s v="P Case rest BD 772"/>
        <s v="Palet Apel"/>
        <s v="Palet brush 2801"/>
        <s v="Palet Cat air 081"/>
        <s v="Palet Cat air 1019"/>
        <s v="Palet Cat air Sakura Biasa DOF"/>
        <s v="Palet Cat air Sakura Trans"/>
        <s v="Palet gambar 1010 Buah APEL"/>
        <s v="Palet gambar 1011 Kumbang"/>
        <s v="Palet gambar G5321"/>
        <s v="Palet gambar Hp 1012 kumbang"/>
        <s v="Palet Mickey TR"/>
        <s v="Palet plastik 21,5 x 27,5/ R B9"/>
        <s v="Palet PLT 006"/>
        <s v="Palet putih UTN"/>
        <s v="Palet Sakura Nariko"/>
        <s v="Palet Super Butek"/>
        <s v="Papan W/B Besar 50x70"/>
        <s v="Paper Clip V Tec kecil VT 001"/>
        <s v="Paper Clip warna kecil 28 (733)"/>
        <s v="Payet 2008"/>
        <s v="PC 16852 (2)"/>
        <s v="PC 2013/VA 30 papan tulis"/>
        <s v="PC 2201"/>
        <s v="PC 3D calculator LT 1060"/>
        <s v="PC 8425"/>
        <s v="PC 8887 kepiting"/>
        <s v="PC 9002 (4)/ 9008(1)"/>
        <s v="PC A 6855"/>
        <s v="PC A2-27 PC 8110 KT"/>
        <s v="PC A2-3 PC 3311"/>
        <s v="PC AD 006"/>
        <s v="Pc AD 030"/>
        <s v="PC angel restleting/ DM 2-28"/>
        <s v="PC arc type 3185"/>
        <s v="PC arc type 8852"/>
        <s v="PC B 249"/>
        <s v="PC Box 121106 blk+ktk"/>
        <s v="PC Box 121126 blk+ktk"/>
        <s v="PC Box 802"/>
        <s v="PC Box 8872 Big Hero"/>
        <s v="PC Box Fy 58M"/>
        <s v="PC Box Fy 59M"/>
        <s v="PC Box K 56A"/>
        <s v="PC Box magnit DF 08 (13)/ DF 09 (8)"/>
        <s v="PC Box P1036"/>
        <s v="PC Frozen mix Design B2002"/>
        <s v="PC G 3901 PR"/>
        <s v="Pc GP 9315"/>
        <s v="PC Ht 405 A"/>
        <s v="PC Imitasi 252 Rest"/>
        <s v="PC Imitasi 338/ Flag"/>
        <s v="PC Imitasi 372"/>
        <s v="PC Imitasi 373 vintage"/>
        <s v="PC isi F4575 A3235 (Blk)"/>
        <s v="PC JX 3852"/>
        <s v="PC Kain berdiri MM"/>
        <s v="PC Kain Instar Tenaga Baru"/>
        <s v="PC Kain tutup strong 1028"/>
        <s v="Pc karton KK 1299 3D/ 3 susun"/>
        <s v="PC Karton My 001-004 BLK"/>
        <s v="PC Karton Wy 1257"/>
        <s v="PC Karton Wy 1258"/>
        <s v="PC Karton Wy 1263 sorok"/>
        <s v="PC Karton Wy 1270 Blk"/>
        <s v="Pc klg 009-3/set"/>
        <s v="Pc klg 1609"/>
        <s v="PC Klg 19-15"/>
        <s v="PC Klg 9888 mobil 3SS"/>
        <s v="PC klg AD 122"/>
        <s v="Pc KLG B 305"/>
        <s v="PC Klg B 569-05"/>
        <s v="PC Klg B 569-10"/>
        <s v="PC klg B 652"/>
        <s v="PC Klg car smurf B6815/ 6816"/>
        <s v="PC Klg D-13"/>
        <s v="PC Klg D-8"/>
        <s v="PC Klg Disney Smurf F43 (C12 0106)"/>
        <s v="PC Klg Dkk 288"/>
        <s v="PC Klg DM 6305"/>
        <s v="PC Klg DM 6610"/>
        <s v="PC Klg H1113 Sheep (C12.014)"/>
        <s v="PC Klg K 367"/>
        <s v="PC Klg karakter SN 7109"/>
        <s v="PC Klg KT 6612 + STD set"/>
        <s v="Pc klg LPY 99-2"/>
        <s v="PC Klg QZ 101-1 Kalkulator"/>
        <s v="PC Klg QZ 5912"/>
        <s v="PC Klg QZ 9011"/>
        <s v="PC Klg ret A - 84"/>
        <s v="PC Klg ret D - 94 kotak"/>
        <s v="PC Klg set KT 6601 (BLK)"/>
        <s v="PC Klg susun-sika"/>
        <s v="PC Klg ZG-6913"/>
        <s v="PC KM 2 WTP"/>
        <s v="PC KM 21(5)/ 311A(2)"/>
        <s v="PC KM 22(11)/ KM 23(7)"/>
        <s v="PC KM 30C (Blk)"/>
        <s v="PC Kode K 22"/>
        <s v="Pc KRT lampu 3320"/>
        <s v="PC KW 2255"/>
        <s v="PC KX 201-02 Disney C16-161 (ATAS)"/>
        <s v="PC L A 1005/ Fahma"/>
        <s v="PC L CE 393/ A/ Segi"/>
        <s v="PC L XT 9907"/>
        <s v="PC L ZM 3452"/>
        <s v="Pc lampu 6635-1 Unicorn"/>
        <s v="Pc lampu 6635-2 LOL"/>
        <s v="Pc lampu 6635-5 BTS"/>
        <s v="Pc lampu 6636-1 Unicorn"/>
        <s v="Pc lampu 6636-2 LOL"/>
        <s v="Pc lampu 6636-3 Avenger"/>
        <s v="Pc lampu 6636-6 BT21"/>
        <s v="PC M 65009 KB"/>
        <s v="Pc Magnet A 1190"/>
        <s v="PC magnet KT 208"/>
        <s v="PC magnet KT 77"/>
        <s v="Pc Magnet Ly 99-2"/>
        <s v="PC Magnit 0110 disney/ 0110 apple bear"/>
        <s v="PC Magnit 051 MM blk"/>
        <s v="PC Magnit 1151"/>
        <s v="PC Magnit 3515-02"/>
        <s v="PC Magnit 3578-20"/>
        <s v="PC Magnit 3D KT 8158"/>
        <s v="PC Magnit 5501 Besar"/>
        <s v="PC Magnit 65005 (Baru)"/>
        <s v="PC Magnit 65005 FR"/>
        <s v="PC Magnit 65005 XQ Big Hero"/>
        <s v="Pc Magnit 7806"/>
        <s v="PC Magnit 811 kungfu panda"/>
        <s v="Pc magnit 9342"/>
        <s v="Pc magnit 9354"/>
        <s v="Pc magnit 9356"/>
        <s v="Pc Magnit 9357"/>
        <s v="PC magnit 9696"/>
        <s v="PC Magnit A 1172"/>
        <s v="PC Magnit A6857/ 3 kal"/>
        <s v="PC Magnit A853"/>
        <s v="PC Magnit asahan meja 70SS Hk/ AB"/>
        <s v="PC Magnit AZ 3300 blk"/>
        <s v="PC Magnit AZ 3301 blk"/>
        <s v="PC Magnit AZ 3302 blk"/>
        <s v="PC Magnit B 0011"/>
        <s v="PC Magnit B 120 S 8065"/>
        <s v="PC Magnit B 1902"/>
        <s v="PC Magnit B 2008"/>
        <s v="PC Magnit B 200k/ 388"/>
        <s v="PC Magnit B 206"/>
        <s v="PC Magnit B 222 mainan"/>
        <s v="PC Magnit B 39 Y 262"/>
        <s v="PC Magnit B-018 disney"/>
        <s v="PC Magnit C 9962 blk set"/>
        <s v="PC Magnit C-2118 barbie/ princess/ MM/ WTP"/>
        <s v="PC Magnit Card CC 101 2B"/>
        <s v="PC Magnit Card CC 101 7B"/>
        <s v="PC Magnit CC 856"/>
        <s v="PC Magnit D 0052"/>
        <s v="PC Magnit Dkk 9907"/>
        <s v="PC Magnit Dkk 9908"/>
        <s v="PC Magnit Dkk 9910"/>
        <s v="PC Magnit jumbo 3575-19"/>
        <s v="PC Magnit jumbo B 3576-19"/>
        <s v="PC Magnit Jumbo kalkulator PB33"/>
        <s v="PC Magnit K 27"/>
        <s v="PC Magnit K 61 Box magnit"/>
        <s v="PC Magnit K 62A Box magnit"/>
        <s v="PC Magnit K2 887-2"/>
        <s v="PC Magnit KM 5186-1"/>
        <s v="PC Magnit KM 5187-1"/>
        <s v="PC Magnit KM 8837-6"/>
        <s v="PC Magnit KPM-3551-03"/>
        <s v="PC Magnit KT 06"/>
        <s v="PC Magnit KT 07"/>
        <s v="PC Magnit KT 532"/>
        <s v="PC Magnit KT 858"/>
        <s v="PC Magnit KT 877(4)"/>
        <s v="PC Magnit KX 1673-2 lebar + WB"/>
        <s v="PC Magnit Ky 779 blk"/>
        <s v="PC Magnit LC 5510 lipat WB"/>
        <s v="PC Magnit LC 8088"/>
        <s v="PC Magnit MC 5238"/>
        <s v="PC Magnit MC 8086"/>
        <s v="PC Magnit MC 8088 Timbul"/>
        <s v="PC Magnit minion A 720"/>
        <s v="PC Magnit minion KT 535"/>
        <s v="PC Magnit minion KT 569"/>
        <s v="PC Magnit MS 9022 Bus Set Roda"/>
        <s v="PC Magnit QM-079 Disney"/>
        <s v="PC Magnit S-8088+WB Princess/ MM/ WTP"/>
        <s v="PC Magnit X 501"/>
        <s v="PC Magnit XDC 6102"/>
        <s v="PC Magnit XPM-5190-10 Sandal"/>
        <s v="PC Magnit XU 0030 Call (BLK)"/>
        <s v="PC Magnit XU 1219 putar"/>
        <s v="PC Magnit XU 6605 white Board"/>
        <s v="PC Magnit Z A06 BLK"/>
        <s v="PC Mainan 8054"/>
        <s v="PC Metal box A 311 Klg (DS 3914)"/>
        <s v="PC mika cermin PC 218"/>
        <s v="PC P A0960 mobil tarik"/>
        <s v="PC PB 22"/>
        <s v="PC pkm 8861"/>
        <s v="PC Plst 0093"/>
        <s v="PC Plst 20107 WB"/>
        <s v="PC Plst 908 Sailormoon"/>
        <s v="PC Plst Disney 0093/ SB-36-2 M Mouse"/>
        <s v="PC Plst HT 1024 minion"/>
        <s v="PC Plst HT 406"/>
        <s v="PC Plst HT 408 MM"/>
        <s v="PC Plst kotak B 1F 1502"/>
        <s v="PC Plst kotak B 1F 1504"/>
        <s v="PC Plst PC-102 PB (Princess/ Disney)"/>
        <s v="PC Plst SH 0121"/>
        <s v="PC Plst SN 7206"/>
        <s v="PC Plst Topla PBC-05"/>
        <s v="PC Plst TT 6800-6802 kitty"/>
        <s v="PC Plst TT 6800-6802 Thomas"/>
        <s v="PC Plst WB-20108"/>
        <s v="Pc PS 002"/>
        <s v="PC r 64"/>
        <s v="PC Ret 1006"/>
        <s v="PC Ret 1123"/>
        <s v="PC Ret 192 coffee"/>
        <s v="PC Ret 2 oval Burung Hantu"/>
        <s v="PC Ret 2M 8126A"/>
        <s v="PC Ret 2T 8850"/>
        <s v="PC Ret 337"/>
        <s v="PC Ret 3478"/>
        <s v="PC Ret 385 Imitasi"/>
        <s v="PC Ret 5080"/>
        <s v="PC Ret 5198"/>
        <s v="PC Ret 6658"/>
        <s v="PC Ret 6806 (6813)/ 6808"/>
        <s v="PC Ret 686"/>
        <s v="PC Ret 802(2)/ 8031(2)"/>
        <s v="PC Ret 8155(2)/ Ret 8118 (1)"/>
        <s v="PC Ret 8298 "/>
        <s v="PC Ret 8360"/>
        <s v="PC Ret 8963"/>
        <s v="PC Ret 906 (6181)"/>
        <s v="PC Ret 908"/>
        <s v="PC Ret 9207 Strong"/>
        <s v="PC Ret 9308"/>
        <s v="PC Ret Beile Dog 8881(3)/ 8882 restleting(3)"/>
        <s v="PC Ret Cool Zone 8848"/>
        <s v="PC Ret CQ9-052"/>
        <s v="PC Ret DM 6210"/>
        <s v="PC Ret Hj D 4167"/>
        <s v="PC Ret Hj D 4170"/>
        <s v="PC ret imitasi 385"/>
        <s v="PC Ret Imitasi Disney Mbl/ Ben-10/ Boneka/ Naruto/ Brb/ Strobery/ Spider"/>
        <s v="PC Ret JX-5626 MM"/>
        <s v="PC Ret JX-93007"/>
        <s v="PC Ret Kain 1245 FR(13)/ 3175(1)"/>
        <s v="PC Ret Kain XD 3308 FR"/>
        <s v="PC Ret Ky 1114"/>
        <s v="PC Ret Ky 1123"/>
        <s v="PC Ret Ky 1186(3)/ 1203(4)"/>
        <s v="PC Ret Ky 1192"/>
        <s v="PC Ret Ky 1194"/>
        <s v="PC Ret Ky 1196"/>
        <s v="PC Ret Ky 1202(5)/ 6158(1)"/>
        <s v="PC Ret Ky 6159"/>
        <s v="PC Ret Ky 6173"/>
        <s v="PC Ret Ky 6186"/>
        <s v="PC Ret Ky 6197"/>
        <s v="PC Ret Ky 6203(6)/ 6214(2)"/>
        <s v="PC Ret Ky A 2009"/>
        <s v="PC Ret Ky A 2029(4)/ 6201(4)"/>
        <s v="PC Ret oval 2 Bunga"/>
        <s v="PC Ret SF 1508 pita (30)"/>
        <s v="PC Ret SF 54 77"/>
        <s v="PC Ret SGp 2"/>
        <s v="PC Ret SH 7256/ jaring"/>
        <s v="PC Ret Strong moshi"/>
        <s v="PC Ret TZ 1179"/>
        <s v="PC Ret Worry WJ-2198"/>
        <s v="PC Ret XD 3305K"/>
        <s v="PC Ret XS 29N LoL garis black"/>
        <s v="PC Ret Zhili 8952"/>
        <s v="PC Sandal km 16 Bk"/>
        <s v="PC Set 8015 (A-008)"/>
        <s v="PC Spoon M. Mouse"/>
        <s v="PC Susun Saka 2 susun"/>
        <s v="PC Susun Sika FIR"/>
        <s v="PC Tesla TS 777"/>
        <s v="PC Topla PL 05"/>
        <s v="PC WLT 9905 "/>
        <s v="PC WLT 9906 "/>
        <s v="PC WLT 9907"/>
        <s v="PC WLT 9908"/>
        <s v="PC WLT 9909"/>
        <s v="PC WLT 9910"/>
        <s v="PC XM 7222 Hk"/>
        <s v="PC XM D222 FR"/>
        <s v="PC/ Stationery set 8801"/>
        <s v="PC/ Stationery set 8801 kantong blk"/>
        <s v="PC/ Stationery set 8802"/>
        <s v="PC/ Stationery Tp set 2233 Blk"/>
        <s v="Pembatas/ L Leaf Nariko 690"/>
        <s v="Pen Stand JX 3811"/>
        <s v="Penghapus W/B 803 B Enter"/>
        <s v="Penghapus W/B clear besar"/>
        <s v="Penghapus W/B clear kecil"/>
        <s v="Penghapus W/B Gunindo 803"/>
        <s v="Penghapus W/B Kenjoy lubang K"/>
        <s v="Pensil (SBS) 1 Set"/>
        <s v="Pensil + Kuas Staedler 256-261"/>
        <s v="Pensil + Stip 378 mobil (36)"/>
        <s v="Pensil + Stip 5221 Ninja"/>
        <s v="Pensil + Stip Boneka 5520 (36)"/>
        <s v="Pensil + Stip Klg KB-147 (30)"/>
        <s v="Pensil + Stip Klg KB-148"/>
        <s v="Pensil + Stip Kodok 033"/>
        <s v="Pensil 2B Fancy (36) 8 Seri"/>
        <s v="Pensil 2B Fancy Ky FPP50"/>
        <s v="Pensil 2B Flouren Zendi 288 (36)"/>
        <s v="Pensil 2B Flouren+stip 388(36)"/>
        <s v="Pensil 2B Holoscop"/>
        <s v="Pensil 6925 A putar"/>
        <s v="Pensil 6925 ATAS"/>
        <s v="Pensil Chung Hwa 2B 6151"/>
        <s v="Pensil Chung Hwa 6161 2B"/>
        <s v="Pensil Chung Hwa 8899"/>
        <s v="Pensil Collen 2B Fancy"/>
        <s v="Pensil Cowry 2B Fancy"/>
        <s v="Pensil DM 5188"/>
        <s v="Pensil DM 7812"/>
        <s v="Pensil Fancy 2B Dsy Tp Stip 001"/>
        <s v="Pensil Fancy lucu (100)"/>
        <s v="Pensil Grebell paket ujian"/>
        <s v="Pensil HB RT 6 (makro)"/>
        <s v="Pensil Jumbo + asahan (458)"/>
        <s v="Pensil Jumbo biasa (1058)"/>
        <s v="Pensil Kayagi 2022"/>
        <s v="Pensil Kayagi 2026"/>
        <s v="Pensil Kayagi 3025"/>
        <s v="Pensil Kayagi 3039"/>
        <s v="Pensil Kayagi 3040"/>
        <s v="Pensil Kayagi 3042"/>
        <s v="Pensil Kayagi 3050"/>
        <s v="Pensil Kayagi 3052"/>
        <s v="Pensil Kayagi 3060"/>
        <s v="Pensil L Tree S 3061"/>
        <s v="Pensil L Tree S 3062"/>
        <s v="Pensil metalik white word"/>
        <s v="Pensil PF 3060"/>
        <s v="Pensil PF 3062"/>
        <s v="Pensil PF 3065"/>
        <s v="Pensil TF 77 S depan kantor"/>
        <s v="Pensil TF 88 S"/>
        <s v="Pensil TF 888"/>
        <s v="Pensil TF 99 S"/>
        <s v="Pensil TZ Pc LE"/>
        <s v="Pensil Unicorn P588 (50)"/>
        <s v="Pensil Venox (Bensia) (100)"/>
        <s v="Pensil warna 12w pjg Zoo"/>
        <s v="Pensil XD 2071 (40)"/>
        <s v="Pensil Zhong Hwa 69 2B"/>
        <s v="Pensil Zhong hwa M/B kecil 120"/>
        <s v="Pianika altos kain B"/>
        <s v="Pianika brother B"/>
        <s v="Pianika Brother P"/>
        <s v="Pianika marvel koper Biru"/>
        <s v="Piring Cat air 003 besar Katak"/>
        <s v="Piring Cat air 005 Sdg Kumbang"/>
        <s v="Piring Cat air 006 B Kumbang"/>
        <s v="Piring Cat air 009 B Boneka"/>
        <s v="Piring Cat air Bunga"/>
        <s v="Piring cat air Nakoya 108"/>
        <s v="Piring Cat air segi (L Ku)"/>
        <s v="Pisau ukir 4 pc"/>
        <s v="Pita 18 polos motif"/>
        <s v="Pita 18 renda motif"/>
        <s v="Pita 30 Renda motif"/>
        <s v="Pita gold 1cm-19/ gold glitter"/>
        <s v="Pita gold 1cm-19/ silver glitter"/>
        <s v="Pita gold 2cm-20/ gold glitter"/>
        <s v="Pita gold 2cm-20/ silver glitter"/>
        <s v="Pita jepang motif"/>
        <s v="Pita jepang polos B"/>
        <s v="Pita kado LS 30-1"/>
        <s v="Pita tarik 18 renda motif"/>
        <s v="Pita tarik 23 list gold"/>
        <s v="Pita tarik 23 motif polos"/>
        <s v="Pita tarik 30 list emas"/>
        <s v="Pita tarik 30 motif polos"/>
        <s v="Pita tarik 30 renda"/>
        <s v="Pompa Balon 020-1"/>
        <s v="Pompa balon 020-1 (B)"/>
        <s v="Pompa balon 020-3 / 001-4 (k)"/>
        <s v="Post it 889 K pony"/>
        <s v="Post it 96-15"/>
        <s v="Post it 96-20"/>
        <s v="Post it 96-21"/>
        <s v="Post it kertas 8899 Y"/>
        <s v="Post it PF 1368"/>
        <s v="Post it PF 1899(1)/ 2899(8)"/>
        <s v="Post it PF 2368"/>
        <s v="Post it PF 3368(5)/ 4368(4)"/>
        <s v="Post it PF 3899"/>
        <s v="Post it PF 5368(3)/ 6368(6)"/>
        <s v="Post it PF 5899(2)/ 6899(2)"/>
        <s v="Post it Post A"/>
        <s v="Post it SHF 5"/>
        <s v="Punch 821 Stempel"/>
        <s v="Punch General (B) (330)"/>
        <s v="Punch General (K) (220)"/>
        <s v="Push pin warna Nariko"/>
        <s v="Puzzle M 6662"/>
        <s v="Puzzle S 6663"/>
        <s v="Puzzle Spiderman Gloria"/>
        <s v="Puzzle TG PO-01 Fancy CMP"/>
        <s v="PW 12W Demo"/>
        <s v="PW 12w panjang BTS"/>
        <s v="PW 12w panjang Vanco 200"/>
        <s v="PW Infico 3,5 pdk 1235"/>
        <s v="PW Kayagi 12w panjang Ky Cp 12K"/>
        <s v="PW Kiko 12/12W"/>
        <s v="PW Klg 12w AB &amp; S5 Kym Cp 120T"/>
        <s v="PW Klg RRT 12w pendek"/>
        <s v="PW Pjg 12/ 24 W 0723"/>
        <s v="PW set 10703/ 12w panjang"/>
        <s v="PW Station I pendek"/>
        <s v="PW Super Lead 3724"/>
        <s v="PW Trifelo 12w TF-128-12 Double colour"/>
        <s v="PW Trifelo 6/ 12w"/>
        <s v="Refill Cross"/>
        <s v="Sampul Boxy Fancy"/>
        <s v="Sampul Folio lem alexander"/>
        <s v="Sampul Kenjoy 34,5 motif warna"/>
        <s v="Sampul Kwarto batik UTN"/>
        <s v="Sampul Kwarto Fancy"/>
        <s v="Sampul OPP alex Kwarto lem (1Q 296 pk)"/>
        <s v="Sampul OPP alexander boxy"/>
        <s v="Sampul OPP jersy Folio TBL 50 micron"/>
        <s v="Sampul Roll 34T Kenjoy"/>
        <s v="Sampul Roll 45B Kenjoy"/>
        <s v="Sampul Roll Dust 454"/>
        <s v="Sampul Samson Boxy batik"/>
        <s v="Selongsong pentel Enter"/>
        <s v="Silet gagang plastik"/>
        <s v="Simpoa moshi-moshi jumbo 1803"/>
        <s v="Sipoa 13 baris JAYA"/>
        <s v="Sipoa 17 baris kayu"/>
        <s v="Sipoa 2831"/>
        <s v="Sipoa 8010"/>
        <s v="Sipoa 8011 apel"/>
        <s v="Sipoa 8012"/>
        <s v="Sipoa 8013"/>
        <s v="Sipoa 8022 VanArt"/>
        <s v="Sipoa 8023"/>
        <s v="Sipoa Angel (8)/ Strawberry"/>
        <s v="Sipoa Besco BC 117"/>
        <s v="Sipoa CS 816 Rabbit"/>
        <s v="Sipoa kaki B 808 Moshi Moshi BLK"/>
        <s v="Sipoa kaki K 807 Moshi Moshi BLK"/>
        <s v="Sipoa rainbow besar"/>
        <s v="Sipoa sedang 8590"/>
        <s v="Sipoa TZ 8012"/>
        <s v="Sipoa YM 011"/>
        <s v="Slide Binder 7mm K(4)/ B(1)/ Ht(1) blk"/>
        <s v="Spidol 12W 838 set"/>
        <s v="Spidol 1F Wp 634-12 Infico"/>
        <s v="Spidol 1F Wp 636-12 Infico"/>
        <s v="Spidol Hitam Xue Si WT-8009 Executive"/>
        <s v="Spidol Infico 886-12"/>
        <s v="Spidol marker Chagli PM 9905"/>
        <s v="Spidol Show 8 warna"/>
        <s v="Spidol Tabung 661-8"/>
        <s v="Stabillo 12W DB SP 701"/>
        <s v="Stabillo 2w HL 219 Zendi"/>
        <s v="Stabillo 2w HL 220(8)/ 221(13)"/>
        <s v="Stabillo 6608"/>
        <s v="Stabillo CS 187"/>
        <s v="Stabillo CS 2001 Cosh Blk"/>
        <s v="Stabillo Fancy STF-2588 mini"/>
        <s v="Stabillo Gell GH 789/ 808 joss"/>
        <s v="Stabillo HL 510 (faktur)"/>
        <s v="Stabillo HP 6608A K"/>
        <s v="Stabillo PR 9002"/>
        <s v="Stabillo TF 616"/>
        <s v="Stabillo TF JHP 789 jelly"/>
        <s v="Stabillo TF Mini 105(4)"/>
        <s v="Stabillo WT-7002 (@ 10pc) Executive"/>
        <s v="Stabillo XDM MH 545 (48 pc)"/>
        <s v="Stamp Flash Pkc"/>
        <s v="Stamp Set 340-02"/>
        <s v="Stampad 1000 G"/>
        <s v="Stampad Deboz DB 03"/>
        <s v="Stampad Hero k"/>
        <s v="Stampad Hero no 2"/>
        <s v="Stampad KS DB HD 2"/>
        <s v="Stampal Fancy 25090"/>
        <s v="Standart Bk V tech 6.5"/>
        <s v="Standart Bk V Tech no 7"/>
        <s v="Stapler 414 Yuan Chong 414 Faktur (1), biasa (4)"/>
        <s v="Stapler Achuna 110"/>
        <s v="Stapler HD 10 (STHD 10)"/>
        <s v="Stapler Rapid Soon"/>
        <s v="Stapler SDI 1102"/>
        <s v="Stapler V Tech HD 10NR"/>
        <s v="Stapler V Tech HD 45L"/>
        <s v="Stapler V Tech HDZ 10M"/>
        <s v="Stapler V Tech MOD-10"/>
        <s v="Stapler V Tech MOD-10M"/>
        <s v="Stapler V Tech MOD-45M"/>
        <s v="Stapler V Tech NR 10"/>
        <s v="Stapler V Tech Standy 10"/>
        <s v="Stationery Box Fy 03 Hp"/>
        <s v="Stempel SK 1602"/>
        <s v="Stempel SK 849K"/>
        <s v="Stick note 654 4C"/>
        <s v="Stick Note DF AO 3L (garis)"/>
        <s v="Stick note holo plastik 9083"/>
        <s v="Stick note KC 5830"/>
        <s v="Stick Note plastik 112"/>
        <s v="Stick Note TF 0243"/>
        <s v="Stick note TF 654 5C"/>
        <s v="Stick Transparant MH (Wi WW01) Balon"/>
        <s v="Sticker 2U 501-520"/>
        <s v="Sticker Book Seal 500 (1x90)"/>
        <s v="Sticker JB 96"/>
        <s v="Sticker Nama Disney (blm jadi) 1 pak 2pc"/>
        <s v="Sticker TWM 1001-1012"/>
        <s v="Sticker WTP Timbul 4 Design (@ 30pc)"/>
        <s v="StickerRom Decor 2FXH 8011-8019"/>
        <s v="StickerRom Decor FHD 001-012"/>
        <s v="StickerRom Decor Ok V 025-032"/>
        <s v="StickerRom Decor SC 1001-08/"/>
        <s v="Stip 002 Bunga Beauty (1 card=12)"/>
        <s v="Stip 1402 Sepak bola (36)"/>
        <s v="Stip 2115"/>
        <s v="Stip 2819 Monochi (30 pc) Boneka coklat"/>
        <s v="Stip 3901 PR"/>
        <s v="Stip 4005 (1x40)"/>
        <s v="Stip 5218 Monster (1 Box=32)"/>
        <s v="Stip 5220 Boneka (1 Box=36)"/>
        <s v="Stip 5221 Ninja (1 Box=36)"/>
        <s v="Stip 6171"/>
        <s v="Stip 6180"/>
        <s v="Stip 6195"/>
        <s v="Stip 6213"/>
        <s v="Stip 6219"/>
        <s v="Stip 8904"/>
        <s v="Stip 943 Kotak (1 Box=24)"/>
        <s v="Stip 944 Botol (1 Box=32)"/>
        <s v="Stip A 032 bentuk Shaun (1x24)"/>
        <s v="Stip A 037 Smurf"/>
        <s v="Stip A 081-082"/>
        <s v="Stip A 086 Apple (1x20)"/>
        <s v="Stip A 089 Kupu2 (1x18)"/>
        <s v="Stip A 090 WTP (1x24)"/>
        <s v="Stip A 091-092 (1x48)"/>
        <s v="Stip A 093 WTP (1x12)"/>
        <s v="Stip A 098 Boneka (1x40)"/>
        <s v="Stip Abjad Disney (26)"/>
        <s v="Stip bentuk love warna K 6934 (120)"/>
        <s v="Stip BF 109"/>
        <s v="Stip Boneka salju 6219"/>
        <s v="Stip Brush C14-228 (48)"/>
        <s v="Stip Collen (36)"/>
        <s v="Stip Deboss DB B20 putih"/>
        <s v="Stip Deboss DB B40 P"/>
        <s v="Stip Doraemon 0931 (24)"/>
        <s v="Stip ER 02c ZRM"/>
        <s v="Stip ER 1318 minion (30)"/>
        <s v="Stip ER 2065 lapis 1 box 24"/>
        <s v="Stip ER-5129 Landak (24 pc)"/>
        <s v="Stip girls pjg Ky H 8113"/>
        <s v="Stip HK besar 6764 (60)"/>
        <s v="Stip HK K 6762 (120 pc) BLK"/>
        <s v="Stip Jersey putih"/>
        <s v="Stip Jumbo 1038 Big Hero"/>
        <s v="Stip Jumbo Disney 4710 (24)"/>
        <s v="Stip JX-99002 Set + Asahan Apple bear (24 pc)"/>
        <s v="Stip JX-99009 Kursi goyang (24 pc)"/>
        <s v="Stip Kucing 6171/ Robot 6193"/>
        <s v="Stip Matahari 0025"/>
        <s v="Stip Minion (36)"/>
        <s v="Stip minion 1316/ 17 (36)"/>
        <s v="Stip Minion 6763 (120) K"/>
        <s v="Stip Minion B 6765 (60)"/>
        <s v="Stip MK-01 M Mouse (1x100)"/>
        <s v="Stip Monokurobo Oval (B) Mnk 828 (24)"/>
        <s v="Stip Monokurobo Oval (Tg) Mnk 827 (24)"/>
        <s v="Stip MS 2078 + magic(36)"/>
        <s v="Stip P09/ 2pc (48)"/>
        <s v="Stip RC 6031 (48)"/>
        <s v="Stip RC 6032"/>
        <s v="Stip RC 6034"/>
        <s v="Stip RC 6035"/>
        <s v="Stip RC 6037"/>
        <s v="Stip Sika 369 Besar"/>
        <s v="Stip TB 1602 (30)"/>
        <s v="Stip TB 1605 (30)"/>
        <s v="Stip TB 8000"/>
        <s v="Stip TB 8059"/>
        <s v="Stip TB 8066"/>
        <s v="Stip TB 9856 (30)"/>
        <s v="Stip TB 9865 (36)"/>
        <s v="Stip TB 9866 (60)"/>
        <s v="Stip Toples 134 (1x50) Panda"/>
        <s v="Stip Trifello 300 B"/>
        <s v="Stip Trifello TF-377 (@ 24)"/>
        <s v="Stip+Asahan M-78 (30)"/>
        <s v="Stopmap Jersey"/>
        <s v="Suling 900 Trend"/>
        <s v="Super Box Topla TP/ SB"/>
        <s v="Tali cantol ht"/>
        <s v="Tali cantol plastik B"/>
        <s v="Tali Cantol plastik M"/>
        <s v="Tali jepit ht biasa gading"/>
        <s v="Tali Jepit kilap Biru/ ID Card gading biru"/>
        <s v="Tali Jepit metalik K 806 M"/>
        <s v="Tali jepita cantol Hj"/>
        <s v="Tali jepita cantol K"/>
        <s v="Tali jepita cantol M"/>
        <s v="Tali Jepitan Yoyo butek (1 box=100) Kng"/>
        <s v="Tali metalik (kecil) B(8) K(4) Ht(2) Hj(2)"/>
        <s v="Tali metalik B Ht(2)/ B(3)/ M(1)/ K(1)"/>
        <s v="Tali metalik Hj/ K/ M Besar"/>
        <s v="Tali Plk 10-04 Dy 31x38 Tali Kur"/>
        <s v="Tali Transparant Yoyo montana Hj(23)/ B(14)"/>
        <s v="Tali Transparant Yoyo montana Ht(9)/ M(24)"/>
        <s v="Tali yoyo Merah Butek"/>
        <s v="Tali yoyo orange"/>
        <s v="Tas 017"/>
        <s v="Tas 34x31"/>
        <s v="Tas 602(2)/ 601 L/ 621(1)"/>
        <s v="Tas 8185 4S"/>
        <s v="Tas A5 Fancy (Hk+BB)"/>
        <s v="Tas batik B (BS)"/>
        <s v="Tas batik B alpindo"/>
        <s v="Tas batik mas Buku kecil"/>
        <s v="Tas batik Mj 1 kecil"/>
        <s v="Tas batik MJ 2 (T)"/>
        <s v="Tas batik Mj1"/>
        <s v="Tas batik MJ-1 coklat (Baru)"/>
        <s v="Tas batik panjang/ sarung (Baru)"/>
        <s v="Tas batik Topline K"/>
        <s v="Tas Batik XXL (B5) buka samping 30x40"/>
        <s v="Tas Beauty B"/>
        <s v="Tas BG 13-021 (55x65)"/>
        <s v="Tas BG 15-025 (35x40x20)"/>
        <s v="Tas BG 15-026 (40x45x20)"/>
        <s v="Tas BG 16-033B (45x60x20)"/>
        <s v="Tas Biru mix Besar pohon(2)/ Bulat(2)"/>
        <s v="Tas Fabric Ck F6"/>
        <s v="Tas Fabric Xmy 106 motif Horse"/>
        <s v="Tas Fabric Xmy 15A"/>
        <s v="Tas Fabric Xmy 1714-15"/>
        <s v="Tas Fabric Xmy JDG 32x32 gagang"/>
        <s v="Tas Fabric Xmy JDG/ motif korea"/>
        <s v="Tas Fancy plastik K 18x22 (T1,75)"/>
        <s v="Tas Fancy plastik T 22x28 (T1,76)"/>
        <s v="Tas Folio tali 1 Bola Bale"/>
        <s v="Tas Folio tali 1 Fancy(2)/ tali 1 minion(1)"/>
        <s v="Tas Folio tali 2 Fancy Minion"/>
        <s v="Tas Gagang butek putih B kcg"/>
        <s v="Tas Gagang transparan B (AD 25)"/>
        <s v="Tas Gagang transparan K (AD 27)"/>
        <s v="Tas GG 02 HZD 711/ 263"/>
        <s v="Tas GG 02 HZD 793(4)/ 955"/>
        <s v="Tas GG 02 HZD 9093/ 750"/>
        <s v="Tas GG 02 HZD mix"/>
        <s v="Tas GG 03 2063/ 2064/ 2065"/>
        <s v="Tas GG 03 6012"/>
        <s v="Tas GG 03 721(2)/ 929(4)"/>
        <s v="Tas GG 03 9111(3)/ 9060(7)"/>
        <s v="Tas HB T01 Tali Kur batik"/>
        <s v="Tas HBE 06/M Tali Bendera"/>
        <s v="Tas HD 095"/>
        <s v="Tas HD 158"/>
        <s v="Tas HD 197"/>
        <s v="Tas HD 22006"/>
        <s v="Tas HD 234"/>
        <s v="Tas HD polos (823)"/>
        <s v="Tas J 0053"/>
        <s v="Tas J 1706"/>
        <s v="Tas J 2729"/>
        <s v="Tas jinjing 912 kecil"/>
        <s v="Tas K 20x25 Etj"/>
        <s v="Tas Kado FG L/19"/>
        <s v="Tas Kado FG XL"/>
        <s v="Tas Kain E 100 A"/>
        <s v="Tas Kain E 101 A"/>
        <s v="Tas Kain Fancy B restleting"/>
        <s v="Tas Kain Ret K-27 (Hj/ Htm/ Coklat/ Mr Tua) cream"/>
        <s v="Tas Karung A (65x55) "/>
        <s v="Tas Karung B (55x50)"/>
        <s v="Tas karung BG 21 004J"/>
        <s v="Tas Karung C (45x50) (50x45)"/>
        <s v="Tas Karung S kecil Disney"/>
        <s v="Tas Kertas (Emas, Silver, Hj daun) PHS"/>
        <s v="Tas Kertas 1/ SS/ 12,5 x 16"/>
        <s v="Tas Kertas 8863C/ 181C"/>
        <s v="Tas Kertas 8891A/ 8875A"/>
        <s v="Tas Kertas 8891C/ 8875C"/>
        <s v="Tas Kertas 9173M"/>
        <s v="Tas Kertas BL 9173 L"/>
        <s v="Tas Kertas DU bk 9173 H"/>
        <s v="Tas Kertas Ly SD 282 B"/>
        <s v="Tas Kertas Ly SD 283 B(3)/ 284 B(17)"/>
        <s v="Tas Kertas Ly SD 286 B(8)"/>
        <s v="Tas Kertas Ly XL 277 B"/>
        <s v="Tas Kertas Ly XL 289"/>
        <s v="Tas Kertas pk 10-04/ 31 X381 XL"/>
        <s v="Tas LL D (K)"/>
        <s v="Tas lux My 017"/>
        <s v="Tas lux My 024"/>
        <s v="Tas lux My 025"/>
        <s v="Tas Ly 083/ 086 B"/>
        <s v="Tas Ly HD 126/ 131B"/>
        <s v="Tas Ly HD 132 B"/>
        <s v="Tas Ly HD 148 B"/>
        <s v="Tas Ly HD 149 B"/>
        <s v="Tas Ly HD 150 B"/>
        <s v="Tas Ly HD 151 B"/>
        <s v="Tas Ly SD 211B"/>
        <s v="Tas LySD 154 K"/>
        <s v="Tas LySD 229 K"/>
        <s v="Tas LySD 241 K"/>
        <s v="Tas LySD 572 K"/>
        <s v="Tas Mika besar Tenteng tangan R 013"/>
        <s v="Tas Mika PP ME 812 kecil"/>
        <s v="Tas Mika PP TM 911"/>
        <s v="Tas Mika+Tali CL MM"/>
        <s v="Tas Nariko 4A"/>
        <s v="Tas Plastik B C1"/>
        <s v="Tas plastik Besar C1"/>
        <s v="Tas Plastik kecil A1"/>
        <s v="Tas Plastik T B1"/>
        <s v="Tas plastik Tanggung B1"/>
        <s v="Tas PLK 10-06/ M"/>
        <s v="Tas PLK 10-07 Dy (26x34) Tali L"/>
        <s v="Tas PLK 10-08 Tali Tenteng"/>
        <s v="Tas polos 131 k"/>
        <s v="Tas polos 804/ 832/ 838"/>
        <s v="Tas Ransel Spon Bond FR+Hk "/>
        <s v="Tas SB 1514-8 Set T"/>
        <s v="Tas SEP 194"/>
        <s v="Tas Shoes C15 246/ Hp 363 (60)"/>
        <s v="Tas Shop Ly FD 683"/>
        <s v="Tas Shop Ly SD 287 B"/>
        <s v="Tas Shop Ly SD 291B"/>
        <s v="Tas Shop Ly SD L 280 B"/>
        <s v="Tas Shop Ly SD L 288 B"/>
        <s v="Tas Shop Ly SD L XL"/>
        <s v="Tas Shop Ly SD S Tg"/>
        <s v="Tas Shop Teng-Teng Sleting (10 pc) WKD"/>
        <s v="Tas Shopcraft LyNP 542-1/4 "/>
        <s v="Tas Shopcraft Tly Mp 061/ 064 "/>
        <s v="Tas Silver 18x23"/>
        <s v="Tas Sleret S"/>
        <s v="Tas Sleret XLL"/>
        <s v="Tas Sleting (A5 52) jaring "/>
        <s v="Tas Spon Bond mukenah 27x29x12"/>
        <s v="Tas T 34x31 ETJ"/>
        <s v="Tas T 41x36 ETJ"/>
        <s v="Tas tali 22x22"/>
        <s v="Tas tali 25x35"/>
        <s v="Tas tali 30x40"/>
        <s v="Tas Tali Cartoon 20x25 Tg"/>
        <s v="Tas Tali Folio 1 Frozen"/>
        <s v="Tas Tali kecil kur JB S2-2 jos Mimikado"/>
        <s v="Tas Tali Kertas Kado bsr AL (1 Pk=10 pc)"/>
        <s v="Tas Tali Kertas Tg (Pelangi/ Biru Grs/ Silver Bunga/ Mrh Garis) 25x25"/>
        <s v="Tas Tali kur batik S"/>
        <s v="Tas Tali Metalik (1 Pk=12 pc) Gold Silver "/>
        <s v="Tas Tali Metalik (1 Pk=12 pc) Gold/ Silver 20x25"/>
        <s v="Tas Tali Metalik 15x20 (K)"/>
        <s v="Tas Tali Metalik 15x20 Kcl"/>
        <s v="Tas Tali plst 222 A (K)"/>
        <s v="Tas Tali plst K (B545)"/>
        <s v="Tas Tali plst kecil jos JBS 4-5"/>
        <s v="Tas Tali Pot mika"/>
        <s v="Tas Tali Transp RD-L/ Tg (PHS)"/>
        <s v="Tas Tali Tulisan&quot; kecil campur"/>
        <s v="Tas Tali Ultah Kcl Iching"/>
        <s v="Tas Tenteng Butek 184 B"/>
        <s v="Tas Tenteng trans/ handbag XS"/>
        <s v="Tas Tenteng Transparent 10-06 M"/>
        <s v="Tas Transparan L(tanggung) Tali"/>
        <s v="Tas Tulisan 20x25"/>
        <s v="Tas ultah 5w"/>
        <s v="Tas ultah polkadot kecil 15x25"/>
        <s v="Tas ultah warna warna"/>
        <s v="Tas Xmy 1609-12"/>
        <s v="Tas Xmy JDL (1609-04)"/>
        <s v="Tas Xmy KT"/>
        <s v="Tas Zipper Folio Tali 1 MM Topla"/>
        <s v="Tas Zipper Folio Tali 2 MM "/>
        <s v="Tas/ MAP jinjing Cute bear"/>
        <s v="Tas/ paper Bag motif campur"/>
        <s v="Tempelan Kaca 2,5"/>
        <s v="Tempelan Kaca 3,5"/>
        <s v="Tempelan Kaca 33 D (3,5&quot;)"/>
        <s v="Tempelan Kaca 35 D (Gantungan kcl+Tg)"/>
        <s v="Tempelan Kaca 4,5"/>
        <s v="Tempelan Kaca 8"/>
        <s v="Tinta 20mm (1 line)"/>
        <s v="Tinta Daishen B"/>
        <s v="Tinta Daishen U"/>
        <s v="Tinta Daishen U/B"/>
        <s v="Tinta Hero"/>
        <s v="Tipe ex 0425 B/ 25/ 4"/>
        <s v="Tipe ex 0807 PR"/>
        <s v="Tipe ex 0808 H.Kitty"/>
        <s v="Tipe ex 1001(3)/ 240(2)"/>
        <s v="Tipe ex 1002(13)/ 3010(8)"/>
        <s v="Tipe ex 1005(9)/ 3009(6)"/>
        <s v="Tipe ex 1007(8)/ 1009(9)"/>
        <s v="Tipe ex 1291"/>
        <s v="Tipe ex 136(12)/ 202(13)"/>
        <s v="Tipe ex 1878 Dos"/>
        <s v="Tipe ex 1878 mika"/>
        <s v="Tipe ex 203"/>
        <s v="Tipe ex 2201(53)/ 241(35)"/>
        <s v="Tipe ex 2264 (24 pc)"/>
        <s v="Tipe ex 242(14)/ 968(2)"/>
        <s v="Tipe ex 264(2)"/>
        <s v="Tipe ex 3003(6)/ 3006(9)"/>
        <s v="Tipe ex 3005(6)/ 302(17)"/>
        <s v="Tipe ex 313"/>
        <s v="Tipe ex 328/ 338"/>
        <s v="Tipe ex 351"/>
        <s v="Tipe ex 358"/>
        <s v="Tipe ex 636(36)"/>
        <s v="Tipe ex 65(10)/ 241(6)"/>
        <s v="Tipe ex 7013/ mini"/>
        <s v="Tipe ex 715"/>
        <s v="Tipe ex 7287(5)/ 327(21)"/>
        <s v="Tipe ex 731"/>
        <s v="Tipe ex 749"/>
        <s v="Tipe ex 8001 M mouse"/>
        <s v="Tipe ex 8113"/>
        <s v="Tipe ex 8171"/>
        <s v="Tipe ex 821(14)/ 612(35)"/>
        <s v="Tipe ex 8219 A Bear (24)"/>
        <s v="Tipe ex 835(7)/ 901(11)"/>
        <s v="Tipe ex 837(5)"/>
        <s v="Tipe ex 889(9)/ 890(11)"/>
        <s v="Tipe ex 8958 (24)"/>
        <s v="Tipe ex 905"/>
        <s v="Tipe ex A263(2)"/>
        <s v="Tipe ex Aopo 939 besi"/>
        <s v="Tipe ex Aopo 953"/>
        <s v="Tipe ex Aopo 958"/>
        <s v="Tipe ex Bengke"/>
        <s v="Tipe ex Candy 4M 3C 507"/>
        <s v="Tipe ex Candy 6M 2C 506"/>
        <s v="Tipe ex Candy CC 5001"/>
        <s v="Tipe ex CF 6004"/>
        <s v="Tipe ex Cp 8237"/>
        <s v="Tipe ex CR 811 (blk)"/>
        <s v="Tipe ex CR 837/ 5X3D (1 box 24 pc)"/>
        <s v="Tipe ex CR 853 (24)"/>
        <s v="Tipe ex CR 881"/>
        <s v="Tipe ex CT 328/ 325"/>
        <s v="Tipe ex DMS 304 (36)"/>
        <s v="Tipe ex DMS 312 (36)"/>
        <s v="Tipe ex DMS 332 (48)"/>
        <s v="Tipe ex DMS 336"/>
        <s v="Tipe ex DMS 338"/>
        <s v="Tipe ex DMS 342(3)/ 347(8)"/>
        <s v="Tipe ex Dominic Dp 8908 FR"/>
        <s v="Tipe ex DP 3147 berisi botol"/>
        <s v="Tipe ex DP 8152"/>
        <s v="Tipe ex DP 8181"/>
        <s v="Tipe ex DT 5050-4"/>
        <s v="Tipe ex Hk 0810"/>
        <s v="Tipe ex jos CF 01 B"/>
        <s v="Tipe ex KC 2088"/>
        <s v="Tipe ex KL 409 A robot"/>
        <s v="Tipe ex KT 1126/ kitty"/>
        <s v="Tipe ex Ky CT 486 blk"/>
        <s v="Tipe ex Ky CT 487 blk"/>
        <s v="Tipe ex KY DB 7001"/>
        <s v="Tipe ex KY DB 7002"/>
        <s v="Tipe ex labu 1878"/>
        <s v="Tipe ex sakura 328 pjg"/>
        <s v="Tipe ex senter 5000 Hk"/>
        <s v="Tipe ex senter 5012 Smurf"/>
        <s v="Tipe ex XDM 702"/>
        <s v="Tipe ex XDM 752 (48)"/>
        <s v="Tipe ex YS 1082"/>
        <s v="Tipe-ex 737"/>
        <s v="Tipe-ex 9187"/>
        <s v="Tipe-ex 9189"/>
        <s v="Tipe-ex Debozz 010"/>
        <s v="Tipe-ex Debozz 013"/>
        <s v="Tipe-ex Debozz CT 005"/>
        <s v="Tipe-ex Microtop 737"/>
        <s v="Topeng ultah 129/ 55 isi 10"/>
        <s v="Topi Fancy party Crown (mahkota)"/>
        <s v="Topi Kerucut"/>
        <s v="Topi Kerucut alpindo"/>
        <s v="Topi ultah disney"/>
        <s v="Topi ultah isi 5 ETJ"/>
        <s v="Water colour Vanco CA 110 (9 ml)"/>
        <s v="WC 110n/ 120 osama"/>
        <s v="WC marries 1306/ 12w 9m"/>
        <s v="WC Marries 1325/ 12w BT"/>
        <s v="WC Marries 1325/ 12w SBY"/>
        <s v="WC marries E 1337 B/ 14w"/>
        <s v="WC TF WC 1331 pp"/>
        <s v="Zipper Data envelope DE F4 (1) lama"/>
      </sharedItems>
    </cacheField>
    <cacheField name="AWAL" numFmtId="0">
      <sharedItems containsString="0" containsBlank="1" containsNumber="1" containsInteger="1" minValue="0" maxValue="169"/>
    </cacheField>
    <cacheField name="KET" numFmtId="0">
      <sharedItems containsMixedTypes="1" containsNumber="1" containsInteger="1" minValue="0" maxValue="20000"/>
    </cacheField>
    <cacheField name="TT" numFmtId="0">
      <sharedItems containsSemiMixedTypes="0" containsString="0" containsNumber="1" containsInteger="1" minValue="0" maxValue="168"/>
    </cacheField>
    <cacheField name="M1A" numFmtId="0">
      <sharedItems containsString="0" containsBlank="1" containsNumber="1" containsInteger="1" minValue="0" maxValue="168"/>
    </cacheField>
    <cacheField name="M1B" numFmtId="0">
      <sharedItems containsMixedTypes="1" containsNumber="1" containsInteger="1" minValue="-8" maxValue="21"/>
    </cacheField>
    <cacheField name="M2A" numFmtId="0">
      <sharedItems containsNonDate="0" containsString="0" containsBlank="1"/>
    </cacheField>
    <cacheField name="M2B" numFmtId="0">
      <sharedItems/>
    </cacheField>
    <cacheField name="M3A" numFmtId="0">
      <sharedItems containsNonDate="0" containsString="0" containsBlank="1"/>
    </cacheField>
    <cacheField name="M3B" numFmtId="0">
      <sharedItems/>
    </cacheField>
    <cacheField name="M4A" numFmtId="0">
      <sharedItems containsNonDate="0" containsString="0" containsBlank="1"/>
    </cacheField>
    <cacheField name="M4B" numFmtId="0">
      <sharedItems/>
    </cacheField>
    <cacheField name="STT" numFmtId="0">
      <sharedItems count="2">
        <s v=""/>
        <s v="+-"/>
      </sharedItems>
    </cacheField>
    <cacheField name="stt3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3">
  <r>
    <x v="0"/>
    <x v="0"/>
    <m/>
    <n v="60"/>
    <n v="1"/>
    <n v="1"/>
    <n v="1"/>
    <m/>
    <m/>
    <m/>
    <s v=""/>
    <m/>
    <s v=""/>
    <s v="AsahanKenkoA2SB"/>
    <x v="0"/>
  </r>
  <r>
    <x v="1"/>
    <x v="1"/>
    <n v="1"/>
    <n v="72"/>
    <n v="1"/>
    <m/>
    <s v=""/>
    <m/>
    <m/>
    <m/>
    <s v=""/>
    <m/>
    <s v=""/>
    <s v="AsahanKenkoF4FT"/>
    <x v="1"/>
  </r>
  <r>
    <x v="2"/>
    <x v="2"/>
    <n v="7"/>
    <s v="50 gr"/>
    <n v="7"/>
    <m/>
    <s v=""/>
    <m/>
    <m/>
    <m/>
    <s v=""/>
    <m/>
    <s v=""/>
    <s v="Binderclip107JK"/>
    <x v="1"/>
  </r>
  <r>
    <x v="3"/>
    <x v="3"/>
    <n v="4"/>
    <s v="10 gr"/>
    <n v="4"/>
    <m/>
    <s v=""/>
    <m/>
    <m/>
    <m/>
    <s v=""/>
    <m/>
    <s v=""/>
    <s v="Binderclip200JK"/>
    <x v="1"/>
  </r>
  <r>
    <x v="4"/>
    <x v="4"/>
    <n v="2"/>
    <s v="20 GRS"/>
    <n v="6"/>
    <n v="6"/>
    <n v="4"/>
    <m/>
    <m/>
    <m/>
    <s v=""/>
    <m/>
    <s v=""/>
    <s v="BinderclipKenkono155"/>
    <x v="0"/>
  </r>
  <r>
    <x v="5"/>
    <x v="5"/>
    <n v="0"/>
    <s v="5 GRS"/>
    <n v="3"/>
    <n v="3"/>
    <n v="3"/>
    <m/>
    <m/>
    <m/>
    <s v=""/>
    <m/>
    <s v=""/>
    <s v="BinderclipKenkono260"/>
    <x v="0"/>
  </r>
  <r>
    <x v="6"/>
    <x v="6"/>
    <m/>
    <n v="72"/>
    <n v="5"/>
    <n v="5"/>
    <n v="5"/>
    <m/>
    <m/>
    <m/>
    <s v=""/>
    <m/>
    <s v=""/>
    <s v="BNA5CampusJK"/>
    <x v="0"/>
  </r>
  <r>
    <x v="7"/>
    <x v="7"/>
    <n v="7"/>
    <s v="72 pc"/>
    <n v="7"/>
    <m/>
    <s v=""/>
    <m/>
    <m/>
    <m/>
    <s v=""/>
    <m/>
    <s v=""/>
    <s v="BNA5FancyJK"/>
    <x v="1"/>
  </r>
  <r>
    <x v="8"/>
    <x v="8"/>
    <n v="1"/>
    <n v="72"/>
    <n v="1"/>
    <m/>
    <s v=""/>
    <m/>
    <m/>
    <m/>
    <s v=""/>
    <m/>
    <s v=""/>
    <s v="BNA5KenkoCC83Campus"/>
    <x v="1"/>
  </r>
  <r>
    <x v="9"/>
    <x v="9"/>
    <n v="10"/>
    <s v="72 pc"/>
    <n v="10"/>
    <m/>
    <s v=""/>
    <m/>
    <m/>
    <m/>
    <s v=""/>
    <m/>
    <s v=""/>
    <s v="BNB5CampusJK"/>
    <x v="1"/>
  </r>
  <r>
    <x v="10"/>
    <x v="10"/>
    <m/>
    <s v="144 LSN"/>
    <n v="9"/>
    <n v="9"/>
    <n v="9"/>
    <m/>
    <m/>
    <m/>
    <s v=""/>
    <m/>
    <s v=""/>
    <s v="Bp265JK"/>
    <x v="0"/>
  </r>
  <r>
    <x v="11"/>
    <x v="11"/>
    <m/>
    <s v="144 LSN"/>
    <n v="9"/>
    <n v="9"/>
    <n v="9"/>
    <m/>
    <m/>
    <m/>
    <s v=""/>
    <m/>
    <s v=""/>
    <s v="Bp266JK"/>
    <x v="0"/>
  </r>
  <r>
    <x v="12"/>
    <x v="12"/>
    <m/>
    <s v="144 LSN"/>
    <n v="6"/>
    <n v="6"/>
    <n v="6"/>
    <m/>
    <m/>
    <m/>
    <s v=""/>
    <m/>
    <s v=""/>
    <s v="Bp338JK(bonus)"/>
    <x v="0"/>
  </r>
  <r>
    <x v="13"/>
    <x v="13"/>
    <n v="2"/>
    <s v="144 ls"/>
    <n v="2"/>
    <m/>
    <s v=""/>
    <m/>
    <m/>
    <m/>
    <s v=""/>
    <m/>
    <s v=""/>
    <s v="BpgellKenkoFunHtB"/>
    <x v="1"/>
  </r>
  <r>
    <x v="14"/>
    <x v="14"/>
    <n v="2"/>
    <s v="144 ls"/>
    <n v="2"/>
    <m/>
    <s v=""/>
    <m/>
    <m/>
    <m/>
    <s v=""/>
    <m/>
    <s v=""/>
    <s v="BpKenkoKC6Nanotip"/>
    <x v="1"/>
  </r>
  <r>
    <x v="15"/>
    <x v="15"/>
    <n v="14"/>
    <s v="144 ls"/>
    <n v="14"/>
    <m/>
    <s v=""/>
    <m/>
    <m/>
    <m/>
    <s v=""/>
    <m/>
    <s v=""/>
    <s v="BpKenkoKIspiderB"/>
    <x v="1"/>
  </r>
  <r>
    <x v="16"/>
    <x v="16"/>
    <n v="7"/>
    <s v="144 ls"/>
    <n v="7"/>
    <m/>
    <s v=""/>
    <m/>
    <m/>
    <m/>
    <s v=""/>
    <m/>
    <s v=""/>
    <s v="BpKenkoKIspiderM"/>
    <x v="1"/>
  </r>
  <r>
    <x v="17"/>
    <x v="17"/>
    <n v="31"/>
    <s v="120 ls"/>
    <n v="30"/>
    <n v="30"/>
    <n v="-1"/>
    <m/>
    <m/>
    <m/>
    <s v=""/>
    <m/>
    <s v=""/>
    <s v="BpKenkoKR6NaNoRay"/>
    <x v="0"/>
  </r>
  <r>
    <x v="18"/>
    <x v="18"/>
    <n v="40"/>
    <s v="120 ls"/>
    <n v="40"/>
    <m/>
    <s v=""/>
    <m/>
    <m/>
    <m/>
    <s v=""/>
    <m/>
    <s v=""/>
    <s v="BpKenkoKR6NaNoTip"/>
    <x v="1"/>
  </r>
  <r>
    <x v="19"/>
    <x v="19"/>
    <n v="1"/>
    <s v="144 ls"/>
    <n v="1"/>
    <m/>
    <s v=""/>
    <m/>
    <m/>
    <m/>
    <s v=""/>
    <m/>
    <s v=""/>
    <s v="BpKenkoMD2"/>
    <x v="1"/>
  </r>
  <r>
    <x v="20"/>
    <x v="20"/>
    <n v="74"/>
    <s v="144 ls"/>
    <n v="74"/>
    <m/>
    <s v=""/>
    <m/>
    <m/>
    <m/>
    <s v=""/>
    <m/>
    <s v=""/>
    <s v="BpKenkoSibiru"/>
    <x v="1"/>
  </r>
  <r>
    <x v="21"/>
    <x v="21"/>
    <n v="17"/>
    <s v="144 ls"/>
    <n v="14"/>
    <n v="14"/>
    <n v="-3"/>
    <m/>
    <m/>
    <m/>
    <s v=""/>
    <m/>
    <s v=""/>
    <s v="BpKenkoTILSIHt"/>
    <x v="0"/>
  </r>
  <r>
    <x v="22"/>
    <x v="22"/>
    <n v="2"/>
    <s v="24 box 24 pc"/>
    <n v="1"/>
    <n v="1"/>
    <n v="-1"/>
    <m/>
    <m/>
    <m/>
    <s v=""/>
    <m/>
    <s v=""/>
    <s v="BppenstandSTP300SGKenko"/>
    <x v="0"/>
  </r>
  <r>
    <x v="23"/>
    <x v="23"/>
    <n v="1"/>
    <s v="144 ls"/>
    <n v="1"/>
    <m/>
    <s v=""/>
    <m/>
    <m/>
    <m/>
    <s v=""/>
    <m/>
    <s v=""/>
    <s v="BpSaharaKenkoht"/>
    <x v="1"/>
  </r>
  <r>
    <x v="24"/>
    <x v="24"/>
    <n v="1"/>
    <s v="60 pc"/>
    <n v="1"/>
    <m/>
    <s v=""/>
    <m/>
    <m/>
    <m/>
    <s v=""/>
    <m/>
    <s v=""/>
    <s v="BT29203kembang"/>
    <x v="1"/>
  </r>
  <r>
    <x v="25"/>
    <x v="25"/>
    <n v="2"/>
    <n v="60"/>
    <n v="1"/>
    <n v="1"/>
    <n v="-1"/>
    <m/>
    <m/>
    <m/>
    <s v=""/>
    <m/>
    <s v=""/>
    <s v="BT322401kembang"/>
    <x v="0"/>
  </r>
  <r>
    <x v="26"/>
    <x v="26"/>
    <n v="1"/>
    <s v="40 ls"/>
    <n v="1"/>
    <m/>
    <s v=""/>
    <m/>
    <m/>
    <m/>
    <s v=""/>
    <m/>
    <s v=""/>
    <s v="BussinesfileFPP320A4Kenko"/>
    <x v="1"/>
  </r>
  <r>
    <x v="27"/>
    <x v="27"/>
    <n v="3"/>
    <s v="160 pc"/>
    <n v="3"/>
    <m/>
    <s v=""/>
    <m/>
    <m/>
    <m/>
    <s v=""/>
    <m/>
    <s v=""/>
    <s v="CallJKPKC0711HC"/>
    <x v="1"/>
  </r>
  <r>
    <x v="28"/>
    <x v="28"/>
    <n v="3"/>
    <s v="108 pc"/>
    <n v="3"/>
    <m/>
    <s v=""/>
    <m/>
    <m/>
    <m/>
    <s v=""/>
    <m/>
    <s v=""/>
    <s v="ClearHoldersolidCH840A4Kenko"/>
    <x v="1"/>
  </r>
  <r>
    <x v="29"/>
    <x v="29"/>
    <n v="5"/>
    <s v="48 LSN"/>
    <n v="2"/>
    <n v="2"/>
    <n v="-3"/>
    <m/>
    <m/>
    <m/>
    <s v=""/>
    <m/>
    <s v=""/>
    <s v="ClipwarnaKenko3100"/>
    <x v="0"/>
  </r>
  <r>
    <x v="30"/>
    <x v="30"/>
    <n v="2"/>
    <s v="12 ls"/>
    <n v="2"/>
    <m/>
    <s v=""/>
    <m/>
    <m/>
    <m/>
    <s v=""/>
    <m/>
    <s v=""/>
    <s v="CrayonKenko12wminiputarClassic(PVCBag)"/>
    <x v="1"/>
  </r>
  <r>
    <x v="31"/>
    <x v="31"/>
    <n v="11"/>
    <s v="72 pc"/>
    <n v="11"/>
    <m/>
    <s v=""/>
    <m/>
    <m/>
    <m/>
    <s v=""/>
    <m/>
    <s v=""/>
    <s v="Crayonputar24AGEEiEiKenko"/>
    <x v="1"/>
  </r>
  <r>
    <x v="32"/>
    <x v="32"/>
    <n v="30"/>
    <s v="72 pc"/>
    <n v="30"/>
    <m/>
    <s v=""/>
    <m/>
    <m/>
    <m/>
    <s v=""/>
    <m/>
    <s v=""/>
    <s v="Crayonputar24SnoopyEiEiKenko"/>
    <x v="1"/>
  </r>
  <r>
    <x v="33"/>
    <x v="33"/>
    <n v="1"/>
    <n v="72"/>
    <n v="1"/>
    <m/>
    <s v=""/>
    <m/>
    <m/>
    <m/>
    <s v=""/>
    <m/>
    <s v=""/>
    <s v="CrayonTiTi24wputarpendek"/>
    <x v="1"/>
  </r>
  <r>
    <x v="34"/>
    <x v="34"/>
    <m/>
    <s v="48 LSN"/>
    <n v="1"/>
    <n v="1"/>
    <n v="1"/>
    <m/>
    <m/>
    <m/>
    <s v=""/>
    <m/>
    <s v=""/>
    <s v="CutterJKA300A"/>
    <x v="0"/>
  </r>
  <r>
    <x v="35"/>
    <x v="35"/>
    <n v="1"/>
    <s v="20 ls"/>
    <n v="1"/>
    <m/>
    <s v=""/>
    <m/>
    <m/>
    <m/>
    <s v=""/>
    <m/>
    <s v=""/>
    <s v="CutterKenko918c"/>
    <x v="1"/>
  </r>
  <r>
    <x v="36"/>
    <x v="36"/>
    <n v="3"/>
    <s v="100 pc"/>
    <n v="3"/>
    <m/>
    <s v=""/>
    <m/>
    <m/>
    <m/>
    <s v=""/>
    <m/>
    <s v=""/>
    <s v="DispenserJKTD25"/>
    <x v="1"/>
  </r>
  <r>
    <x v="37"/>
    <x v="37"/>
    <n v="3"/>
    <s v="40 PC"/>
    <n v="3"/>
    <m/>
    <s v=""/>
    <m/>
    <m/>
    <m/>
    <s v=""/>
    <m/>
    <s v=""/>
    <s v="ExpandingfilleJK2638"/>
    <x v="1"/>
  </r>
  <r>
    <x v="38"/>
    <x v="38"/>
    <n v="6"/>
    <s v="20 box"/>
    <n v="6"/>
    <m/>
    <s v=""/>
    <m/>
    <m/>
    <m/>
    <s v=""/>
    <m/>
    <s v=""/>
    <s v="Garisan30cmKenkoF4(1box=120)"/>
    <x v="1"/>
  </r>
  <r>
    <x v="39"/>
    <x v="39"/>
    <n v="1"/>
    <s v="10 ls"/>
    <n v="1"/>
    <m/>
    <s v=""/>
    <m/>
    <m/>
    <m/>
    <s v=""/>
    <m/>
    <s v=""/>
    <s v="Garisanbesi60cmKenko"/>
    <x v="1"/>
  </r>
  <r>
    <x v="40"/>
    <x v="40"/>
    <n v="6"/>
    <s v="144 pc"/>
    <n v="6"/>
    <m/>
    <s v=""/>
    <m/>
    <m/>
    <m/>
    <s v=""/>
    <m/>
    <s v=""/>
    <s v="GuntingKenkoSC838"/>
    <x v="1"/>
  </r>
  <r>
    <x v="41"/>
    <x v="41"/>
    <n v="0"/>
    <s v="40 LSN"/>
    <n v="1"/>
    <n v="1"/>
    <n v="1"/>
    <m/>
    <m/>
    <m/>
    <s v=""/>
    <m/>
    <s v=""/>
    <s v="IsicutterJKL150besar"/>
    <x v="0"/>
  </r>
  <r>
    <x v="42"/>
    <x v="42"/>
    <n v="17"/>
    <s v="120 LSN"/>
    <n v="16"/>
    <n v="16"/>
    <n v="-1"/>
    <m/>
    <m/>
    <m/>
    <s v=""/>
    <m/>
    <s v=""/>
    <s v="IsicutterKenkoA100kecil"/>
    <x v="0"/>
  </r>
  <r>
    <x v="43"/>
    <x v="43"/>
    <n v="14"/>
    <s v="60 LSN"/>
    <n v="5"/>
    <n v="5"/>
    <n v="-9"/>
    <m/>
    <m/>
    <m/>
    <s v=""/>
    <m/>
    <s v=""/>
    <s v="IsicutterKenkoL150besar"/>
    <x v="0"/>
  </r>
  <r>
    <x v="44"/>
    <x v="44"/>
    <n v="4"/>
    <s v="360 pc"/>
    <n v="4"/>
    <m/>
    <s v=""/>
    <m/>
    <m/>
    <m/>
    <s v=""/>
    <m/>
    <s v=""/>
    <s v="JangkaJKMS402"/>
    <x v="1"/>
  </r>
  <r>
    <x v="45"/>
    <x v="45"/>
    <n v="1"/>
    <s v="120 PC"/>
    <n v="1"/>
    <m/>
    <s v=""/>
    <m/>
    <m/>
    <m/>
    <s v=""/>
    <m/>
    <s v=""/>
    <s v="JangkaJKMS406"/>
    <x v="1"/>
  </r>
  <r>
    <x v="46"/>
    <x v="46"/>
    <m/>
    <s v="24 LSN"/>
    <n v="1"/>
    <n v="1"/>
    <n v="1"/>
    <m/>
    <m/>
    <m/>
    <s v=""/>
    <m/>
    <s v=""/>
    <s v="JangkasetMS28JK"/>
    <x v="0"/>
  </r>
  <r>
    <x v="47"/>
    <x v="47"/>
    <m/>
    <n v="192"/>
    <n v="1"/>
    <n v="1"/>
    <n v="1"/>
    <m/>
    <m/>
    <m/>
    <s v=""/>
    <m/>
    <s v=""/>
    <s v="LLeaf!5Kenko"/>
    <x v="0"/>
  </r>
  <r>
    <x v="48"/>
    <x v="48"/>
    <n v="1"/>
    <n v="300"/>
    <n v="1"/>
    <m/>
    <s v=""/>
    <m/>
    <m/>
    <m/>
    <s v=""/>
    <m/>
    <s v=""/>
    <s v="LleafA550koalaMTKkotak"/>
    <x v="1"/>
  </r>
  <r>
    <x v="49"/>
    <x v="49"/>
    <n v="5"/>
    <s v="80 pc"/>
    <n v="5"/>
    <m/>
    <s v=""/>
    <m/>
    <m/>
    <m/>
    <s v=""/>
    <m/>
    <s v=""/>
    <s v="LLeafB5100JK"/>
    <x v="1"/>
  </r>
  <r>
    <x v="50"/>
    <x v="50"/>
    <n v="1"/>
    <n v="192"/>
    <n v="1"/>
    <m/>
    <s v=""/>
    <m/>
    <m/>
    <m/>
    <s v=""/>
    <m/>
    <s v=""/>
    <s v="LLeafJAA550"/>
    <x v="1"/>
  </r>
  <r>
    <x v="51"/>
    <x v="51"/>
    <n v="156"/>
    <s v="160 pc"/>
    <n v="156"/>
    <m/>
    <s v=""/>
    <m/>
    <m/>
    <m/>
    <s v=""/>
    <m/>
    <s v=""/>
    <s v="LLeafJAB550"/>
    <x v="1"/>
  </r>
  <r>
    <x v="52"/>
    <x v="52"/>
    <n v="3"/>
    <s v="192 pc"/>
    <n v="3"/>
    <m/>
    <s v=""/>
    <m/>
    <m/>
    <m/>
    <s v=""/>
    <m/>
    <s v=""/>
    <s v="LLeafJKA5tanpaCoverMixMogu/Minim/Mola(4)"/>
    <x v="1"/>
  </r>
  <r>
    <x v="53"/>
    <x v="53"/>
    <n v="4"/>
    <n v="1000"/>
    <n v="4"/>
    <m/>
    <s v=""/>
    <m/>
    <m/>
    <m/>
    <s v=""/>
    <m/>
    <s v=""/>
    <s v="LabelLB1LY(1brs)JK(titip)K"/>
    <x v="1"/>
  </r>
  <r>
    <x v="54"/>
    <x v="54"/>
    <m/>
    <s v="36 BOX (24 PCS)"/>
    <n v="2"/>
    <n v="2"/>
    <n v="2"/>
    <m/>
    <m/>
    <m/>
    <s v=""/>
    <m/>
    <s v=""/>
    <s v="LemJKGS100"/>
    <x v="0"/>
  </r>
  <r>
    <x v="55"/>
    <x v="55"/>
    <n v="2"/>
    <s v="24 ls"/>
    <n v="2"/>
    <m/>
    <s v=""/>
    <m/>
    <m/>
    <m/>
    <s v=""/>
    <m/>
    <s v=""/>
    <s v="LemKenkoGT406"/>
    <x v="1"/>
  </r>
  <r>
    <x v="56"/>
    <x v="56"/>
    <n v="1"/>
    <s v="54 box"/>
    <n v="1"/>
    <m/>
    <s v=""/>
    <m/>
    <m/>
    <m/>
    <s v=""/>
    <m/>
    <s v=""/>
    <s v="LemstickJKGS15(15gr)"/>
    <x v="1"/>
  </r>
  <r>
    <x v="57"/>
    <x v="57"/>
    <n v="2"/>
    <s v="50 card"/>
    <n v="2"/>
    <m/>
    <s v=""/>
    <m/>
    <m/>
    <m/>
    <s v=""/>
    <m/>
    <s v=""/>
    <s v="LemsuperglueSG03Kenko"/>
    <x v="1"/>
  </r>
  <r>
    <x v="58"/>
    <x v="58"/>
    <m/>
    <s v="144 PCS"/>
    <n v="2"/>
    <n v="2"/>
    <n v="2"/>
    <m/>
    <m/>
    <m/>
    <s v=""/>
    <m/>
    <s v=""/>
    <s v="OP12WputarpanjangJK"/>
    <x v="0"/>
  </r>
  <r>
    <x v="59"/>
    <x v="59"/>
    <m/>
    <n v="144"/>
    <n v="28"/>
    <n v="28"/>
    <n v="28"/>
    <m/>
    <m/>
    <m/>
    <s v=""/>
    <m/>
    <s v=""/>
    <s v="OPTiti12"/>
    <x v="0"/>
  </r>
  <r>
    <x v="60"/>
    <x v="60"/>
    <m/>
    <s v="144 PCS"/>
    <n v="15"/>
    <n v="15"/>
    <n v="15"/>
    <m/>
    <m/>
    <m/>
    <s v=""/>
    <m/>
    <s v=""/>
    <s v="OPTiti12CHJK"/>
    <x v="0"/>
  </r>
  <r>
    <x v="61"/>
    <x v="61"/>
    <m/>
    <n v="36"/>
    <n v="1"/>
    <n v="1"/>
    <n v="1"/>
    <m/>
    <m/>
    <m/>
    <s v=""/>
    <m/>
    <s v=""/>
    <s v="OPTiti36JK"/>
    <x v="0"/>
  </r>
  <r>
    <x v="62"/>
    <x v="62"/>
    <m/>
    <s v="24 PCS"/>
    <n v="15"/>
    <n v="15"/>
    <n v="15"/>
    <m/>
    <m/>
    <m/>
    <s v=""/>
    <m/>
    <s v=""/>
    <s v="OPTiti55JK"/>
    <x v="0"/>
  </r>
  <r>
    <x v="63"/>
    <x v="63"/>
    <m/>
    <s v="48 PCS"/>
    <n v="28"/>
    <n v="28"/>
    <n v="28"/>
    <m/>
    <m/>
    <m/>
    <s v=""/>
    <m/>
    <s v=""/>
    <s v="OPTitii24W"/>
    <x v="0"/>
  </r>
  <r>
    <x v="64"/>
    <x v="64"/>
    <n v="1"/>
    <s v="24 pc"/>
    <n v="1"/>
    <m/>
    <s v=""/>
    <m/>
    <m/>
    <m/>
    <s v=""/>
    <m/>
    <s v=""/>
    <s v="PC0717530A/DKenko"/>
    <x v="1"/>
  </r>
  <r>
    <x v="65"/>
    <x v="65"/>
    <n v="7"/>
    <s v="120 PC"/>
    <n v="7"/>
    <m/>
    <s v=""/>
    <m/>
    <m/>
    <m/>
    <s v=""/>
    <m/>
    <s v=""/>
    <s v="PCKenko2160pAGE"/>
    <x v="1"/>
  </r>
  <r>
    <x v="66"/>
    <x v="66"/>
    <n v="16"/>
    <s v="120 pc"/>
    <n v="16"/>
    <m/>
    <s v=""/>
    <m/>
    <m/>
    <m/>
    <s v=""/>
    <m/>
    <s v=""/>
    <s v="PCKenko2180MG"/>
    <x v="1"/>
  </r>
  <r>
    <x v="67"/>
    <x v="67"/>
    <m/>
    <s v="30 GRS"/>
    <n v="1"/>
    <n v="1"/>
    <n v="1"/>
    <m/>
    <m/>
    <m/>
    <s v=""/>
    <m/>
    <s v=""/>
    <s v="PensilJKP88"/>
    <x v="0"/>
  </r>
  <r>
    <x v="68"/>
    <x v="68"/>
    <m/>
    <s v="30 GRS"/>
    <n v="1"/>
    <n v="1"/>
    <n v="1"/>
    <m/>
    <m/>
    <m/>
    <s v=""/>
    <m/>
    <s v=""/>
    <s v="PensilJKP90"/>
    <x v="0"/>
  </r>
  <r>
    <x v="69"/>
    <x v="69"/>
    <n v="5"/>
    <s v="20 ls"/>
    <n v="5"/>
    <m/>
    <s v=""/>
    <m/>
    <m/>
    <m/>
    <s v=""/>
    <m/>
    <s v=""/>
    <s v="PocketnoteKenko404"/>
    <x v="1"/>
  </r>
  <r>
    <x v="70"/>
    <x v="70"/>
    <m/>
    <s v="20 PCS"/>
    <n v="1"/>
    <n v="1"/>
    <n v="1"/>
    <m/>
    <m/>
    <m/>
    <s v=""/>
    <m/>
    <s v=""/>
    <s v="PunchJKno30"/>
    <x v="0"/>
  </r>
  <r>
    <x v="71"/>
    <x v="71"/>
    <m/>
    <s v="96 PCS"/>
    <n v="1"/>
    <n v="1"/>
    <n v="1"/>
    <m/>
    <m/>
    <m/>
    <s v=""/>
    <m/>
    <s v=""/>
    <s v="PunchKenko30XL"/>
    <x v="0"/>
  </r>
  <r>
    <x v="72"/>
    <x v="72"/>
    <n v="6"/>
    <s v="48 ls"/>
    <n v="6"/>
    <m/>
    <s v=""/>
    <m/>
    <m/>
    <m/>
    <s v=""/>
    <m/>
    <s v=""/>
    <s v="PushpinKenkoPN30"/>
    <x v="1"/>
  </r>
  <r>
    <x v="73"/>
    <x v="73"/>
    <m/>
    <s v="24 LSN"/>
    <n v="1"/>
    <n v="1"/>
    <n v="1"/>
    <m/>
    <m/>
    <m/>
    <s v=""/>
    <m/>
    <s v=""/>
    <s v="PWJK12pendek"/>
    <x v="0"/>
  </r>
  <r>
    <x v="74"/>
    <x v="74"/>
    <n v="2"/>
    <s v="144 LS"/>
    <n v="2"/>
    <m/>
    <s v=""/>
    <m/>
    <m/>
    <m/>
    <s v=""/>
    <m/>
    <s v=""/>
    <s v="SpidolColormarkerKenkoHj(2)"/>
    <x v="1"/>
  </r>
  <r>
    <x v="75"/>
    <x v="75"/>
    <n v="4"/>
    <s v="72 ls"/>
    <n v="4"/>
    <m/>
    <s v=""/>
    <m/>
    <m/>
    <m/>
    <s v=""/>
    <m/>
    <s v=""/>
    <s v="SpidolKenkoHlighteror(3)/Hj(1)"/>
    <x v="1"/>
  </r>
  <r>
    <x v="76"/>
    <x v="76"/>
    <n v="2"/>
    <s v="72 ls"/>
    <n v="2"/>
    <m/>
    <s v=""/>
    <m/>
    <m/>
    <m/>
    <s v=""/>
    <m/>
    <s v=""/>
    <s v="SpidolKenkoHlighterwinlinerK"/>
    <x v="1"/>
  </r>
  <r>
    <x v="77"/>
    <x v="77"/>
    <n v="7"/>
    <s v="144 ls"/>
    <n v="7"/>
    <m/>
    <s v=""/>
    <m/>
    <m/>
    <m/>
    <s v=""/>
    <m/>
    <s v=""/>
    <s v="SpidolKenkoMarkerMlepasan"/>
    <x v="1"/>
  </r>
  <r>
    <x v="78"/>
    <x v="78"/>
    <n v="6"/>
    <s v="60 ls"/>
    <n v="6"/>
    <m/>
    <s v=""/>
    <m/>
    <m/>
    <m/>
    <s v=""/>
    <m/>
    <s v=""/>
    <s v="SpidolKenkoMarkerPM700M"/>
    <x v="1"/>
  </r>
  <r>
    <x v="79"/>
    <x v="79"/>
    <n v="54"/>
    <s v="60 ls"/>
    <n v="54"/>
    <m/>
    <s v=""/>
    <m/>
    <m/>
    <m/>
    <s v=""/>
    <m/>
    <s v=""/>
    <s v="SpidolKenkoMarkerWM700B/MWhiteboard"/>
    <x v="1"/>
  </r>
  <r>
    <x v="80"/>
    <x v="80"/>
    <n v="5"/>
    <s v="864 pc"/>
    <n v="5"/>
    <m/>
    <s v=""/>
    <m/>
    <m/>
    <m/>
    <s v=""/>
    <m/>
    <s v=""/>
    <s v="StabilloKenkoHighWinnerkuning"/>
    <x v="1"/>
  </r>
  <r>
    <x v="81"/>
    <x v="81"/>
    <n v="1"/>
    <s v="144 pc"/>
    <n v="1"/>
    <m/>
    <s v=""/>
    <m/>
    <m/>
    <m/>
    <s v=""/>
    <m/>
    <s v=""/>
    <s v="StampadJKno2"/>
    <x v="1"/>
  </r>
  <r>
    <x v="82"/>
    <x v="82"/>
    <n v="2"/>
    <s v="6 pc"/>
    <n v="2"/>
    <m/>
    <s v=""/>
    <m/>
    <m/>
    <m/>
    <s v=""/>
    <m/>
    <s v=""/>
    <s v="StaplerKenko12L/24"/>
    <x v="1"/>
  </r>
  <r>
    <x v="83"/>
    <x v="83"/>
    <n v="1"/>
    <s v="6 pc"/>
    <n v="1"/>
    <m/>
    <s v=""/>
    <m/>
    <m/>
    <m/>
    <s v=""/>
    <m/>
    <s v=""/>
    <s v="StaplerKenko12N/13"/>
    <x v="1"/>
  </r>
  <r>
    <x v="84"/>
    <x v="84"/>
    <n v="3"/>
    <s v="10 ls"/>
    <n v="2"/>
    <n v="2"/>
    <n v="-1"/>
    <m/>
    <m/>
    <m/>
    <s v=""/>
    <m/>
    <s v=""/>
    <s v="StaplerKenkoHD50OJ"/>
    <x v="0"/>
  </r>
  <r>
    <x v="85"/>
    <x v="85"/>
    <m/>
    <s v="20 LSN"/>
    <n v="1"/>
    <n v="1"/>
    <n v="1"/>
    <m/>
    <m/>
    <m/>
    <s v=""/>
    <m/>
    <s v=""/>
    <s v="StaplerKenkoHD10D"/>
    <x v="0"/>
  </r>
  <r>
    <x v="86"/>
    <x v="86"/>
    <m/>
    <s v="50 BOX"/>
    <n v="5"/>
    <n v="5"/>
    <n v="5"/>
    <m/>
    <m/>
    <m/>
    <s v=""/>
    <m/>
    <s v=""/>
    <s v="StipJK20P"/>
    <x v="0"/>
  </r>
  <r>
    <x v="87"/>
    <x v="87"/>
    <m/>
    <s v="50 BOX"/>
    <n v="2"/>
    <n v="2"/>
    <n v="2"/>
    <m/>
    <m/>
    <m/>
    <s v=""/>
    <m/>
    <s v=""/>
    <s v="StipJK30P"/>
    <x v="0"/>
  </r>
  <r>
    <x v="88"/>
    <x v="88"/>
    <m/>
    <s v="50 BOX"/>
    <n v="3"/>
    <n v="3"/>
    <n v="3"/>
    <m/>
    <m/>
    <m/>
    <s v=""/>
    <m/>
    <s v=""/>
    <s v="StipJK40P"/>
    <x v="0"/>
  </r>
  <r>
    <x v="89"/>
    <x v="89"/>
    <n v="7"/>
    <s v="144 ls"/>
    <n v="7"/>
    <m/>
    <s v=""/>
    <m/>
    <m/>
    <m/>
    <s v=""/>
    <m/>
    <s v=""/>
    <s v="StipJKPenMER01"/>
    <x v="1"/>
  </r>
  <r>
    <x v="90"/>
    <x v="90"/>
    <n v="5"/>
    <n v="50"/>
    <n v="5"/>
    <m/>
    <s v=""/>
    <m/>
    <m/>
    <m/>
    <s v=""/>
    <m/>
    <s v=""/>
    <s v="StipKenko20ht"/>
    <x v="1"/>
  </r>
  <r>
    <x v="91"/>
    <x v="91"/>
    <n v="1"/>
    <n v="50"/>
    <n v="1"/>
    <m/>
    <s v=""/>
    <m/>
    <m/>
    <m/>
    <s v=""/>
    <m/>
    <s v=""/>
    <s v="StipKenko40hitam"/>
    <x v="1"/>
  </r>
  <r>
    <x v="92"/>
    <x v="92"/>
    <n v="2"/>
    <s v="40 box"/>
    <n v="1"/>
    <n v="1"/>
    <n v="-1"/>
    <m/>
    <m/>
    <m/>
    <s v=""/>
    <m/>
    <s v=""/>
    <s v="StipKenko40putih"/>
    <x v="0"/>
  </r>
  <r>
    <x v="93"/>
    <x v="93"/>
    <n v="1"/>
    <s v="100 pc"/>
    <n v="1"/>
    <m/>
    <s v=""/>
    <m/>
    <m/>
    <m/>
    <s v=""/>
    <m/>
    <s v=""/>
    <s v="StipKenkoER36Batik"/>
    <x v="1"/>
  </r>
  <r>
    <x v="94"/>
    <x v="94"/>
    <n v="1"/>
    <s v="100 pc"/>
    <n v="1"/>
    <m/>
    <s v=""/>
    <m/>
    <m/>
    <m/>
    <s v=""/>
    <m/>
    <s v=""/>
    <s v="Tas3234paradiseJK"/>
    <x v="1"/>
  </r>
  <r>
    <x v="95"/>
    <x v="95"/>
    <m/>
    <s v="48 LSN"/>
    <n v="4"/>
    <n v="4"/>
    <n v="4"/>
    <m/>
    <m/>
    <m/>
    <s v=""/>
    <m/>
    <s v=""/>
    <s v="TipeexJK101"/>
    <x v="0"/>
  </r>
  <r>
    <x v="96"/>
    <x v="96"/>
    <m/>
    <s v="60 LSN"/>
    <n v="2"/>
    <n v="2"/>
    <n v="2"/>
    <m/>
    <m/>
    <m/>
    <s v=""/>
    <m/>
    <s v=""/>
    <s v="TipeexJKCT522"/>
    <x v="0"/>
  </r>
  <r>
    <x v="97"/>
    <x v="97"/>
    <n v="4"/>
    <s v="48 ls"/>
    <n v="4"/>
    <m/>
    <s v=""/>
    <m/>
    <m/>
    <m/>
    <s v=""/>
    <m/>
    <s v=""/>
    <s v="TipeexKenko306"/>
    <x v="1"/>
  </r>
  <r>
    <x v="98"/>
    <x v="98"/>
    <n v="0"/>
    <s v="60 gr"/>
    <n v="0"/>
    <m/>
    <s v=""/>
    <m/>
    <m/>
    <m/>
    <s v=""/>
    <m/>
    <s v=""/>
    <s v="Binderclip105JK"/>
    <x v="1"/>
  </r>
  <r>
    <x v="98"/>
    <x v="99"/>
    <n v="1"/>
    <s v="30 gr"/>
    <n v="0"/>
    <n v="0"/>
    <n v="-1"/>
    <m/>
    <m/>
    <m/>
    <s v=""/>
    <m/>
    <s v=""/>
    <s v="Binderclip111JK"/>
    <x v="0"/>
  </r>
  <r>
    <x v="98"/>
    <x v="100"/>
    <n v="0"/>
    <s v="5 GRS"/>
    <n v="0"/>
    <m/>
    <s v=""/>
    <m/>
    <m/>
    <m/>
    <s v=""/>
    <m/>
    <s v=""/>
    <s v="BinderclipJK260"/>
    <x v="1"/>
  </r>
  <r>
    <x v="98"/>
    <x v="101"/>
    <n v="0"/>
    <s v="3 GRS"/>
    <n v="0"/>
    <m/>
    <s v=""/>
    <m/>
    <m/>
    <m/>
    <s v=""/>
    <m/>
    <s v=""/>
    <s v="BinderclipJK280"/>
    <x v="1"/>
  </r>
  <r>
    <x v="98"/>
    <x v="102"/>
    <n v="1"/>
    <s v="50 GRS"/>
    <n v="0"/>
    <n v="0"/>
    <n v="-1"/>
    <m/>
    <m/>
    <m/>
    <s v=""/>
    <m/>
    <s v=""/>
    <s v="BinderclipKenkono105"/>
    <x v="0"/>
  </r>
  <r>
    <x v="98"/>
    <x v="103"/>
    <n v="0"/>
    <s v="10 GRS"/>
    <n v="0"/>
    <m/>
    <s v=""/>
    <m/>
    <m/>
    <m/>
    <s v=""/>
    <m/>
    <s v=""/>
    <s v="BinderclipKenkono200"/>
    <x v="1"/>
  </r>
  <r>
    <x v="98"/>
    <x v="104"/>
    <n v="0"/>
    <s v="72 BOX"/>
    <n v="0"/>
    <m/>
    <s v=""/>
    <m/>
    <m/>
    <m/>
    <s v=""/>
    <m/>
    <s v=""/>
    <s v="BinderClipKenkono280(6PCS/BOX)"/>
    <x v="1"/>
  </r>
  <r>
    <x v="98"/>
    <x v="105"/>
    <n v="0"/>
    <s v="144 ls"/>
    <n v="0"/>
    <m/>
    <s v=""/>
    <m/>
    <m/>
    <m/>
    <s v=""/>
    <m/>
    <s v=""/>
    <s v="BpJKBP273Zetohitam"/>
    <x v="1"/>
  </r>
  <r>
    <x v="98"/>
    <x v="106"/>
    <n v="0"/>
    <n v="60"/>
    <n v="0"/>
    <m/>
    <s v=""/>
    <m/>
    <m/>
    <m/>
    <s v=""/>
    <m/>
    <s v=""/>
    <s v="BT3224batik"/>
    <x v="1"/>
  </r>
  <r>
    <x v="98"/>
    <x v="107"/>
    <n v="0"/>
    <m/>
    <n v="0"/>
    <m/>
    <s v=""/>
    <m/>
    <m/>
    <m/>
    <s v=""/>
    <m/>
    <s v=""/>
    <s v="CallJKCC15A"/>
    <x v="1"/>
  </r>
  <r>
    <x v="98"/>
    <x v="108"/>
    <n v="0"/>
    <s v="120 PCS"/>
    <n v="0"/>
    <m/>
    <s v=""/>
    <m/>
    <m/>
    <m/>
    <s v=""/>
    <m/>
    <s v=""/>
    <s v="CallJKCC8A"/>
    <x v="1"/>
  </r>
  <r>
    <x v="98"/>
    <x v="109"/>
    <n v="0"/>
    <s v="60 PCS"/>
    <n v="0"/>
    <m/>
    <s v=""/>
    <m/>
    <m/>
    <m/>
    <s v=""/>
    <m/>
    <s v=""/>
    <s v="CallJKCC800CH"/>
    <x v="1"/>
  </r>
  <r>
    <x v="98"/>
    <x v="110"/>
    <n v="0"/>
    <m/>
    <n v="0"/>
    <m/>
    <s v=""/>
    <m/>
    <m/>
    <m/>
    <s v=""/>
    <m/>
    <s v=""/>
    <s v="CallJKCC810CH"/>
    <x v="1"/>
  </r>
  <r>
    <x v="98"/>
    <x v="111"/>
    <n v="0"/>
    <s v="200 BOX"/>
    <n v="0"/>
    <m/>
    <s v=""/>
    <m/>
    <m/>
    <m/>
    <s v=""/>
    <m/>
    <s v=""/>
    <s v="ClipJumboJKno5"/>
    <x v="1"/>
  </r>
  <r>
    <x v="98"/>
    <x v="112"/>
    <n v="0"/>
    <s v="200 BOX"/>
    <n v="0"/>
    <m/>
    <s v=""/>
    <m/>
    <m/>
    <m/>
    <s v=""/>
    <m/>
    <s v=""/>
    <s v="ClipJumboKenkono5"/>
    <x v="1"/>
  </r>
  <r>
    <x v="98"/>
    <x v="113"/>
    <n v="1"/>
    <s v="500 BOX"/>
    <n v="0"/>
    <n v="0"/>
    <n v="-1"/>
    <m/>
    <m/>
    <m/>
    <s v=""/>
    <m/>
    <s v=""/>
    <s v="ClipTrigonalJKno3"/>
    <x v="0"/>
  </r>
  <r>
    <x v="98"/>
    <x v="114"/>
    <n v="0"/>
    <s v="500 BOX"/>
    <n v="0"/>
    <m/>
    <s v=""/>
    <m/>
    <m/>
    <m/>
    <s v=""/>
    <m/>
    <s v=""/>
    <s v="CliptrigonalKenkono3"/>
    <x v="1"/>
  </r>
  <r>
    <x v="98"/>
    <x v="115"/>
    <n v="0"/>
    <m/>
    <n v="0"/>
    <m/>
    <s v=""/>
    <m/>
    <m/>
    <m/>
    <s v=""/>
    <m/>
    <s v=""/>
    <s v="CounterhandtallyKenkoHT302"/>
    <x v="1"/>
  </r>
  <r>
    <x v="98"/>
    <x v="116"/>
    <n v="0"/>
    <s v="12 LSN"/>
    <n v="0"/>
    <m/>
    <s v=""/>
    <m/>
    <m/>
    <m/>
    <s v=""/>
    <m/>
    <s v=""/>
    <s v="Crayonputar12wJKTWCR12S"/>
    <x v="1"/>
  </r>
  <r>
    <x v="98"/>
    <x v="117"/>
    <n v="3"/>
    <s v="30 LSN"/>
    <n v="0"/>
    <n v="0"/>
    <n v="-3"/>
    <m/>
    <m/>
    <m/>
    <s v=""/>
    <m/>
    <s v=""/>
    <s v="CutterKenkoA300"/>
    <x v="0"/>
  </r>
  <r>
    <x v="98"/>
    <x v="118"/>
    <n v="0"/>
    <s v="30 LSN"/>
    <n v="0"/>
    <m/>
    <s v=""/>
    <m/>
    <m/>
    <m/>
    <s v=""/>
    <m/>
    <s v=""/>
    <s v="CutterKenkoK200"/>
    <x v="1"/>
  </r>
  <r>
    <x v="98"/>
    <x v="119"/>
    <n v="0"/>
    <m/>
    <n v="0"/>
    <m/>
    <s v=""/>
    <m/>
    <m/>
    <m/>
    <s v=""/>
    <m/>
    <s v=""/>
    <s v="DateStampKenkoD44mm"/>
    <x v="1"/>
  </r>
  <r>
    <x v="98"/>
    <x v="120"/>
    <n v="0"/>
    <s v="240 ROL"/>
    <n v="0"/>
    <m/>
    <s v=""/>
    <m/>
    <m/>
    <m/>
    <s v=""/>
    <m/>
    <s v=""/>
    <s v="DoubletapeKenko12mmHGplstbiru"/>
    <x v="1"/>
  </r>
  <r>
    <x v="98"/>
    <x v="121"/>
    <n v="0"/>
    <s v="480 ROL"/>
    <n v="0"/>
    <m/>
    <s v=""/>
    <m/>
    <m/>
    <m/>
    <s v=""/>
    <m/>
    <s v=""/>
    <s v="DoubletapeKenko6mmHGplstbiru"/>
    <x v="1"/>
  </r>
  <r>
    <x v="98"/>
    <x v="122"/>
    <n v="0"/>
    <s v="144 LSN"/>
    <n v="0"/>
    <m/>
    <s v=""/>
    <m/>
    <m/>
    <m/>
    <s v=""/>
    <m/>
    <s v=""/>
    <s v="GelpenKenkoEasyGelhitam"/>
    <x v="1"/>
  </r>
  <r>
    <x v="98"/>
    <x v="123"/>
    <n v="0"/>
    <s v="144 LSN"/>
    <n v="0"/>
    <m/>
    <s v=""/>
    <m/>
    <m/>
    <m/>
    <s v=""/>
    <m/>
    <s v=""/>
    <s v="GelpenKenkoHitech028mmbiru"/>
    <x v="1"/>
  </r>
  <r>
    <x v="98"/>
    <x v="124"/>
    <n v="0"/>
    <s v="144 LSN"/>
    <n v="0"/>
    <m/>
    <s v=""/>
    <m/>
    <m/>
    <m/>
    <s v=""/>
    <m/>
    <s v=""/>
    <s v="GelpenKenkoHitech028mmhitam"/>
    <x v="1"/>
  </r>
  <r>
    <x v="98"/>
    <x v="125"/>
    <n v="0"/>
    <s v="12 GRS"/>
    <n v="0"/>
    <m/>
    <s v=""/>
    <m/>
    <m/>
    <m/>
    <s v=""/>
    <m/>
    <s v=""/>
    <s v="GelpenKenkoK1biru"/>
    <x v="1"/>
  </r>
  <r>
    <x v="98"/>
    <x v="126"/>
    <n v="0"/>
    <s v="12 GRS"/>
    <n v="0"/>
    <m/>
    <s v=""/>
    <m/>
    <m/>
    <m/>
    <s v=""/>
    <m/>
    <s v=""/>
    <s v="GelpenKenkoK1hitam"/>
    <x v="1"/>
  </r>
  <r>
    <x v="98"/>
    <x v="127"/>
    <n v="0"/>
    <s v="12 GRS"/>
    <n v="0"/>
    <m/>
    <s v=""/>
    <m/>
    <m/>
    <m/>
    <s v=""/>
    <m/>
    <s v=""/>
    <s v="GelpenKenkoKE100hitam"/>
    <x v="1"/>
  </r>
  <r>
    <x v="98"/>
    <x v="128"/>
    <n v="0"/>
    <s v="12 GRS"/>
    <n v="0"/>
    <m/>
    <s v=""/>
    <m/>
    <m/>
    <m/>
    <s v=""/>
    <m/>
    <s v=""/>
    <s v="GelpenKenkoKE303Tgelbiru"/>
    <x v="1"/>
  </r>
  <r>
    <x v="98"/>
    <x v="129"/>
    <n v="0"/>
    <s v="25 LSN"/>
    <n v="0"/>
    <m/>
    <s v=""/>
    <m/>
    <m/>
    <m/>
    <s v=""/>
    <m/>
    <s v=""/>
    <s v="GuntingKenkoSC828"/>
    <x v="1"/>
  </r>
  <r>
    <x v="98"/>
    <x v="130"/>
    <n v="0"/>
    <s v="1000 ROL"/>
    <n v="0"/>
    <m/>
    <s v=""/>
    <m/>
    <m/>
    <m/>
    <s v=""/>
    <m/>
    <s v=""/>
    <s v="isilabel2lineJK"/>
    <x v="1"/>
  </r>
  <r>
    <x v="98"/>
    <x v="131"/>
    <n v="0"/>
    <s v="200 BOX"/>
    <n v="0"/>
    <m/>
    <s v=""/>
    <m/>
    <m/>
    <m/>
    <s v=""/>
    <m/>
    <s v=""/>
    <s v="Isistapler(staples)Kenkono3"/>
    <x v="1"/>
  </r>
  <r>
    <x v="98"/>
    <x v="132"/>
    <n v="0"/>
    <m/>
    <n v="0"/>
    <m/>
    <s v=""/>
    <m/>
    <m/>
    <m/>
    <s v=""/>
    <m/>
    <s v=""/>
    <s v="JangkasetKenkoC288"/>
    <x v="1"/>
  </r>
  <r>
    <x v="98"/>
    <x v="133"/>
    <n v="0"/>
    <s v="96 PCS"/>
    <n v="0"/>
    <m/>
    <s v=""/>
    <m/>
    <m/>
    <m/>
    <s v=""/>
    <m/>
    <s v=""/>
    <s v="LLeafKenkoA5LL1002070"/>
    <x v="1"/>
  </r>
  <r>
    <x v="98"/>
    <x v="134"/>
    <n v="0"/>
    <s v="80 PCS"/>
    <n v="0"/>
    <m/>
    <s v=""/>
    <m/>
    <m/>
    <m/>
    <s v=""/>
    <m/>
    <s v=""/>
    <s v="LLeafKenkoB5LL1002670"/>
    <x v="1"/>
  </r>
  <r>
    <x v="98"/>
    <x v="135"/>
    <n v="0"/>
    <s v="50 TUB"/>
    <n v="0"/>
    <m/>
    <s v=""/>
    <m/>
    <m/>
    <m/>
    <s v=""/>
    <m/>
    <s v=""/>
    <s v="LabelhargaKenko60012R1brs"/>
    <x v="1"/>
  </r>
  <r>
    <x v="98"/>
    <x v="136"/>
    <n v="0"/>
    <n v="500"/>
    <n v="0"/>
    <m/>
    <s v=""/>
    <m/>
    <m/>
    <m/>
    <s v=""/>
    <m/>
    <s v=""/>
    <s v="LabelJKLBP2LN2brs"/>
    <x v="1"/>
  </r>
  <r>
    <x v="98"/>
    <x v="137"/>
    <n v="0"/>
    <s v="20 LSN"/>
    <n v="0"/>
    <m/>
    <s v=""/>
    <m/>
    <m/>
    <m/>
    <s v=""/>
    <m/>
    <s v=""/>
    <s v="LemcairKenkoLG50"/>
    <x v="1"/>
  </r>
  <r>
    <x v="98"/>
    <x v="138"/>
    <n v="0"/>
    <s v="48 LSN"/>
    <n v="0"/>
    <m/>
    <s v=""/>
    <m/>
    <m/>
    <m/>
    <s v=""/>
    <m/>
    <s v=""/>
    <s v="LemJKGLR35"/>
    <x v="1"/>
  </r>
  <r>
    <x v="98"/>
    <x v="139"/>
    <n v="0"/>
    <s v="36 BOX (24)"/>
    <n v="0"/>
    <m/>
    <s v=""/>
    <m/>
    <m/>
    <m/>
    <s v=""/>
    <m/>
    <s v=""/>
    <s v="LemstickJKGS100"/>
    <x v="1"/>
  </r>
  <r>
    <x v="98"/>
    <x v="140"/>
    <n v="0"/>
    <s v="36 BOX (20)"/>
    <n v="0"/>
    <m/>
    <s v=""/>
    <m/>
    <m/>
    <m/>
    <s v=""/>
    <m/>
    <s v=""/>
    <s v="LemstickKenko15grtanggung"/>
    <x v="1"/>
  </r>
  <r>
    <x v="98"/>
    <x v="141"/>
    <n v="0"/>
    <s v="36 BOX"/>
    <n v="0"/>
    <m/>
    <s v=""/>
    <m/>
    <m/>
    <m/>
    <s v=""/>
    <m/>
    <s v=""/>
    <s v="LemstickKenko8grkecil"/>
    <x v="1"/>
  </r>
  <r>
    <x v="98"/>
    <x v="142"/>
    <n v="0"/>
    <s v="60 LSN"/>
    <n v="0"/>
    <m/>
    <s v=""/>
    <m/>
    <m/>
    <m/>
    <s v=""/>
    <m/>
    <s v=""/>
    <s v="MarkerpermanenKenkoPM100hitam"/>
    <x v="1"/>
  </r>
  <r>
    <x v="98"/>
    <x v="143"/>
    <n v="0"/>
    <s v="60 LSN"/>
    <n v="0"/>
    <m/>
    <s v=""/>
    <m/>
    <m/>
    <m/>
    <s v=""/>
    <m/>
    <s v=""/>
    <s v="MarkerWBKenkoWM100hitam"/>
    <x v="1"/>
  </r>
  <r>
    <x v="98"/>
    <x v="144"/>
    <n v="0"/>
    <s v="50 PCS"/>
    <n v="0"/>
    <m/>
    <s v=""/>
    <m/>
    <m/>
    <m/>
    <s v=""/>
    <m/>
    <s v=""/>
    <s v="MesinlabelhargaKenkoMX5500"/>
    <x v="1"/>
  </r>
  <r>
    <x v="98"/>
    <x v="145"/>
    <n v="0"/>
    <s v="10 BOX"/>
    <n v="0"/>
    <m/>
    <s v=""/>
    <m/>
    <m/>
    <m/>
    <s v=""/>
    <m/>
    <s v=""/>
    <s v="MikalaminatingKenkoLF1002234"/>
    <x v="1"/>
  </r>
  <r>
    <x v="98"/>
    <x v="146"/>
    <n v="0"/>
    <s v="12 LSN"/>
    <n v="0"/>
    <m/>
    <s v=""/>
    <m/>
    <m/>
    <m/>
    <s v=""/>
    <m/>
    <s v=""/>
    <s v="OpastelJK12WOP12S"/>
    <x v="1"/>
  </r>
  <r>
    <x v="98"/>
    <x v="147"/>
    <n v="0"/>
    <s v="48 SET"/>
    <n v="0"/>
    <m/>
    <s v=""/>
    <m/>
    <m/>
    <m/>
    <s v=""/>
    <m/>
    <s v=""/>
    <s v="OpastelJK24WOP24S"/>
    <x v="1"/>
  </r>
  <r>
    <x v="98"/>
    <x v="148"/>
    <n v="0"/>
    <s v="36 SET"/>
    <n v="0"/>
    <m/>
    <s v=""/>
    <m/>
    <m/>
    <m/>
    <s v=""/>
    <m/>
    <s v=""/>
    <s v="OpastelJK36WOP36S"/>
    <x v="1"/>
  </r>
  <r>
    <x v="98"/>
    <x v="149"/>
    <n v="0"/>
    <s v="6 LSN"/>
    <n v="0"/>
    <m/>
    <s v=""/>
    <m/>
    <m/>
    <m/>
    <s v=""/>
    <m/>
    <s v=""/>
    <s v="OpastelJK18WOP18S"/>
    <x v="1"/>
  </r>
  <r>
    <x v="98"/>
    <x v="150"/>
    <n v="0"/>
    <s v="24 LSN"/>
    <n v="0"/>
    <m/>
    <s v=""/>
    <m/>
    <m/>
    <m/>
    <s v=""/>
    <m/>
    <s v=""/>
    <s v="PcaseJKPC0719AC36A/FAnimalCalender"/>
    <x v="1"/>
  </r>
  <r>
    <x v="98"/>
    <x v="151"/>
    <n v="0"/>
    <s v="24 LSN"/>
    <n v="0"/>
    <m/>
    <s v=""/>
    <m/>
    <m/>
    <m/>
    <s v=""/>
    <m/>
    <s v=""/>
    <s v="PcaseJKPC0719GZ34A/FGozzy"/>
    <x v="1"/>
  </r>
  <r>
    <x v="98"/>
    <x v="152"/>
    <n v="0"/>
    <s v="24 LSN"/>
    <n v="0"/>
    <m/>
    <s v=""/>
    <m/>
    <m/>
    <m/>
    <s v=""/>
    <m/>
    <s v=""/>
    <s v="PaperClipJKC3100"/>
    <x v="1"/>
  </r>
  <r>
    <x v="98"/>
    <x v="153"/>
    <n v="0"/>
    <s v="5 PCS"/>
    <n v="0"/>
    <m/>
    <s v=""/>
    <m/>
    <m/>
    <m/>
    <s v=""/>
    <m/>
    <s v=""/>
    <s v="PapercutterJKPC2638(F4)"/>
    <x v="1"/>
  </r>
  <r>
    <x v="98"/>
    <x v="154"/>
    <n v="0"/>
    <s v="30 GRS"/>
    <n v="0"/>
    <m/>
    <s v=""/>
    <m/>
    <m/>
    <m/>
    <s v=""/>
    <m/>
    <s v=""/>
    <s v="PensilJKP882B"/>
    <x v="1"/>
  </r>
  <r>
    <x v="98"/>
    <x v="155"/>
    <n v="0"/>
    <m/>
    <n v="0"/>
    <m/>
    <s v=""/>
    <m/>
    <m/>
    <m/>
    <s v=""/>
    <m/>
    <s v=""/>
    <s v="PensilJKP90"/>
    <x v="1"/>
  </r>
  <r>
    <x v="98"/>
    <x v="156"/>
    <n v="0"/>
    <s v="30 GRS"/>
    <n v="0"/>
    <m/>
    <s v=""/>
    <m/>
    <m/>
    <m/>
    <s v=""/>
    <m/>
    <s v=""/>
    <s v="PensilJKP932B"/>
    <x v="1"/>
  </r>
  <r>
    <x v="98"/>
    <x v="157"/>
    <n v="0"/>
    <s v="80 ROL"/>
    <n v="0"/>
    <m/>
    <s v=""/>
    <m/>
    <m/>
    <m/>
    <s v=""/>
    <m/>
    <s v=""/>
    <s v="PlakbankainhitamKenko36mmplstmerah"/>
    <x v="1"/>
  </r>
  <r>
    <x v="98"/>
    <x v="158"/>
    <n v="0"/>
    <s v="60 ROL"/>
    <n v="0"/>
    <m/>
    <s v=""/>
    <m/>
    <m/>
    <m/>
    <s v=""/>
    <m/>
    <s v=""/>
    <s v="PlakbankainhitamKenko48mmplstmerah"/>
    <x v="1"/>
  </r>
  <r>
    <x v="98"/>
    <x v="159"/>
    <n v="0"/>
    <s v="60 ROL"/>
    <n v="0"/>
    <m/>
    <s v=""/>
    <m/>
    <m/>
    <m/>
    <s v=""/>
    <m/>
    <s v=""/>
    <s v="PlakbankainKenko48mmplstbiru"/>
    <x v="1"/>
  </r>
  <r>
    <x v="98"/>
    <x v="160"/>
    <n v="0"/>
    <s v="24 PCS"/>
    <n v="0"/>
    <m/>
    <s v=""/>
    <m/>
    <m/>
    <m/>
    <s v=""/>
    <m/>
    <s v=""/>
    <s v="PunchJKno85"/>
    <x v="1"/>
  </r>
  <r>
    <x v="98"/>
    <x v="161"/>
    <n v="0"/>
    <s v="10 LSN"/>
    <n v="0"/>
    <m/>
    <s v=""/>
    <m/>
    <m/>
    <m/>
    <s v=""/>
    <m/>
    <s v=""/>
    <s v="PunchKenkono30"/>
    <x v="1"/>
  </r>
  <r>
    <x v="98"/>
    <x v="162"/>
    <n v="0"/>
    <m/>
    <n v="0"/>
    <m/>
    <s v=""/>
    <m/>
    <m/>
    <m/>
    <s v=""/>
    <m/>
    <s v=""/>
    <s v="PunchKenkono40"/>
    <x v="1"/>
  </r>
  <r>
    <x v="98"/>
    <x v="163"/>
    <n v="0"/>
    <s v="24 LSN"/>
    <n v="0"/>
    <m/>
    <s v=""/>
    <m/>
    <m/>
    <m/>
    <s v=""/>
    <m/>
    <s v=""/>
    <s v="PWbicolorKenko12WCP12FBCclassic"/>
    <x v="1"/>
  </r>
  <r>
    <x v="98"/>
    <x v="164"/>
    <n v="0"/>
    <s v="12 LSN"/>
    <n v="0"/>
    <m/>
    <s v=""/>
    <m/>
    <m/>
    <m/>
    <s v=""/>
    <m/>
    <s v=""/>
    <s v="PWJK12WCP100"/>
    <x v="1"/>
  </r>
  <r>
    <x v="98"/>
    <x v="165"/>
    <n v="0"/>
    <s v="24 LSN"/>
    <n v="0"/>
    <m/>
    <s v=""/>
    <m/>
    <m/>
    <m/>
    <s v=""/>
    <m/>
    <s v=""/>
    <s v="PWJK12WCPS12pendek"/>
    <x v="1"/>
  </r>
  <r>
    <x v="98"/>
    <x v="166"/>
    <n v="0"/>
    <s v="72 SET"/>
    <n v="0"/>
    <m/>
    <s v=""/>
    <m/>
    <m/>
    <m/>
    <s v=""/>
    <m/>
    <s v=""/>
    <s v="PWJK24WCP101"/>
    <x v="1"/>
  </r>
  <r>
    <x v="98"/>
    <x v="167"/>
    <n v="0"/>
    <s v="24 ls"/>
    <n v="0"/>
    <m/>
    <s v=""/>
    <m/>
    <m/>
    <m/>
    <s v=""/>
    <m/>
    <s v=""/>
    <s v="PWJKCp102pendek"/>
    <x v="1"/>
  </r>
  <r>
    <x v="98"/>
    <x v="168"/>
    <n v="0"/>
    <s v="24 LSN"/>
    <n v="0"/>
    <m/>
    <s v=""/>
    <m/>
    <m/>
    <m/>
    <s v=""/>
    <m/>
    <s v=""/>
    <s v="PWKenko12WCP12Fclassicpanjang"/>
    <x v="1"/>
  </r>
  <r>
    <x v="98"/>
    <x v="169"/>
    <n v="0"/>
    <s v="10 LSN"/>
    <n v="0"/>
    <m/>
    <s v=""/>
    <m/>
    <m/>
    <m/>
    <s v=""/>
    <m/>
    <s v=""/>
    <s v="PWKenko12WCP12FTincaseclassic"/>
    <x v="1"/>
  </r>
  <r>
    <x v="98"/>
    <x v="170"/>
    <n v="0"/>
    <s v="48 LSN"/>
    <n v="0"/>
    <m/>
    <s v=""/>
    <m/>
    <m/>
    <m/>
    <s v=""/>
    <m/>
    <s v=""/>
    <s v="PWKenko12WCP12HALFclassic"/>
    <x v="1"/>
  </r>
  <r>
    <x v="98"/>
    <x v="171"/>
    <n v="0"/>
    <s v="12 LSN"/>
    <n v="0"/>
    <m/>
    <s v=""/>
    <m/>
    <m/>
    <m/>
    <s v=""/>
    <m/>
    <s v=""/>
    <s v="PWKenko24WCP24Fclassicpanjang"/>
    <x v="1"/>
  </r>
  <r>
    <x v="98"/>
    <x v="172"/>
    <n v="0"/>
    <m/>
    <n v="0"/>
    <m/>
    <s v=""/>
    <m/>
    <m/>
    <m/>
    <s v=""/>
    <m/>
    <s v=""/>
    <s v="StabilloHighlighterJKHL1kuning"/>
    <x v="1"/>
  </r>
  <r>
    <x v="98"/>
    <x v="173"/>
    <n v="0"/>
    <m/>
    <n v="0"/>
    <m/>
    <s v=""/>
    <m/>
    <m/>
    <m/>
    <s v=""/>
    <m/>
    <s v=""/>
    <s v="StampplatedaterKenkoS68(lunas)"/>
    <x v="1"/>
  </r>
  <r>
    <x v="98"/>
    <x v="174"/>
    <n v="0"/>
    <s v="20 LSN"/>
    <n v="0"/>
    <m/>
    <s v=""/>
    <m/>
    <m/>
    <m/>
    <s v=""/>
    <m/>
    <s v=""/>
    <s v="StaplerJKHD10"/>
    <x v="1"/>
  </r>
  <r>
    <x v="98"/>
    <x v="175"/>
    <n v="0"/>
    <s v="25 LSN"/>
    <n v="0"/>
    <m/>
    <s v=""/>
    <m/>
    <m/>
    <m/>
    <s v=""/>
    <m/>
    <s v=""/>
    <s v="StaplerJKHD10M"/>
    <x v="1"/>
  </r>
  <r>
    <x v="98"/>
    <x v="176"/>
    <n v="0"/>
    <s v="12 PCS"/>
    <n v="0"/>
    <m/>
    <s v=""/>
    <m/>
    <m/>
    <m/>
    <s v=""/>
    <m/>
    <s v=""/>
    <s v="StaplerJKHD12N/13"/>
    <x v="1"/>
  </r>
  <r>
    <x v="98"/>
    <x v="177"/>
    <n v="0"/>
    <s v="120 PCS"/>
    <n v="0"/>
    <m/>
    <s v=""/>
    <m/>
    <m/>
    <m/>
    <s v=""/>
    <m/>
    <s v=""/>
    <s v="StaplerJKHD50"/>
    <x v="1"/>
  </r>
  <r>
    <x v="98"/>
    <x v="178"/>
    <n v="0"/>
    <s v="20 LSN"/>
    <n v="0"/>
    <m/>
    <s v=""/>
    <m/>
    <m/>
    <m/>
    <s v=""/>
    <m/>
    <s v=""/>
    <s v="StaplerKenkoHD10"/>
    <x v="1"/>
  </r>
  <r>
    <x v="98"/>
    <x v="179"/>
    <n v="0"/>
    <s v="20 LSN"/>
    <n v="0"/>
    <m/>
    <s v=""/>
    <m/>
    <m/>
    <m/>
    <s v=""/>
    <m/>
    <s v=""/>
    <s v="StaplerKenkoHD10DNewColor"/>
    <x v="1"/>
  </r>
  <r>
    <x v="98"/>
    <x v="180"/>
    <n v="0"/>
    <s v="120 PCS"/>
    <n v="0"/>
    <m/>
    <s v=""/>
    <m/>
    <m/>
    <m/>
    <s v=""/>
    <m/>
    <s v=""/>
    <s v="StaplerKenkoHD50"/>
    <x v="1"/>
  </r>
  <r>
    <x v="98"/>
    <x v="181"/>
    <n v="0"/>
    <s v="50 BOX"/>
    <n v="0"/>
    <m/>
    <s v=""/>
    <m/>
    <m/>
    <m/>
    <s v=""/>
    <m/>
    <s v=""/>
    <s v="StipJK526B20"/>
    <x v="1"/>
  </r>
  <r>
    <x v="98"/>
    <x v="182"/>
    <n v="0"/>
    <s v="50 BOX"/>
    <n v="0"/>
    <m/>
    <s v=""/>
    <m/>
    <m/>
    <m/>
    <s v=""/>
    <m/>
    <s v=""/>
    <s v="StipJK526B40P"/>
    <x v="1"/>
  </r>
  <r>
    <x v="98"/>
    <x v="183"/>
    <n v="0"/>
    <s v="24 PCS"/>
    <n v="0"/>
    <m/>
    <s v=""/>
    <m/>
    <m/>
    <m/>
    <s v=""/>
    <m/>
    <s v=""/>
    <s v="TapecutterJKTD2H"/>
    <x v="1"/>
  </r>
  <r>
    <x v="98"/>
    <x v="184"/>
    <n v="0"/>
    <s v="100 PCS"/>
    <n v="0"/>
    <m/>
    <s v=""/>
    <m/>
    <m/>
    <m/>
    <s v=""/>
    <m/>
    <s v=""/>
    <s v="TasSBagJKSPB30CT29A/BCulture"/>
    <x v="1"/>
  </r>
  <r>
    <x v="98"/>
    <x v="185"/>
    <n v="0"/>
    <s v="30 LSN"/>
    <n v="0"/>
    <m/>
    <s v=""/>
    <m/>
    <m/>
    <m/>
    <s v=""/>
    <m/>
    <s v=""/>
    <s v="TipeexJKCFS209"/>
    <x v="1"/>
  </r>
  <r>
    <x v="98"/>
    <x v="186"/>
    <n v="0"/>
    <s v="48 LSN"/>
    <n v="0"/>
    <m/>
    <s v=""/>
    <m/>
    <m/>
    <m/>
    <s v=""/>
    <m/>
    <s v=""/>
    <s v="TipeexJK101"/>
    <x v="1"/>
  </r>
  <r>
    <x v="98"/>
    <x v="187"/>
    <n v="1"/>
    <s v="48 LSN"/>
    <n v="0"/>
    <n v="0"/>
    <n v="-1"/>
    <m/>
    <m/>
    <m/>
    <s v=""/>
    <m/>
    <s v=""/>
    <s v="TipeexJK101A"/>
    <x v="0"/>
  </r>
  <r>
    <x v="98"/>
    <x v="188"/>
    <n v="0"/>
    <s v="36 LSN"/>
    <n v="0"/>
    <m/>
    <s v=""/>
    <m/>
    <m/>
    <m/>
    <s v=""/>
    <m/>
    <s v=""/>
    <s v="TipeexKenkoKE01"/>
    <x v="1"/>
  </r>
  <r>
    <x v="98"/>
    <x v="189"/>
    <n v="0"/>
    <s v="36 LSN"/>
    <n v="0"/>
    <m/>
    <s v=""/>
    <m/>
    <m/>
    <m/>
    <s v=""/>
    <m/>
    <s v=""/>
    <s v="TipeexKenkoKE826M"/>
    <x v="1"/>
  </r>
  <r>
    <x v="98"/>
    <x v="190"/>
    <n v="0"/>
    <s v="60 LSN"/>
    <n v="0"/>
    <m/>
    <s v=""/>
    <m/>
    <m/>
    <m/>
    <s v=""/>
    <m/>
    <s v=""/>
    <s v="TipeexkertasJKCT507"/>
    <x v="1"/>
  </r>
  <r>
    <x v="98"/>
    <x v="191"/>
    <n v="0"/>
    <s v="48 LSN"/>
    <n v="0"/>
    <m/>
    <s v=""/>
    <m/>
    <m/>
    <m/>
    <s v=""/>
    <m/>
    <s v=""/>
    <s v="TipeexkertasKenkoCT309"/>
    <x v="1"/>
  </r>
  <r>
    <x v="98"/>
    <x v="192"/>
    <n v="0"/>
    <m/>
    <n v="0"/>
    <m/>
    <s v=""/>
    <m/>
    <m/>
    <m/>
    <s v=""/>
    <m/>
    <s v=""/>
    <s v="TipeexkertasKenkoCT902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463">
  <r>
    <n v="1"/>
    <x v="0"/>
    <n v="5"/>
    <s v="20 ls"/>
    <n v="5"/>
    <m/>
    <s v=""/>
    <m/>
    <s v=""/>
    <m/>
    <s v=""/>
    <m/>
    <s v=""/>
    <x v="0"/>
    <m/>
  </r>
  <r>
    <n v="2"/>
    <x v="1"/>
    <n v="1"/>
    <s v="12 LS"/>
    <n v="1"/>
    <m/>
    <s v=""/>
    <m/>
    <s v=""/>
    <m/>
    <s v=""/>
    <m/>
    <s v=""/>
    <x v="0"/>
    <m/>
  </r>
  <r>
    <n v="3"/>
    <x v="2"/>
    <n v="2"/>
    <s v="24 ls"/>
    <n v="2"/>
    <m/>
    <s v=""/>
    <m/>
    <s v=""/>
    <m/>
    <s v=""/>
    <m/>
    <s v=""/>
    <x v="0"/>
    <m/>
  </r>
  <r>
    <n v="4"/>
    <x v="3"/>
    <n v="6"/>
    <s v="60 pc"/>
    <n v="5"/>
    <n v="5"/>
    <n v="-1"/>
    <m/>
    <s v=""/>
    <m/>
    <s v=""/>
    <m/>
    <s v=""/>
    <x v="1"/>
    <m/>
  </r>
  <r>
    <n v="5"/>
    <x v="4"/>
    <n v="3"/>
    <s v="288 pc"/>
    <n v="3"/>
    <m/>
    <s v=""/>
    <m/>
    <s v=""/>
    <m/>
    <s v=""/>
    <m/>
    <s v=""/>
    <x v="0"/>
    <m/>
  </r>
  <r>
    <n v="6"/>
    <x v="5"/>
    <n v="9"/>
    <s v="144 pc"/>
    <n v="9"/>
    <m/>
    <s v=""/>
    <m/>
    <s v=""/>
    <m/>
    <s v=""/>
    <m/>
    <s v=""/>
    <x v="0"/>
    <m/>
  </r>
  <r>
    <n v="7"/>
    <x v="6"/>
    <n v="19"/>
    <s v="144 pc"/>
    <n v="19"/>
    <m/>
    <s v=""/>
    <m/>
    <s v=""/>
    <m/>
    <s v=""/>
    <m/>
    <s v=""/>
    <x v="0"/>
    <m/>
  </r>
  <r>
    <n v="8"/>
    <x v="7"/>
    <n v="19"/>
    <s v="144 pc"/>
    <n v="19"/>
    <m/>
    <s v=""/>
    <m/>
    <s v=""/>
    <m/>
    <s v=""/>
    <m/>
    <s v=""/>
    <x v="0"/>
    <m/>
  </r>
  <r>
    <n v="9"/>
    <x v="8"/>
    <n v="24"/>
    <n v="60"/>
    <n v="24"/>
    <m/>
    <s v=""/>
    <m/>
    <s v=""/>
    <m/>
    <s v=""/>
    <m/>
    <s v=""/>
    <x v="0"/>
    <m/>
  </r>
  <r>
    <n v="10"/>
    <x v="9"/>
    <n v="81"/>
    <s v="3 ls"/>
    <n v="81"/>
    <m/>
    <s v=""/>
    <m/>
    <s v=""/>
    <m/>
    <s v=""/>
    <m/>
    <s v=""/>
    <x v="0"/>
    <m/>
  </r>
  <r>
    <n v="11"/>
    <x v="10"/>
    <n v="3"/>
    <s v="40 pc"/>
    <n v="2"/>
    <n v="2"/>
    <n v="-1"/>
    <m/>
    <s v=""/>
    <m/>
    <s v=""/>
    <m/>
    <s v=""/>
    <x v="1"/>
    <m/>
  </r>
  <r>
    <n v="12"/>
    <x v="11"/>
    <n v="5"/>
    <s v="144 pc"/>
    <n v="5"/>
    <m/>
    <s v=""/>
    <m/>
    <s v=""/>
    <m/>
    <s v=""/>
    <m/>
    <s v=""/>
    <x v="0"/>
    <m/>
  </r>
  <r>
    <n v="13"/>
    <x v="12"/>
    <n v="20"/>
    <s v="144 pc"/>
    <n v="20"/>
    <m/>
    <s v=""/>
    <m/>
    <s v=""/>
    <m/>
    <s v=""/>
    <m/>
    <s v=""/>
    <x v="0"/>
    <m/>
  </r>
  <r>
    <n v="14"/>
    <x v="13"/>
    <n v="20"/>
    <s v="144 pc"/>
    <n v="20"/>
    <m/>
    <s v=""/>
    <m/>
    <s v=""/>
    <m/>
    <s v=""/>
    <m/>
    <s v=""/>
    <x v="0"/>
    <m/>
  </r>
  <r>
    <n v="15"/>
    <x v="14"/>
    <n v="15"/>
    <s v="6 ls"/>
    <n v="8"/>
    <n v="8"/>
    <n v="-7"/>
    <m/>
    <s v=""/>
    <m/>
    <s v=""/>
    <m/>
    <s v=""/>
    <x v="1"/>
    <m/>
  </r>
  <r>
    <n v="16"/>
    <x v="15"/>
    <n v="37"/>
    <s v="60 pc"/>
    <n v="37"/>
    <m/>
    <s v=""/>
    <m/>
    <s v=""/>
    <m/>
    <s v=""/>
    <m/>
    <s v=""/>
    <x v="0"/>
    <m/>
  </r>
  <r>
    <n v="17"/>
    <x v="16"/>
    <n v="169"/>
    <s v="6 ls"/>
    <n v="168"/>
    <n v="168"/>
    <n v="-1"/>
    <m/>
    <s v=""/>
    <m/>
    <s v=""/>
    <m/>
    <s v=""/>
    <x v="1"/>
    <m/>
  </r>
  <r>
    <n v="18"/>
    <x v="17"/>
    <n v="1"/>
    <s v="100 ls"/>
    <n v="1"/>
    <m/>
    <s v=""/>
    <m/>
    <s v=""/>
    <m/>
    <s v=""/>
    <m/>
    <s v=""/>
    <x v="0"/>
    <m/>
  </r>
  <r>
    <n v="19"/>
    <x v="18"/>
    <n v="1"/>
    <s v="784 ls"/>
    <n v="1"/>
    <m/>
    <s v=""/>
    <m/>
    <s v=""/>
    <m/>
    <s v=""/>
    <m/>
    <s v=""/>
    <x v="0"/>
    <m/>
  </r>
  <r>
    <n v="20"/>
    <x v="19"/>
    <n v="1"/>
    <s v="200 ls"/>
    <n v="1"/>
    <m/>
    <s v=""/>
    <m/>
    <s v=""/>
    <m/>
    <s v=""/>
    <m/>
    <s v=""/>
    <x v="0"/>
    <m/>
  </r>
  <r>
    <n v="21"/>
    <x v="19"/>
    <n v="1"/>
    <s v="784 ls"/>
    <n v="1"/>
    <m/>
    <s v=""/>
    <m/>
    <s v=""/>
    <m/>
    <s v=""/>
    <m/>
    <s v=""/>
    <x v="0"/>
    <m/>
  </r>
  <r>
    <n v="22"/>
    <x v="20"/>
    <n v="4"/>
    <s v="500 ls"/>
    <n v="4"/>
    <m/>
    <s v=""/>
    <m/>
    <s v=""/>
    <m/>
    <s v=""/>
    <m/>
    <s v=""/>
    <x v="0"/>
    <m/>
  </r>
  <r>
    <n v="23"/>
    <x v="21"/>
    <n v="12"/>
    <s v="230 ls"/>
    <n v="12"/>
    <m/>
    <s v=""/>
    <m/>
    <s v=""/>
    <m/>
    <s v=""/>
    <m/>
    <s v=""/>
    <x v="0"/>
    <m/>
  </r>
  <r>
    <n v="24"/>
    <x v="22"/>
    <n v="1"/>
    <s v="42 ls"/>
    <n v="1"/>
    <m/>
    <s v=""/>
    <m/>
    <s v=""/>
    <m/>
    <s v=""/>
    <m/>
    <s v=""/>
    <x v="0"/>
    <m/>
  </r>
  <r>
    <n v="25"/>
    <x v="23"/>
    <n v="14"/>
    <s v="125 ls"/>
    <n v="14"/>
    <m/>
    <s v=""/>
    <m/>
    <s v=""/>
    <m/>
    <s v=""/>
    <m/>
    <s v=""/>
    <x v="0"/>
    <m/>
  </r>
  <r>
    <n v="26"/>
    <x v="24"/>
    <n v="7"/>
    <s v="125 ls"/>
    <n v="7"/>
    <m/>
    <s v=""/>
    <m/>
    <s v=""/>
    <m/>
    <s v=""/>
    <m/>
    <s v=""/>
    <x v="0"/>
    <m/>
  </r>
  <r>
    <n v="27"/>
    <x v="25"/>
    <n v="1"/>
    <s v="50 ls"/>
    <n v="1"/>
    <m/>
    <s v=""/>
    <m/>
    <s v=""/>
    <m/>
    <s v=""/>
    <m/>
    <s v=""/>
    <x v="0"/>
    <m/>
  </r>
  <r>
    <n v="28"/>
    <x v="26"/>
    <n v="2"/>
    <s v="1200 pc"/>
    <n v="2"/>
    <m/>
    <s v=""/>
    <m/>
    <s v=""/>
    <m/>
    <s v=""/>
    <m/>
    <s v=""/>
    <x v="0"/>
    <m/>
  </r>
  <r>
    <n v="29"/>
    <x v="27"/>
    <n v="6"/>
    <s v="500 pc"/>
    <n v="6"/>
    <m/>
    <s v=""/>
    <m/>
    <s v=""/>
    <m/>
    <s v=""/>
    <m/>
    <s v=""/>
    <x v="0"/>
    <m/>
  </r>
  <r>
    <n v="30"/>
    <x v="28"/>
    <n v="2"/>
    <s v="120 ls"/>
    <n v="2"/>
    <m/>
    <s v=""/>
    <m/>
    <s v=""/>
    <m/>
    <s v=""/>
    <m/>
    <s v=""/>
    <x v="0"/>
    <m/>
  </r>
  <r>
    <n v="31"/>
    <x v="29"/>
    <n v="10"/>
    <s v="120 ls"/>
    <n v="10"/>
    <m/>
    <s v=""/>
    <m/>
    <s v=""/>
    <m/>
    <s v=""/>
    <m/>
    <s v=""/>
    <x v="0"/>
    <m/>
  </r>
  <r>
    <n v="32"/>
    <x v="30"/>
    <n v="9"/>
    <s v="96 ls"/>
    <n v="9"/>
    <m/>
    <s v=""/>
    <m/>
    <s v=""/>
    <m/>
    <s v=""/>
    <m/>
    <s v=""/>
    <x v="0"/>
    <m/>
  </r>
  <r>
    <n v="33"/>
    <x v="31"/>
    <n v="1"/>
    <s v="1000 pc"/>
    <n v="1"/>
    <m/>
    <s v=""/>
    <m/>
    <s v=""/>
    <m/>
    <s v=""/>
    <m/>
    <s v=""/>
    <x v="0"/>
    <m/>
  </r>
  <r>
    <n v="34"/>
    <x v="32"/>
    <n v="5"/>
    <s v="60 ls"/>
    <n v="5"/>
    <m/>
    <s v=""/>
    <m/>
    <s v=""/>
    <m/>
    <s v=""/>
    <m/>
    <s v=""/>
    <x v="0"/>
    <m/>
  </r>
  <r>
    <n v="35"/>
    <x v="33"/>
    <n v="16"/>
    <s v="60 ls"/>
    <n v="16"/>
    <m/>
    <s v=""/>
    <m/>
    <s v=""/>
    <m/>
    <s v=""/>
    <m/>
    <s v=""/>
    <x v="0"/>
    <m/>
  </r>
  <r>
    <n v="36"/>
    <x v="34"/>
    <n v="1"/>
    <s v="120 ls"/>
    <n v="1"/>
    <m/>
    <s v=""/>
    <m/>
    <s v=""/>
    <m/>
    <s v=""/>
    <m/>
    <s v=""/>
    <x v="0"/>
    <m/>
  </r>
  <r>
    <n v="37"/>
    <x v="35"/>
    <n v="2"/>
    <s v="90 ls"/>
    <n v="2"/>
    <m/>
    <s v=""/>
    <m/>
    <s v=""/>
    <m/>
    <s v=""/>
    <m/>
    <s v=""/>
    <x v="0"/>
    <m/>
  </r>
  <r>
    <n v="38"/>
    <x v="36"/>
    <n v="2"/>
    <s v="380 pc"/>
    <n v="2"/>
    <m/>
    <s v=""/>
    <m/>
    <s v=""/>
    <m/>
    <s v=""/>
    <m/>
    <s v=""/>
    <x v="0"/>
    <m/>
  </r>
  <r>
    <n v="39"/>
    <x v="37"/>
    <n v="1"/>
    <s v="160 pc"/>
    <n v="1"/>
    <m/>
    <s v=""/>
    <m/>
    <s v=""/>
    <m/>
    <s v=""/>
    <m/>
    <s v=""/>
    <x v="0"/>
    <m/>
  </r>
  <r>
    <n v="40"/>
    <x v="38"/>
    <n v="3"/>
    <n v="260"/>
    <n v="3"/>
    <m/>
    <s v=""/>
    <m/>
    <s v=""/>
    <m/>
    <s v=""/>
    <m/>
    <s v=""/>
    <x v="0"/>
    <m/>
  </r>
  <r>
    <n v="41"/>
    <x v="39"/>
    <n v="2"/>
    <s v="300 pc"/>
    <n v="2"/>
    <m/>
    <s v=""/>
    <m/>
    <s v=""/>
    <m/>
    <s v=""/>
    <m/>
    <s v=""/>
    <x v="0"/>
    <m/>
  </r>
  <r>
    <n v="42"/>
    <x v="40"/>
    <n v="1"/>
    <n v="0"/>
    <n v="1"/>
    <m/>
    <s v=""/>
    <m/>
    <s v=""/>
    <m/>
    <s v=""/>
    <m/>
    <s v=""/>
    <x v="0"/>
    <m/>
  </r>
  <r>
    <n v="43"/>
    <x v="41"/>
    <n v="4"/>
    <s v="200 pc"/>
    <n v="4"/>
    <m/>
    <s v=""/>
    <m/>
    <s v=""/>
    <m/>
    <s v=""/>
    <m/>
    <s v=""/>
    <x v="0"/>
    <m/>
  </r>
  <r>
    <n v="44"/>
    <x v="42"/>
    <n v="2"/>
    <s v="100 pc"/>
    <n v="1"/>
    <n v="1"/>
    <n v="-1"/>
    <m/>
    <s v=""/>
    <m/>
    <s v=""/>
    <m/>
    <s v=""/>
    <x v="1"/>
    <m/>
  </r>
  <r>
    <n v="45"/>
    <x v="43"/>
    <n v="5"/>
    <s v="120 pc"/>
    <n v="5"/>
    <m/>
    <s v=""/>
    <m/>
    <s v=""/>
    <m/>
    <s v=""/>
    <m/>
    <s v=""/>
    <x v="0"/>
    <m/>
  </r>
  <r>
    <n v="46"/>
    <x v="44"/>
    <n v="4"/>
    <s v="160 pc"/>
    <n v="4"/>
    <m/>
    <s v=""/>
    <m/>
    <s v=""/>
    <m/>
    <s v=""/>
    <m/>
    <s v=""/>
    <x v="0"/>
    <m/>
  </r>
  <r>
    <n v="47"/>
    <x v="45"/>
    <n v="1"/>
    <s v="160 pc"/>
    <n v="1"/>
    <m/>
    <s v=""/>
    <m/>
    <s v=""/>
    <m/>
    <s v=""/>
    <m/>
    <s v=""/>
    <x v="0"/>
    <m/>
  </r>
  <r>
    <n v="48"/>
    <x v="46"/>
    <n v="1"/>
    <n v="254"/>
    <n v="1"/>
    <m/>
    <s v=""/>
    <m/>
    <s v=""/>
    <m/>
    <s v=""/>
    <m/>
    <s v=""/>
    <x v="0"/>
    <m/>
  </r>
  <r>
    <n v="49"/>
    <x v="47"/>
    <n v="1"/>
    <s v="270 PC"/>
    <n v="1"/>
    <m/>
    <s v=""/>
    <m/>
    <s v=""/>
    <m/>
    <s v=""/>
    <m/>
    <s v=""/>
    <x v="0"/>
    <m/>
  </r>
  <r>
    <n v="50"/>
    <x v="48"/>
    <n v="7"/>
    <s v="456 pc"/>
    <n v="7"/>
    <m/>
    <s v=""/>
    <m/>
    <s v=""/>
    <m/>
    <s v=""/>
    <m/>
    <s v=""/>
    <x v="0"/>
    <m/>
  </r>
  <r>
    <n v="51"/>
    <x v="49"/>
    <n v="7"/>
    <s v="456 pc"/>
    <n v="7"/>
    <m/>
    <s v=""/>
    <m/>
    <s v=""/>
    <m/>
    <s v=""/>
    <m/>
    <s v=""/>
    <x v="0"/>
    <m/>
  </r>
  <r>
    <n v="52"/>
    <x v="50"/>
    <n v="21"/>
    <s v="400 pc"/>
    <n v="21"/>
    <m/>
    <s v=""/>
    <m/>
    <s v=""/>
    <m/>
    <s v=""/>
    <m/>
    <s v=""/>
    <x v="0"/>
    <m/>
  </r>
  <r>
    <n v="53"/>
    <x v="51"/>
    <n v="25"/>
    <s v="400 pc"/>
    <n v="25"/>
    <m/>
    <s v=""/>
    <m/>
    <s v=""/>
    <m/>
    <s v=""/>
    <m/>
    <s v=""/>
    <x v="0"/>
    <m/>
  </r>
  <r>
    <n v="54"/>
    <x v="52"/>
    <n v="17"/>
    <s v="400 pc"/>
    <n v="17"/>
    <m/>
    <s v=""/>
    <m/>
    <s v=""/>
    <m/>
    <s v=""/>
    <m/>
    <s v=""/>
    <x v="0"/>
    <m/>
  </r>
  <r>
    <n v="55"/>
    <x v="53"/>
    <n v="19"/>
    <s v="400 pc"/>
    <n v="19"/>
    <m/>
    <s v=""/>
    <m/>
    <s v=""/>
    <m/>
    <s v=""/>
    <m/>
    <s v=""/>
    <x v="0"/>
    <m/>
  </r>
  <r>
    <n v="56"/>
    <x v="54"/>
    <n v="4"/>
    <s v="40 ls"/>
    <n v="4"/>
    <m/>
    <s v=""/>
    <m/>
    <s v=""/>
    <m/>
    <s v=""/>
    <m/>
    <s v=""/>
    <x v="0"/>
    <m/>
  </r>
  <r>
    <n v="57"/>
    <x v="55"/>
    <n v="3"/>
    <s v="50 ls"/>
    <n v="3"/>
    <m/>
    <s v=""/>
    <m/>
    <s v=""/>
    <m/>
    <s v=""/>
    <m/>
    <s v=""/>
    <x v="0"/>
    <m/>
  </r>
  <r>
    <n v="58"/>
    <x v="56"/>
    <n v="2"/>
    <n v="240"/>
    <n v="2"/>
    <m/>
    <s v=""/>
    <m/>
    <s v=""/>
    <m/>
    <s v=""/>
    <m/>
    <s v=""/>
    <x v="0"/>
    <m/>
  </r>
  <r>
    <n v="59"/>
    <x v="57"/>
    <n v="2"/>
    <s v="240 pc"/>
    <n v="2"/>
    <m/>
    <s v=""/>
    <m/>
    <s v=""/>
    <m/>
    <s v=""/>
    <m/>
    <s v=""/>
    <x v="0"/>
    <m/>
  </r>
  <r>
    <n v="60"/>
    <x v="58"/>
    <n v="3"/>
    <s v="50 ls"/>
    <n v="3"/>
    <m/>
    <s v=""/>
    <m/>
    <s v=""/>
    <m/>
    <s v=""/>
    <m/>
    <s v=""/>
    <x v="0"/>
    <m/>
  </r>
  <r>
    <n v="61"/>
    <x v="59"/>
    <n v="2"/>
    <n v="0"/>
    <n v="2"/>
    <m/>
    <s v=""/>
    <m/>
    <s v=""/>
    <m/>
    <s v=""/>
    <m/>
    <s v=""/>
    <x v="0"/>
    <m/>
  </r>
  <r>
    <n v="62"/>
    <x v="60"/>
    <n v="2"/>
    <s v="80 ls"/>
    <n v="2"/>
    <m/>
    <s v=""/>
    <m/>
    <s v=""/>
    <m/>
    <s v=""/>
    <m/>
    <s v=""/>
    <x v="0"/>
    <m/>
  </r>
  <r>
    <n v="63"/>
    <x v="61"/>
    <n v="2"/>
    <s v="360 ls"/>
    <n v="2"/>
    <m/>
    <s v=""/>
    <m/>
    <s v=""/>
    <m/>
    <s v=""/>
    <m/>
    <s v=""/>
    <x v="0"/>
    <m/>
  </r>
  <r>
    <n v="64"/>
    <x v="62"/>
    <n v="3"/>
    <s v="30 ls"/>
    <n v="3"/>
    <m/>
    <s v=""/>
    <m/>
    <s v=""/>
    <m/>
    <s v=""/>
    <m/>
    <s v=""/>
    <x v="0"/>
    <m/>
  </r>
  <r>
    <n v="65"/>
    <x v="63"/>
    <n v="1"/>
    <n v="360"/>
    <n v="1"/>
    <m/>
    <s v=""/>
    <m/>
    <s v=""/>
    <m/>
    <s v=""/>
    <m/>
    <s v=""/>
    <x v="0"/>
    <m/>
  </r>
  <r>
    <n v="66"/>
    <x v="64"/>
    <n v="9"/>
    <n v="500"/>
    <n v="8"/>
    <n v="8"/>
    <n v="-1"/>
    <m/>
    <s v=""/>
    <m/>
    <s v=""/>
    <m/>
    <s v=""/>
    <x v="1"/>
    <m/>
  </r>
  <r>
    <n v="67"/>
    <x v="65"/>
    <n v="4"/>
    <s v="40 ls"/>
    <n v="4"/>
    <m/>
    <s v=""/>
    <m/>
    <s v=""/>
    <m/>
    <s v=""/>
    <m/>
    <s v=""/>
    <x v="0"/>
    <m/>
  </r>
  <r>
    <n v="68"/>
    <x v="66"/>
    <n v="1"/>
    <s v="100 ls"/>
    <n v="1"/>
    <m/>
    <s v=""/>
    <m/>
    <s v=""/>
    <m/>
    <s v=""/>
    <m/>
    <s v=""/>
    <x v="0"/>
    <m/>
  </r>
  <r>
    <n v="69"/>
    <x v="67"/>
    <n v="1"/>
    <s v="1200 bh"/>
    <n v="1"/>
    <m/>
    <s v=""/>
    <m/>
    <s v=""/>
    <m/>
    <s v=""/>
    <m/>
    <s v=""/>
    <x v="0"/>
    <m/>
  </r>
  <r>
    <n v="70"/>
    <x v="68"/>
    <n v="4"/>
    <s v="576 pc"/>
    <n v="4"/>
    <m/>
    <s v=""/>
    <m/>
    <s v=""/>
    <m/>
    <s v=""/>
    <m/>
    <s v=""/>
    <x v="0"/>
    <m/>
  </r>
  <r>
    <n v="71"/>
    <x v="69"/>
    <n v="3"/>
    <s v="600 pc"/>
    <n v="3"/>
    <m/>
    <s v=""/>
    <m/>
    <s v=""/>
    <m/>
    <s v=""/>
    <m/>
    <s v=""/>
    <x v="0"/>
    <m/>
  </r>
  <r>
    <n v="72"/>
    <x v="70"/>
    <n v="9"/>
    <s v="50 ls"/>
    <n v="9"/>
    <m/>
    <s v=""/>
    <m/>
    <s v=""/>
    <m/>
    <s v=""/>
    <m/>
    <s v=""/>
    <x v="0"/>
    <m/>
  </r>
  <r>
    <n v="73"/>
    <x v="71"/>
    <n v="5"/>
    <s v="600 pc"/>
    <n v="5"/>
    <m/>
    <s v=""/>
    <m/>
    <s v=""/>
    <m/>
    <s v=""/>
    <m/>
    <s v=""/>
    <x v="0"/>
    <m/>
  </r>
  <r>
    <n v="74"/>
    <x v="72"/>
    <n v="3"/>
    <s v="360 pc"/>
    <n v="3"/>
    <m/>
    <s v=""/>
    <m/>
    <s v=""/>
    <m/>
    <s v=""/>
    <m/>
    <s v=""/>
    <x v="0"/>
    <m/>
  </r>
  <r>
    <n v="75"/>
    <x v="73"/>
    <n v="1"/>
    <s v="360 pc"/>
    <n v="1"/>
    <m/>
    <s v=""/>
    <m/>
    <s v=""/>
    <m/>
    <s v=""/>
    <m/>
    <s v=""/>
    <x v="0"/>
    <m/>
  </r>
  <r>
    <n v="76"/>
    <x v="74"/>
    <n v="2"/>
    <s v="660 pc"/>
    <n v="2"/>
    <m/>
    <s v=""/>
    <m/>
    <s v=""/>
    <m/>
    <s v=""/>
    <m/>
    <s v=""/>
    <x v="0"/>
    <m/>
  </r>
  <r>
    <n v="77"/>
    <x v="75"/>
    <n v="2"/>
    <s v="1440 pc"/>
    <n v="2"/>
    <m/>
    <s v=""/>
    <m/>
    <s v=""/>
    <m/>
    <s v=""/>
    <m/>
    <s v=""/>
    <x v="0"/>
    <m/>
  </r>
  <r>
    <n v="78"/>
    <x v="76"/>
    <n v="8"/>
    <s v="48 box"/>
    <n v="8"/>
    <m/>
    <s v=""/>
    <m/>
    <s v=""/>
    <m/>
    <s v=""/>
    <m/>
    <s v=""/>
    <x v="0"/>
    <m/>
  </r>
  <r>
    <n v="79"/>
    <x v="77"/>
    <n v="1"/>
    <s v="96 PCS"/>
    <n v="1"/>
    <m/>
    <s v=""/>
    <m/>
    <s v=""/>
    <m/>
    <s v=""/>
    <m/>
    <s v=""/>
    <x v="0"/>
    <m/>
  </r>
  <r>
    <n v="80"/>
    <x v="78"/>
    <n v="1"/>
    <s v="96 pc"/>
    <n v="1"/>
    <m/>
    <s v=""/>
    <m/>
    <s v=""/>
    <m/>
    <s v=""/>
    <m/>
    <s v=""/>
    <x v="0"/>
    <m/>
  </r>
  <r>
    <n v="81"/>
    <x v="79"/>
    <n v="2"/>
    <s v="36 box"/>
    <n v="2"/>
    <m/>
    <s v=""/>
    <m/>
    <s v=""/>
    <m/>
    <s v=""/>
    <m/>
    <s v=""/>
    <x v="0"/>
    <m/>
  </r>
  <r>
    <n v="82"/>
    <x v="80"/>
    <n v="2"/>
    <s v="48 pot"/>
    <n v="2"/>
    <m/>
    <s v=""/>
    <m/>
    <s v=""/>
    <m/>
    <s v=""/>
    <m/>
    <s v=""/>
    <x v="0"/>
    <m/>
  </r>
  <r>
    <n v="83"/>
    <x v="81"/>
    <n v="16"/>
    <s v="90 box"/>
    <n v="16"/>
    <m/>
    <s v=""/>
    <m/>
    <s v=""/>
    <m/>
    <s v=""/>
    <m/>
    <s v=""/>
    <x v="0"/>
    <m/>
  </r>
  <r>
    <n v="84"/>
    <x v="82"/>
    <n v="3"/>
    <s v="64 box"/>
    <n v="3"/>
    <m/>
    <s v=""/>
    <m/>
    <s v=""/>
    <m/>
    <s v=""/>
    <m/>
    <s v=""/>
    <x v="0"/>
    <m/>
  </r>
  <r>
    <n v="85"/>
    <x v="83"/>
    <n v="8"/>
    <s v="1440 pc"/>
    <n v="8"/>
    <m/>
    <s v=""/>
    <m/>
    <s v=""/>
    <m/>
    <s v=""/>
    <m/>
    <s v=""/>
    <x v="0"/>
    <m/>
  </r>
  <r>
    <n v="86"/>
    <x v="84"/>
    <n v="14"/>
    <s v="144 ls"/>
    <n v="14"/>
    <m/>
    <s v=""/>
    <m/>
    <s v=""/>
    <m/>
    <s v=""/>
    <m/>
    <s v=""/>
    <x v="0"/>
    <m/>
  </r>
  <r>
    <n v="87"/>
    <x v="85"/>
    <n v="2"/>
    <n v="0"/>
    <n v="2"/>
    <m/>
    <s v=""/>
    <m/>
    <s v=""/>
    <m/>
    <s v=""/>
    <m/>
    <s v=""/>
    <x v="0"/>
    <m/>
  </r>
  <r>
    <n v="88"/>
    <x v="86"/>
    <n v="9"/>
    <n v="96"/>
    <n v="9"/>
    <m/>
    <s v=""/>
    <m/>
    <s v=""/>
    <m/>
    <s v=""/>
    <m/>
    <s v=""/>
    <x v="0"/>
    <m/>
  </r>
  <r>
    <n v="89"/>
    <x v="87"/>
    <n v="3"/>
    <s v="96 box"/>
    <n v="3"/>
    <m/>
    <s v=""/>
    <m/>
    <s v=""/>
    <m/>
    <s v=""/>
    <m/>
    <s v=""/>
    <x v="0"/>
    <m/>
  </r>
  <r>
    <n v="90"/>
    <x v="88"/>
    <n v="4"/>
    <s v="1152 pc"/>
    <n v="4"/>
    <m/>
    <s v=""/>
    <m/>
    <s v=""/>
    <m/>
    <s v=""/>
    <m/>
    <s v=""/>
    <x v="0"/>
    <m/>
  </r>
  <r>
    <n v="91"/>
    <x v="89"/>
    <n v="2"/>
    <s v="60 box"/>
    <n v="2"/>
    <m/>
    <s v=""/>
    <m/>
    <s v=""/>
    <m/>
    <s v=""/>
    <m/>
    <s v=""/>
    <x v="0"/>
    <m/>
  </r>
  <r>
    <n v="92"/>
    <x v="90"/>
    <n v="4"/>
    <s v="24 botol"/>
    <n v="4"/>
    <m/>
    <s v=""/>
    <m/>
    <s v=""/>
    <m/>
    <s v=""/>
    <m/>
    <s v=""/>
    <x v="0"/>
    <m/>
  </r>
  <r>
    <n v="93"/>
    <x v="91"/>
    <n v="2"/>
    <s v="5 grs"/>
    <n v="2"/>
    <m/>
    <s v=""/>
    <m/>
    <s v=""/>
    <m/>
    <s v=""/>
    <m/>
    <s v=""/>
    <x v="0"/>
    <m/>
  </r>
  <r>
    <n v="94"/>
    <x v="92"/>
    <n v="1"/>
    <s v="60 box"/>
    <n v="1"/>
    <m/>
    <s v=""/>
    <m/>
    <s v=""/>
    <m/>
    <s v=""/>
    <m/>
    <s v=""/>
    <x v="0"/>
    <m/>
  </r>
  <r>
    <n v="95"/>
    <x v="93"/>
    <n v="3"/>
    <s v="60 box"/>
    <n v="3"/>
    <m/>
    <s v=""/>
    <m/>
    <s v=""/>
    <m/>
    <s v=""/>
    <m/>
    <s v=""/>
    <x v="0"/>
    <m/>
  </r>
  <r>
    <n v="96"/>
    <x v="94"/>
    <n v="1"/>
    <s v="60 box"/>
    <n v="1"/>
    <m/>
    <s v=""/>
    <m/>
    <s v=""/>
    <m/>
    <s v=""/>
    <m/>
    <s v=""/>
    <x v="0"/>
    <m/>
  </r>
  <r>
    <n v="97"/>
    <x v="95"/>
    <n v="2"/>
    <s v="48 box"/>
    <n v="2"/>
    <m/>
    <s v=""/>
    <m/>
    <s v=""/>
    <m/>
    <s v=""/>
    <m/>
    <s v=""/>
    <x v="0"/>
    <m/>
  </r>
  <r>
    <n v="98"/>
    <x v="96"/>
    <n v="21"/>
    <s v="96 PCS"/>
    <n v="21"/>
    <m/>
    <s v=""/>
    <m/>
    <s v=""/>
    <m/>
    <s v=""/>
    <m/>
    <s v=""/>
    <x v="0"/>
    <m/>
  </r>
  <r>
    <n v="99"/>
    <x v="97"/>
    <n v="6"/>
    <n v="0"/>
    <n v="6"/>
    <m/>
    <s v=""/>
    <m/>
    <s v=""/>
    <m/>
    <s v=""/>
    <m/>
    <s v=""/>
    <x v="0"/>
    <m/>
  </r>
  <r>
    <n v="100"/>
    <x v="98"/>
    <n v="7"/>
    <s v="48 ls"/>
    <n v="7"/>
    <m/>
    <s v=""/>
    <m/>
    <s v=""/>
    <m/>
    <s v=""/>
    <m/>
    <s v=""/>
    <x v="0"/>
    <m/>
  </r>
  <r>
    <n v="101"/>
    <x v="99"/>
    <n v="4"/>
    <s v="48 box"/>
    <n v="4"/>
    <m/>
    <s v=""/>
    <m/>
    <s v=""/>
    <m/>
    <s v=""/>
    <m/>
    <s v=""/>
    <x v="0"/>
    <m/>
  </r>
  <r>
    <n v="102"/>
    <x v="100"/>
    <n v="2"/>
    <s v="120 ls"/>
    <n v="2"/>
    <m/>
    <s v=""/>
    <m/>
    <s v=""/>
    <m/>
    <s v=""/>
    <m/>
    <s v=""/>
    <x v="0"/>
    <m/>
  </r>
  <r>
    <n v="103"/>
    <x v="101"/>
    <n v="1"/>
    <s v="144 set"/>
    <n v="1"/>
    <m/>
    <s v=""/>
    <m/>
    <s v=""/>
    <m/>
    <s v=""/>
    <m/>
    <s v=""/>
    <x v="0"/>
    <m/>
  </r>
  <r>
    <n v="104"/>
    <x v="102"/>
    <n v="1"/>
    <s v="1440 pc"/>
    <n v="1"/>
    <m/>
    <s v=""/>
    <m/>
    <s v=""/>
    <m/>
    <s v=""/>
    <m/>
    <s v=""/>
    <x v="0"/>
    <m/>
  </r>
  <r>
    <s v=""/>
    <x v="103"/>
    <n v="1"/>
    <s v="1152 pc"/>
    <n v="0"/>
    <n v="0"/>
    <n v="-1"/>
    <m/>
    <s v=""/>
    <m/>
    <s v=""/>
    <m/>
    <s v=""/>
    <x v="1"/>
    <m/>
  </r>
  <r>
    <n v="105"/>
    <x v="104"/>
    <n v="18"/>
    <s v="36 box"/>
    <n v="18"/>
    <m/>
    <s v=""/>
    <m/>
    <s v=""/>
    <m/>
    <s v=""/>
    <m/>
    <s v=""/>
    <x v="0"/>
    <m/>
  </r>
  <r>
    <n v="106"/>
    <x v="105"/>
    <n v="1"/>
    <s v="30 box"/>
    <n v="1"/>
    <m/>
    <s v=""/>
    <m/>
    <s v=""/>
    <m/>
    <s v=""/>
    <m/>
    <s v=""/>
    <x v="0"/>
    <m/>
  </r>
  <r>
    <n v="107"/>
    <x v="106"/>
    <n v="2"/>
    <s v="60 box"/>
    <n v="2"/>
    <m/>
    <s v=""/>
    <m/>
    <s v=""/>
    <m/>
    <s v=""/>
    <m/>
    <s v=""/>
    <x v="0"/>
    <m/>
  </r>
  <r>
    <n v="108"/>
    <x v="107"/>
    <n v="8"/>
    <s v="1728 pc"/>
    <n v="8"/>
    <m/>
    <s v=""/>
    <m/>
    <s v=""/>
    <m/>
    <s v=""/>
    <m/>
    <s v=""/>
    <x v="0"/>
    <m/>
  </r>
  <r>
    <s v=""/>
    <x v="108"/>
    <n v="1"/>
    <s v="1152 pc"/>
    <n v="0"/>
    <n v="0"/>
    <n v="-1"/>
    <m/>
    <s v=""/>
    <m/>
    <s v=""/>
    <m/>
    <s v=""/>
    <x v="1"/>
    <m/>
  </r>
  <r>
    <n v="109"/>
    <x v="109"/>
    <n v="10"/>
    <s v="48 box"/>
    <n v="10"/>
    <m/>
    <s v=""/>
    <m/>
    <s v=""/>
    <m/>
    <s v=""/>
    <m/>
    <s v=""/>
    <x v="0"/>
    <m/>
  </r>
  <r>
    <n v="110"/>
    <x v="110"/>
    <n v="10"/>
    <s v="1152 pc"/>
    <n v="10"/>
    <m/>
    <s v=""/>
    <m/>
    <s v=""/>
    <m/>
    <s v=""/>
    <m/>
    <s v=""/>
    <x v="0"/>
    <m/>
  </r>
  <r>
    <n v="111"/>
    <x v="111"/>
    <n v="13"/>
    <s v="24 box"/>
    <n v="13"/>
    <m/>
    <s v=""/>
    <m/>
    <s v=""/>
    <m/>
    <s v=""/>
    <m/>
    <s v=""/>
    <x v="0"/>
    <m/>
  </r>
  <r>
    <n v="112"/>
    <x v="112"/>
    <n v="6"/>
    <s v="120 tabung"/>
    <n v="6"/>
    <m/>
    <s v=""/>
    <m/>
    <s v=""/>
    <m/>
    <s v=""/>
    <m/>
    <s v=""/>
    <x v="0"/>
    <m/>
  </r>
  <r>
    <n v="113"/>
    <x v="113"/>
    <n v="2"/>
    <s v="72 Tabung"/>
    <n v="2"/>
    <m/>
    <s v=""/>
    <m/>
    <s v=""/>
    <m/>
    <s v=""/>
    <m/>
    <s v=""/>
    <x v="0"/>
    <m/>
  </r>
  <r>
    <n v="114"/>
    <x v="114"/>
    <n v="3"/>
    <s v="96 ls"/>
    <n v="3"/>
    <m/>
    <s v=""/>
    <m/>
    <s v=""/>
    <m/>
    <s v=""/>
    <m/>
    <s v=""/>
    <x v="0"/>
    <m/>
  </r>
  <r>
    <n v="115"/>
    <x v="115"/>
    <n v="2"/>
    <s v="32 pk"/>
    <n v="2"/>
    <m/>
    <s v=""/>
    <m/>
    <s v=""/>
    <m/>
    <s v=""/>
    <m/>
    <s v=""/>
    <x v="0"/>
    <m/>
  </r>
  <r>
    <n v="116"/>
    <x v="116"/>
    <n v="1"/>
    <s v="40 box"/>
    <n v="1"/>
    <m/>
    <s v=""/>
    <m/>
    <s v=""/>
    <m/>
    <s v=""/>
    <m/>
    <s v=""/>
    <x v="0"/>
    <m/>
  </r>
  <r>
    <n v="117"/>
    <x v="117"/>
    <n v="1"/>
    <s v="48 pc"/>
    <n v="1"/>
    <m/>
    <s v=""/>
    <m/>
    <s v=""/>
    <m/>
    <s v=""/>
    <m/>
    <s v=""/>
    <x v="0"/>
    <m/>
  </r>
  <r>
    <n v="118"/>
    <x v="118"/>
    <n v="1"/>
    <s v="48 box"/>
    <n v="1"/>
    <m/>
    <s v=""/>
    <m/>
    <s v=""/>
    <m/>
    <s v=""/>
    <m/>
    <s v=""/>
    <x v="0"/>
    <m/>
  </r>
  <r>
    <n v="119"/>
    <x v="119"/>
    <n v="2"/>
    <s v="36 box"/>
    <n v="2"/>
    <m/>
    <s v=""/>
    <m/>
    <s v=""/>
    <m/>
    <s v=""/>
    <m/>
    <s v=""/>
    <x v="0"/>
    <m/>
  </r>
  <r>
    <n v="120"/>
    <x v="120"/>
    <n v="1"/>
    <s v="360 ls"/>
    <n v="1"/>
    <m/>
    <s v=""/>
    <m/>
    <s v=""/>
    <m/>
    <s v=""/>
    <m/>
    <s v=""/>
    <x v="0"/>
    <m/>
  </r>
  <r>
    <n v="121"/>
    <x v="121"/>
    <n v="19"/>
    <s v="135 ls"/>
    <n v="19"/>
    <m/>
    <s v=""/>
    <m/>
    <s v=""/>
    <m/>
    <s v=""/>
    <m/>
    <s v=""/>
    <x v="0"/>
    <m/>
  </r>
  <r>
    <n v="122"/>
    <x v="122"/>
    <n v="3"/>
    <s v="10 ls"/>
    <n v="3"/>
    <m/>
    <s v=""/>
    <m/>
    <s v=""/>
    <m/>
    <s v=""/>
    <m/>
    <s v=""/>
    <x v="0"/>
    <m/>
  </r>
  <r>
    <n v="123"/>
    <x v="123"/>
    <n v="2"/>
    <s v="320 ls"/>
    <n v="2"/>
    <m/>
    <s v=""/>
    <m/>
    <s v=""/>
    <m/>
    <s v=""/>
    <m/>
    <s v=""/>
    <x v="0"/>
    <m/>
  </r>
  <r>
    <n v="124"/>
    <x v="124"/>
    <n v="2"/>
    <s v="30 box"/>
    <n v="2"/>
    <m/>
    <s v=""/>
    <m/>
    <s v=""/>
    <m/>
    <s v=""/>
    <m/>
    <s v=""/>
    <x v="0"/>
    <m/>
  </r>
  <r>
    <n v="125"/>
    <x v="125"/>
    <n v="1"/>
    <s v="90 ls"/>
    <n v="1"/>
    <m/>
    <s v=""/>
    <m/>
    <s v=""/>
    <m/>
    <s v=""/>
    <m/>
    <s v=""/>
    <x v="0"/>
    <m/>
  </r>
  <r>
    <n v="126"/>
    <x v="126"/>
    <n v="8"/>
    <s v="60 ls"/>
    <n v="8"/>
    <m/>
    <s v=""/>
    <m/>
    <s v=""/>
    <m/>
    <s v=""/>
    <m/>
    <s v=""/>
    <x v="0"/>
    <m/>
  </r>
  <r>
    <n v="127"/>
    <x v="127"/>
    <n v="1"/>
    <s v="80 box"/>
    <n v="1"/>
    <m/>
    <s v=""/>
    <m/>
    <s v=""/>
    <m/>
    <s v=""/>
    <m/>
    <s v=""/>
    <x v="0"/>
    <m/>
  </r>
  <r>
    <n v="128"/>
    <x v="128"/>
    <n v="8"/>
    <s v="48 box"/>
    <n v="8"/>
    <m/>
    <s v=""/>
    <m/>
    <s v=""/>
    <m/>
    <s v=""/>
    <m/>
    <s v=""/>
    <x v="0"/>
    <m/>
  </r>
  <r>
    <n v="129"/>
    <x v="129"/>
    <n v="1"/>
    <s v="960 pc"/>
    <n v="1"/>
    <m/>
    <s v=""/>
    <m/>
    <s v=""/>
    <m/>
    <s v=""/>
    <m/>
    <s v=""/>
    <x v="0"/>
    <m/>
  </r>
  <r>
    <s v=""/>
    <x v="130"/>
    <n v="0"/>
    <s v="96 box"/>
    <n v="0"/>
    <m/>
    <s v=""/>
    <m/>
    <s v=""/>
    <m/>
    <s v=""/>
    <m/>
    <s v=""/>
    <x v="0"/>
    <m/>
  </r>
  <r>
    <n v="130"/>
    <x v="131"/>
    <n v="3"/>
    <s v="60 ls"/>
    <n v="3"/>
    <m/>
    <s v=""/>
    <m/>
    <s v=""/>
    <m/>
    <s v=""/>
    <m/>
    <s v=""/>
    <x v="0"/>
    <m/>
  </r>
  <r>
    <n v="131"/>
    <x v="132"/>
    <n v="7"/>
    <s v="96 pc"/>
    <n v="7"/>
    <m/>
    <s v=""/>
    <m/>
    <s v=""/>
    <m/>
    <s v=""/>
    <m/>
    <s v=""/>
    <x v="0"/>
    <m/>
  </r>
  <r>
    <n v="132"/>
    <x v="133"/>
    <n v="11"/>
    <s v="72 pc"/>
    <n v="11"/>
    <m/>
    <s v=""/>
    <m/>
    <s v=""/>
    <m/>
    <s v=""/>
    <m/>
    <s v=""/>
    <x v="0"/>
    <m/>
  </r>
  <r>
    <n v="133"/>
    <x v="134"/>
    <n v="4"/>
    <s v="96 pc"/>
    <n v="4"/>
    <m/>
    <s v=""/>
    <m/>
    <s v=""/>
    <m/>
    <s v=""/>
    <m/>
    <s v=""/>
    <x v="0"/>
    <m/>
  </r>
  <r>
    <n v="134"/>
    <x v="135"/>
    <n v="8"/>
    <s v="96 pc"/>
    <n v="8"/>
    <m/>
    <s v=""/>
    <m/>
    <s v=""/>
    <m/>
    <s v=""/>
    <m/>
    <s v=""/>
    <x v="0"/>
    <m/>
  </r>
  <r>
    <n v="135"/>
    <x v="136"/>
    <n v="7"/>
    <s v="120 pc"/>
    <n v="7"/>
    <m/>
    <s v=""/>
    <m/>
    <s v=""/>
    <m/>
    <s v=""/>
    <m/>
    <s v=""/>
    <x v="0"/>
    <m/>
  </r>
  <r>
    <n v="136"/>
    <x v="137"/>
    <n v="2"/>
    <s v="96 pc"/>
    <n v="2"/>
    <m/>
    <s v=""/>
    <m/>
    <s v=""/>
    <m/>
    <s v=""/>
    <m/>
    <s v=""/>
    <x v="0"/>
    <m/>
  </r>
  <r>
    <n v="137"/>
    <x v="138"/>
    <n v="5"/>
    <s v="72 pc"/>
    <n v="5"/>
    <m/>
    <s v=""/>
    <m/>
    <s v=""/>
    <m/>
    <s v=""/>
    <m/>
    <s v=""/>
    <x v="0"/>
    <m/>
  </r>
  <r>
    <n v="138"/>
    <x v="139"/>
    <n v="1"/>
    <s v="180 pc"/>
    <n v="1"/>
    <m/>
    <s v=""/>
    <m/>
    <s v=""/>
    <m/>
    <s v=""/>
    <m/>
    <s v=""/>
    <x v="0"/>
    <m/>
  </r>
  <r>
    <n v="139"/>
    <x v="140"/>
    <n v="3"/>
    <s v="96 pc"/>
    <n v="3"/>
    <m/>
    <s v=""/>
    <m/>
    <s v=""/>
    <m/>
    <s v=""/>
    <m/>
    <s v=""/>
    <x v="0"/>
    <m/>
  </r>
  <r>
    <n v="140"/>
    <x v="141"/>
    <n v="5"/>
    <s v="96 pc"/>
    <n v="5"/>
    <m/>
    <s v=""/>
    <m/>
    <s v=""/>
    <m/>
    <s v=""/>
    <m/>
    <s v=""/>
    <x v="0"/>
    <m/>
  </r>
  <r>
    <n v="141"/>
    <x v="142"/>
    <n v="18"/>
    <s v="36 pc"/>
    <n v="18"/>
    <m/>
    <s v=""/>
    <m/>
    <s v=""/>
    <m/>
    <s v=""/>
    <m/>
    <s v=""/>
    <x v="0"/>
    <m/>
  </r>
  <r>
    <n v="142"/>
    <x v="143"/>
    <n v="5"/>
    <n v="96"/>
    <n v="5"/>
    <m/>
    <s v=""/>
    <m/>
    <s v=""/>
    <m/>
    <s v=""/>
    <m/>
    <s v=""/>
    <x v="0"/>
    <m/>
  </r>
  <r>
    <n v="143"/>
    <x v="144"/>
    <n v="3"/>
    <s v="96 pc"/>
    <n v="3"/>
    <m/>
    <s v=""/>
    <m/>
    <s v=""/>
    <m/>
    <s v=""/>
    <m/>
    <s v=""/>
    <x v="0"/>
    <m/>
  </r>
  <r>
    <n v="144"/>
    <x v="145"/>
    <n v="6"/>
    <s v="144 pc"/>
    <n v="6"/>
    <m/>
    <s v=""/>
    <m/>
    <s v=""/>
    <m/>
    <s v=""/>
    <m/>
    <s v=""/>
    <x v="0"/>
    <m/>
  </r>
  <r>
    <n v="145"/>
    <x v="146"/>
    <n v="3"/>
    <s v="144 pc"/>
    <n v="2"/>
    <n v="2"/>
    <n v="-1"/>
    <m/>
    <s v=""/>
    <m/>
    <s v=""/>
    <m/>
    <s v=""/>
    <x v="1"/>
    <m/>
  </r>
  <r>
    <n v="146"/>
    <x v="147"/>
    <n v="13"/>
    <s v="144 pc"/>
    <n v="13"/>
    <m/>
    <s v=""/>
    <m/>
    <s v=""/>
    <m/>
    <s v=""/>
    <m/>
    <s v=""/>
    <x v="0"/>
    <m/>
  </r>
  <r>
    <n v="147"/>
    <x v="148"/>
    <n v="10"/>
    <s v="120 pc"/>
    <n v="9"/>
    <n v="9"/>
    <n v="-1"/>
    <m/>
    <s v=""/>
    <m/>
    <s v=""/>
    <m/>
    <s v=""/>
    <x v="1"/>
    <m/>
  </r>
  <r>
    <n v="148"/>
    <x v="149"/>
    <n v="3"/>
    <s v="120 ls"/>
    <n v="3"/>
    <m/>
    <s v=""/>
    <m/>
    <s v=""/>
    <m/>
    <s v=""/>
    <m/>
    <s v=""/>
    <x v="0"/>
    <m/>
  </r>
  <r>
    <n v="149"/>
    <x v="150"/>
    <n v="27"/>
    <s v="180 pc"/>
    <n v="27"/>
    <m/>
    <s v=""/>
    <m/>
    <s v=""/>
    <m/>
    <s v=""/>
    <m/>
    <s v=""/>
    <x v="0"/>
    <m/>
  </r>
  <r>
    <n v="150"/>
    <x v="151"/>
    <n v="8"/>
    <s v="96 pc"/>
    <n v="8"/>
    <m/>
    <s v=""/>
    <m/>
    <s v=""/>
    <m/>
    <s v=""/>
    <m/>
    <s v=""/>
    <x v="0"/>
    <m/>
  </r>
  <r>
    <s v=""/>
    <x v="152"/>
    <n v="0"/>
    <s v="96 pc"/>
    <n v="0"/>
    <m/>
    <s v=""/>
    <m/>
    <s v=""/>
    <m/>
    <s v=""/>
    <m/>
    <s v=""/>
    <x v="0"/>
    <m/>
  </r>
  <r>
    <n v="151"/>
    <x v="153"/>
    <n v="1"/>
    <s v="120 pc"/>
    <n v="1"/>
    <m/>
    <s v=""/>
    <m/>
    <s v=""/>
    <m/>
    <s v=""/>
    <m/>
    <s v=""/>
    <x v="0"/>
    <m/>
  </r>
  <r>
    <n v="152"/>
    <x v="154"/>
    <n v="8"/>
    <s v="144 pc"/>
    <n v="8"/>
    <m/>
    <s v=""/>
    <m/>
    <s v=""/>
    <m/>
    <s v=""/>
    <m/>
    <s v=""/>
    <x v="0"/>
    <m/>
  </r>
  <r>
    <n v="153"/>
    <x v="155"/>
    <n v="16"/>
    <s v="144 pcs"/>
    <n v="16"/>
    <m/>
    <s v=""/>
    <m/>
    <s v=""/>
    <m/>
    <s v=""/>
    <m/>
    <s v=""/>
    <x v="0"/>
    <m/>
  </r>
  <r>
    <n v="154"/>
    <x v="156"/>
    <n v="21"/>
    <s v="96 PCS"/>
    <n v="21"/>
    <m/>
    <s v=""/>
    <m/>
    <s v=""/>
    <m/>
    <s v=""/>
    <m/>
    <s v=""/>
    <x v="0"/>
    <m/>
  </r>
  <r>
    <n v="155"/>
    <x v="157"/>
    <n v="2"/>
    <s v="96 pc"/>
    <n v="2"/>
    <m/>
    <s v=""/>
    <m/>
    <s v=""/>
    <m/>
    <s v=""/>
    <m/>
    <s v=""/>
    <x v="0"/>
    <m/>
  </r>
  <r>
    <n v="156"/>
    <x v="158"/>
    <n v="2"/>
    <s v="120 pc"/>
    <n v="2"/>
    <m/>
    <s v=""/>
    <m/>
    <s v=""/>
    <m/>
    <s v=""/>
    <m/>
    <s v=""/>
    <x v="0"/>
    <m/>
  </r>
  <r>
    <n v="157"/>
    <x v="159"/>
    <n v="6"/>
    <s v="72 pc"/>
    <n v="6"/>
    <m/>
    <s v=""/>
    <m/>
    <s v=""/>
    <m/>
    <s v=""/>
    <m/>
    <s v=""/>
    <x v="0"/>
    <m/>
  </r>
  <r>
    <n v="158"/>
    <x v="160"/>
    <n v="5"/>
    <s v="120 pc"/>
    <n v="5"/>
    <m/>
    <s v=""/>
    <m/>
    <s v=""/>
    <m/>
    <s v=""/>
    <m/>
    <s v=""/>
    <x v="0"/>
    <m/>
  </r>
  <r>
    <s v=""/>
    <x v="161"/>
    <n v="0"/>
    <s v="120 pc"/>
    <n v="0"/>
    <m/>
    <s v=""/>
    <m/>
    <s v=""/>
    <m/>
    <s v=""/>
    <m/>
    <s v=""/>
    <x v="0"/>
    <m/>
  </r>
  <r>
    <n v="159"/>
    <x v="162"/>
    <n v="10"/>
    <s v="120 pc"/>
    <n v="10"/>
    <m/>
    <s v=""/>
    <m/>
    <s v=""/>
    <m/>
    <s v=""/>
    <m/>
    <s v=""/>
    <x v="0"/>
    <m/>
  </r>
  <r>
    <n v="160"/>
    <x v="163"/>
    <n v="2"/>
    <s v="180 pc"/>
    <n v="2"/>
    <m/>
    <s v=""/>
    <m/>
    <s v=""/>
    <m/>
    <s v=""/>
    <m/>
    <s v=""/>
    <x v="0"/>
    <m/>
  </r>
  <r>
    <n v="161"/>
    <x v="164"/>
    <n v="4"/>
    <s v="180 pc"/>
    <n v="4"/>
    <m/>
    <s v=""/>
    <m/>
    <s v=""/>
    <m/>
    <s v=""/>
    <m/>
    <s v=""/>
    <x v="0"/>
    <m/>
  </r>
  <r>
    <n v="162"/>
    <x v="165"/>
    <n v="10"/>
    <s v="96 pc"/>
    <n v="10"/>
    <m/>
    <s v=""/>
    <m/>
    <s v=""/>
    <m/>
    <s v=""/>
    <m/>
    <s v=""/>
    <x v="0"/>
    <m/>
  </r>
  <r>
    <n v="163"/>
    <x v="166"/>
    <n v="15"/>
    <s v="72 pc"/>
    <n v="15"/>
    <m/>
    <s v=""/>
    <m/>
    <s v=""/>
    <m/>
    <s v=""/>
    <m/>
    <s v=""/>
    <x v="0"/>
    <m/>
  </r>
  <r>
    <n v="164"/>
    <x v="167"/>
    <n v="2"/>
    <s v="96 pc"/>
    <n v="2"/>
    <m/>
    <s v=""/>
    <m/>
    <s v=""/>
    <m/>
    <s v=""/>
    <m/>
    <s v=""/>
    <x v="0"/>
    <m/>
  </r>
  <r>
    <n v="165"/>
    <x v="168"/>
    <n v="4"/>
    <s v="120 pc"/>
    <n v="4"/>
    <m/>
    <s v=""/>
    <m/>
    <s v=""/>
    <m/>
    <s v=""/>
    <m/>
    <s v=""/>
    <x v="0"/>
    <m/>
  </r>
  <r>
    <n v="166"/>
    <x v="169"/>
    <n v="72"/>
    <s v="120 pc"/>
    <n v="72"/>
    <m/>
    <s v=""/>
    <m/>
    <s v=""/>
    <m/>
    <s v=""/>
    <m/>
    <s v=""/>
    <x v="0"/>
    <m/>
  </r>
  <r>
    <s v=""/>
    <x v="170"/>
    <n v="1"/>
    <s v="96 pc"/>
    <n v="0"/>
    <n v="0"/>
    <n v="-1"/>
    <m/>
    <s v=""/>
    <m/>
    <s v=""/>
    <m/>
    <s v=""/>
    <x v="1"/>
    <m/>
  </r>
  <r>
    <n v="167"/>
    <x v="171"/>
    <n v="1"/>
    <s v="40 box"/>
    <n v="1"/>
    <m/>
    <s v=""/>
    <m/>
    <s v=""/>
    <m/>
    <s v=""/>
    <m/>
    <s v=""/>
    <x v="0"/>
    <m/>
  </r>
  <r>
    <n v="168"/>
    <x v="172"/>
    <n v="1"/>
    <s v="36 box"/>
    <n v="1"/>
    <m/>
    <s v=""/>
    <m/>
    <s v=""/>
    <m/>
    <s v=""/>
    <m/>
    <s v=""/>
    <x v="0"/>
    <m/>
  </r>
  <r>
    <n v="169"/>
    <x v="173"/>
    <n v="136"/>
    <s v="60 ls"/>
    <n v="136"/>
    <m/>
    <s v=""/>
    <m/>
    <s v=""/>
    <m/>
    <s v=""/>
    <m/>
    <s v=""/>
    <x v="0"/>
    <m/>
  </r>
  <r>
    <n v="170"/>
    <x v="174"/>
    <n v="34"/>
    <s v="36 ls"/>
    <n v="34"/>
    <m/>
    <s v=""/>
    <m/>
    <s v=""/>
    <m/>
    <s v=""/>
    <m/>
    <s v=""/>
    <x v="0"/>
    <m/>
  </r>
  <r>
    <n v="171"/>
    <x v="175"/>
    <n v="1"/>
    <s v="48 box"/>
    <n v="1"/>
    <m/>
    <s v=""/>
    <m/>
    <s v=""/>
    <m/>
    <s v=""/>
    <m/>
    <s v=""/>
    <x v="0"/>
    <m/>
  </r>
  <r>
    <n v="172"/>
    <x v="176"/>
    <n v="2"/>
    <s v="40 pot"/>
    <n v="2"/>
    <m/>
    <s v=""/>
    <m/>
    <s v=""/>
    <m/>
    <s v=""/>
    <m/>
    <s v=""/>
    <x v="0"/>
    <m/>
  </r>
  <r>
    <n v="173"/>
    <x v="177"/>
    <n v="1"/>
    <s v="40 box"/>
    <n v="1"/>
    <m/>
    <s v=""/>
    <m/>
    <s v=""/>
    <m/>
    <s v=""/>
    <m/>
    <s v=""/>
    <x v="0"/>
    <m/>
  </r>
  <r>
    <n v="174"/>
    <x v="178"/>
    <n v="23"/>
    <s v="128 ls"/>
    <n v="23"/>
    <m/>
    <s v=""/>
    <m/>
    <s v=""/>
    <m/>
    <s v=""/>
    <m/>
    <s v=""/>
    <x v="0"/>
    <m/>
  </r>
  <r>
    <n v="175"/>
    <x v="179"/>
    <n v="4"/>
    <s v="24 box"/>
    <n v="4"/>
    <m/>
    <s v=""/>
    <m/>
    <s v=""/>
    <m/>
    <s v=""/>
    <m/>
    <s v=""/>
    <x v="0"/>
    <m/>
  </r>
  <r>
    <n v="176"/>
    <x v="180"/>
    <n v="2"/>
    <s v="48 box"/>
    <n v="2"/>
    <m/>
    <s v=""/>
    <m/>
    <s v=""/>
    <m/>
    <s v=""/>
    <m/>
    <s v=""/>
    <x v="0"/>
    <m/>
  </r>
  <r>
    <n v="177"/>
    <x v="181"/>
    <n v="3"/>
    <s v="48 box"/>
    <n v="3"/>
    <m/>
    <s v=""/>
    <m/>
    <s v=""/>
    <m/>
    <s v=""/>
    <m/>
    <s v=""/>
    <x v="0"/>
    <m/>
  </r>
  <r>
    <n v="178"/>
    <x v="182"/>
    <n v="2"/>
    <s v="96 ls"/>
    <n v="2"/>
    <m/>
    <s v=""/>
    <m/>
    <s v=""/>
    <m/>
    <s v=""/>
    <m/>
    <s v=""/>
    <x v="0"/>
    <m/>
  </r>
  <r>
    <n v="179"/>
    <x v="183"/>
    <n v="5"/>
    <s v="96 ls"/>
    <n v="5"/>
    <m/>
    <s v=""/>
    <m/>
    <s v=""/>
    <m/>
    <s v=""/>
    <m/>
    <s v=""/>
    <x v="0"/>
    <m/>
  </r>
  <r>
    <n v="180"/>
    <x v="184"/>
    <n v="4"/>
    <s v="128 ls"/>
    <n v="4"/>
    <m/>
    <s v=""/>
    <m/>
    <s v=""/>
    <m/>
    <s v=""/>
    <m/>
    <s v=""/>
    <x v="0"/>
    <m/>
  </r>
  <r>
    <s v=""/>
    <x v="185"/>
    <n v="0"/>
    <s v="60 ls"/>
    <n v="0"/>
    <m/>
    <s v=""/>
    <m/>
    <s v=""/>
    <m/>
    <s v=""/>
    <m/>
    <s v=""/>
    <x v="0"/>
    <m/>
  </r>
  <r>
    <n v="181"/>
    <x v="186"/>
    <n v="39"/>
    <s v="72 ls"/>
    <n v="39"/>
    <m/>
    <s v=""/>
    <m/>
    <s v=""/>
    <m/>
    <s v=""/>
    <m/>
    <s v=""/>
    <x v="0"/>
    <m/>
  </r>
  <r>
    <n v="182"/>
    <x v="187"/>
    <n v="1"/>
    <s v="40 ls"/>
    <n v="1"/>
    <m/>
    <s v=""/>
    <m/>
    <s v=""/>
    <m/>
    <s v=""/>
    <m/>
    <s v=""/>
    <x v="0"/>
    <m/>
  </r>
  <r>
    <n v="183"/>
    <x v="188"/>
    <n v="1"/>
    <s v="24 box"/>
    <n v="1"/>
    <m/>
    <s v=""/>
    <m/>
    <s v=""/>
    <m/>
    <s v=""/>
    <m/>
    <s v=""/>
    <x v="0"/>
    <m/>
  </r>
  <r>
    <n v="184"/>
    <x v="189"/>
    <n v="5"/>
    <s v="24 box"/>
    <n v="5"/>
    <m/>
    <s v=""/>
    <m/>
    <s v=""/>
    <m/>
    <s v=""/>
    <m/>
    <s v=""/>
    <x v="0"/>
    <m/>
  </r>
  <r>
    <n v="185"/>
    <x v="190"/>
    <n v="19"/>
    <s v="120 pot"/>
    <n v="19"/>
    <m/>
    <s v=""/>
    <m/>
    <s v=""/>
    <m/>
    <s v=""/>
    <m/>
    <s v=""/>
    <x v="0"/>
    <m/>
  </r>
  <r>
    <n v="186"/>
    <x v="191"/>
    <n v="4"/>
    <s v="90 pot"/>
    <n v="4"/>
    <m/>
    <s v=""/>
    <m/>
    <s v=""/>
    <m/>
    <s v=""/>
    <m/>
    <s v=""/>
    <x v="0"/>
    <m/>
  </r>
  <r>
    <n v="187"/>
    <x v="192"/>
    <n v="1"/>
    <s v="480 pc"/>
    <n v="1"/>
    <m/>
    <s v=""/>
    <m/>
    <s v=""/>
    <m/>
    <s v=""/>
    <m/>
    <s v=""/>
    <x v="0"/>
    <m/>
  </r>
  <r>
    <n v="188"/>
    <x v="193"/>
    <n v="4"/>
    <s v="60 ls"/>
    <n v="4"/>
    <m/>
    <s v=""/>
    <m/>
    <s v=""/>
    <m/>
    <s v=""/>
    <m/>
    <s v=""/>
    <x v="0"/>
    <m/>
  </r>
  <r>
    <n v="189"/>
    <x v="194"/>
    <n v="4"/>
    <s v="72 box"/>
    <n v="4"/>
    <m/>
    <s v=""/>
    <m/>
    <s v=""/>
    <m/>
    <s v=""/>
    <m/>
    <s v=""/>
    <x v="0"/>
    <m/>
  </r>
  <r>
    <n v="190"/>
    <x v="195"/>
    <n v="2"/>
    <s v="36 pot"/>
    <n v="2"/>
    <m/>
    <s v=""/>
    <m/>
    <s v=""/>
    <m/>
    <s v=""/>
    <m/>
    <s v=""/>
    <x v="0"/>
    <m/>
  </r>
  <r>
    <n v="191"/>
    <x v="196"/>
    <n v="12"/>
    <s v="45 box x 48 pc"/>
    <n v="12"/>
    <m/>
    <s v=""/>
    <m/>
    <s v=""/>
    <m/>
    <s v=""/>
    <m/>
    <s v=""/>
    <x v="0"/>
    <m/>
  </r>
  <r>
    <n v="192"/>
    <x v="197"/>
    <n v="1"/>
    <s v="58 box"/>
    <n v="1"/>
    <m/>
    <s v=""/>
    <m/>
    <s v=""/>
    <m/>
    <s v=""/>
    <m/>
    <s v=""/>
    <x v="0"/>
    <m/>
  </r>
  <r>
    <n v="193"/>
    <x v="198"/>
    <n v="2"/>
    <s v="150 box"/>
    <n v="2"/>
    <m/>
    <s v=""/>
    <m/>
    <s v=""/>
    <m/>
    <s v=""/>
    <m/>
    <s v=""/>
    <x v="0"/>
    <m/>
  </r>
  <r>
    <n v="194"/>
    <x v="199"/>
    <n v="2"/>
    <s v="30 box"/>
    <n v="2"/>
    <m/>
    <s v=""/>
    <m/>
    <s v=""/>
    <m/>
    <s v=""/>
    <m/>
    <s v=""/>
    <x v="0"/>
    <m/>
  </r>
  <r>
    <n v="195"/>
    <x v="200"/>
    <n v="3"/>
    <s v="30 box"/>
    <n v="3"/>
    <m/>
    <s v=""/>
    <m/>
    <s v=""/>
    <m/>
    <s v=""/>
    <m/>
    <s v=""/>
    <x v="0"/>
    <m/>
  </r>
  <r>
    <n v="196"/>
    <x v="201"/>
    <n v="2"/>
    <s v="20 box"/>
    <n v="2"/>
    <m/>
    <s v=""/>
    <m/>
    <s v=""/>
    <m/>
    <s v=""/>
    <m/>
    <s v=""/>
    <x v="0"/>
    <m/>
  </r>
  <r>
    <n v="197"/>
    <x v="202"/>
    <n v="8"/>
    <s v="48 ls"/>
    <n v="8"/>
    <m/>
    <s v=""/>
    <m/>
    <s v=""/>
    <m/>
    <s v=""/>
    <m/>
    <s v=""/>
    <x v="0"/>
    <m/>
  </r>
  <r>
    <n v="198"/>
    <x v="203"/>
    <n v="3"/>
    <s v="2400 pc"/>
    <n v="3"/>
    <m/>
    <s v=""/>
    <m/>
    <s v=""/>
    <m/>
    <s v=""/>
    <m/>
    <s v=""/>
    <x v="0"/>
    <m/>
  </r>
  <r>
    <n v="199"/>
    <x v="204"/>
    <n v="8"/>
    <s v="144 BOX"/>
    <n v="5"/>
    <n v="5"/>
    <n v="-3"/>
    <m/>
    <s v=""/>
    <m/>
    <s v=""/>
    <m/>
    <s v=""/>
    <x v="1"/>
    <m/>
  </r>
  <r>
    <n v="200"/>
    <x v="205"/>
    <n v="22"/>
    <s v="80 box"/>
    <n v="22"/>
    <m/>
    <s v=""/>
    <m/>
    <s v=""/>
    <m/>
    <s v=""/>
    <m/>
    <s v=""/>
    <x v="0"/>
    <m/>
  </r>
  <r>
    <n v="201"/>
    <x v="206"/>
    <n v="12"/>
    <s v="60 box"/>
    <n v="12"/>
    <m/>
    <s v=""/>
    <m/>
    <s v=""/>
    <m/>
    <s v=""/>
    <m/>
    <s v=""/>
    <x v="0"/>
    <m/>
  </r>
  <r>
    <n v="202"/>
    <x v="207"/>
    <n v="1"/>
    <s v="17 box"/>
    <n v="1"/>
    <m/>
    <s v=""/>
    <m/>
    <s v=""/>
    <m/>
    <s v=""/>
    <m/>
    <s v=""/>
    <x v="0"/>
    <m/>
  </r>
  <r>
    <n v="203"/>
    <x v="208"/>
    <n v="4"/>
    <s v="48 box"/>
    <n v="4"/>
    <m/>
    <s v=""/>
    <m/>
    <s v=""/>
    <m/>
    <s v=""/>
    <m/>
    <s v=""/>
    <x v="0"/>
    <m/>
  </r>
  <r>
    <n v="204"/>
    <x v="209"/>
    <n v="11"/>
    <s v="48 box"/>
    <n v="11"/>
    <m/>
    <s v=""/>
    <m/>
    <s v=""/>
    <m/>
    <s v=""/>
    <m/>
    <s v=""/>
    <x v="0"/>
    <m/>
  </r>
  <r>
    <n v="205"/>
    <x v="210"/>
    <n v="3"/>
    <s v="72 ls"/>
    <n v="3"/>
    <m/>
    <s v=""/>
    <m/>
    <s v=""/>
    <m/>
    <s v=""/>
    <m/>
    <s v=""/>
    <x v="0"/>
    <m/>
  </r>
  <r>
    <n v="206"/>
    <x v="211"/>
    <n v="2"/>
    <s v="96 ls"/>
    <n v="2"/>
    <m/>
    <s v=""/>
    <m/>
    <s v=""/>
    <m/>
    <s v=""/>
    <m/>
    <s v=""/>
    <x v="0"/>
    <m/>
  </r>
  <r>
    <n v="207"/>
    <x v="212"/>
    <n v="3"/>
    <s v="72 box"/>
    <n v="3"/>
    <m/>
    <s v=""/>
    <m/>
    <s v=""/>
    <m/>
    <s v=""/>
    <m/>
    <s v=""/>
    <x v="0"/>
    <m/>
  </r>
  <r>
    <n v="208"/>
    <x v="213"/>
    <n v="1"/>
    <s v="36 box"/>
    <n v="1"/>
    <m/>
    <s v=""/>
    <m/>
    <s v=""/>
    <m/>
    <s v=""/>
    <m/>
    <s v=""/>
    <x v="0"/>
    <m/>
  </r>
  <r>
    <n v="209"/>
    <x v="214"/>
    <n v="2"/>
    <s v="96 Tab"/>
    <n v="2"/>
    <m/>
    <s v=""/>
    <m/>
    <s v=""/>
    <m/>
    <s v=""/>
    <m/>
    <s v=""/>
    <x v="0"/>
    <m/>
  </r>
  <r>
    <n v="210"/>
    <x v="215"/>
    <n v="3"/>
    <s v="96 Tab"/>
    <n v="3"/>
    <m/>
    <s v=""/>
    <m/>
    <s v=""/>
    <m/>
    <s v=""/>
    <m/>
    <s v=""/>
    <x v="0"/>
    <m/>
  </r>
  <r>
    <n v="211"/>
    <x v="216"/>
    <n v="3"/>
    <s v="120 pc"/>
    <n v="3"/>
    <m/>
    <s v=""/>
    <m/>
    <s v=""/>
    <m/>
    <s v=""/>
    <m/>
    <s v=""/>
    <x v="0"/>
    <m/>
  </r>
  <r>
    <n v="212"/>
    <x v="217"/>
    <n v="5"/>
    <s v="96 pc"/>
    <n v="5"/>
    <m/>
    <s v=""/>
    <m/>
    <s v=""/>
    <m/>
    <s v=""/>
    <m/>
    <s v=""/>
    <x v="0"/>
    <m/>
  </r>
  <r>
    <n v="213"/>
    <x v="218"/>
    <n v="9"/>
    <s v="96 pc"/>
    <n v="9"/>
    <m/>
    <s v=""/>
    <m/>
    <s v=""/>
    <m/>
    <s v=""/>
    <m/>
    <s v=""/>
    <x v="0"/>
    <m/>
  </r>
  <r>
    <n v="214"/>
    <x v="219"/>
    <n v="1"/>
    <s v="50 pk"/>
    <n v="1"/>
    <m/>
    <s v=""/>
    <m/>
    <s v=""/>
    <m/>
    <s v=""/>
    <m/>
    <s v=""/>
    <x v="0"/>
    <m/>
  </r>
  <r>
    <n v="215"/>
    <x v="220"/>
    <n v="9"/>
    <n v="100"/>
    <n v="9"/>
    <m/>
    <s v=""/>
    <m/>
    <s v=""/>
    <m/>
    <s v=""/>
    <m/>
    <s v=""/>
    <x v="0"/>
    <m/>
  </r>
  <r>
    <n v="216"/>
    <x v="221"/>
    <n v="38"/>
    <n v="100"/>
    <n v="38"/>
    <m/>
    <s v=""/>
    <m/>
    <s v=""/>
    <m/>
    <s v=""/>
    <m/>
    <s v=""/>
    <x v="0"/>
    <m/>
  </r>
  <r>
    <n v="217"/>
    <x v="222"/>
    <n v="1"/>
    <n v="100"/>
    <n v="1"/>
    <m/>
    <s v=""/>
    <m/>
    <s v=""/>
    <m/>
    <s v=""/>
    <m/>
    <s v=""/>
    <x v="0"/>
    <m/>
  </r>
  <r>
    <n v="218"/>
    <x v="223"/>
    <n v="13"/>
    <n v="100"/>
    <n v="13"/>
    <m/>
    <s v=""/>
    <m/>
    <s v=""/>
    <m/>
    <s v=""/>
    <m/>
    <s v=""/>
    <x v="0"/>
    <m/>
  </r>
  <r>
    <n v="219"/>
    <x v="224"/>
    <n v="10"/>
    <n v="100"/>
    <n v="10"/>
    <m/>
    <s v=""/>
    <m/>
    <s v=""/>
    <m/>
    <s v=""/>
    <m/>
    <s v=""/>
    <x v="0"/>
    <m/>
  </r>
  <r>
    <n v="220"/>
    <x v="225"/>
    <n v="16"/>
    <n v="100"/>
    <n v="16"/>
    <m/>
    <s v=""/>
    <m/>
    <s v=""/>
    <m/>
    <s v=""/>
    <m/>
    <s v=""/>
    <x v="0"/>
    <m/>
  </r>
  <r>
    <n v="221"/>
    <x v="226"/>
    <n v="11"/>
    <n v="100"/>
    <n v="11"/>
    <m/>
    <s v=""/>
    <m/>
    <s v=""/>
    <m/>
    <s v=""/>
    <m/>
    <s v=""/>
    <x v="0"/>
    <m/>
  </r>
  <r>
    <n v="222"/>
    <x v="227"/>
    <n v="11"/>
    <n v="100"/>
    <n v="11"/>
    <m/>
    <s v=""/>
    <m/>
    <s v=""/>
    <m/>
    <s v=""/>
    <m/>
    <s v=""/>
    <x v="0"/>
    <m/>
  </r>
  <r>
    <n v="223"/>
    <x v="228"/>
    <n v="10"/>
    <n v="100"/>
    <n v="10"/>
    <m/>
    <s v=""/>
    <m/>
    <s v=""/>
    <m/>
    <s v=""/>
    <m/>
    <s v=""/>
    <x v="0"/>
    <m/>
  </r>
  <r>
    <n v="224"/>
    <x v="229"/>
    <n v="9"/>
    <n v="100"/>
    <n v="9"/>
    <m/>
    <s v=""/>
    <m/>
    <s v=""/>
    <m/>
    <s v=""/>
    <m/>
    <s v=""/>
    <x v="0"/>
    <m/>
  </r>
  <r>
    <n v="225"/>
    <x v="230"/>
    <n v="12"/>
    <n v="100"/>
    <n v="12"/>
    <m/>
    <s v=""/>
    <m/>
    <s v=""/>
    <m/>
    <s v=""/>
    <m/>
    <s v=""/>
    <x v="0"/>
    <m/>
  </r>
  <r>
    <n v="226"/>
    <x v="231"/>
    <n v="7"/>
    <n v="100"/>
    <n v="7"/>
    <m/>
    <s v=""/>
    <m/>
    <s v=""/>
    <m/>
    <s v=""/>
    <m/>
    <s v=""/>
    <x v="0"/>
    <m/>
  </r>
  <r>
    <n v="227"/>
    <x v="232"/>
    <n v="11"/>
    <n v="100"/>
    <n v="11"/>
    <m/>
    <s v=""/>
    <m/>
    <s v=""/>
    <m/>
    <s v=""/>
    <m/>
    <s v=""/>
    <x v="0"/>
    <m/>
  </r>
  <r>
    <n v="228"/>
    <x v="233"/>
    <n v="9"/>
    <n v="100"/>
    <n v="9"/>
    <m/>
    <s v=""/>
    <m/>
    <s v=""/>
    <m/>
    <s v=""/>
    <m/>
    <s v=""/>
    <x v="0"/>
    <m/>
  </r>
  <r>
    <n v="229"/>
    <x v="234"/>
    <n v="6"/>
    <n v="100"/>
    <n v="6"/>
    <m/>
    <s v=""/>
    <m/>
    <s v=""/>
    <m/>
    <s v=""/>
    <m/>
    <s v=""/>
    <x v="0"/>
    <m/>
  </r>
  <r>
    <n v="230"/>
    <x v="235"/>
    <n v="3"/>
    <n v="100"/>
    <n v="3"/>
    <m/>
    <s v=""/>
    <m/>
    <s v=""/>
    <m/>
    <s v=""/>
    <m/>
    <s v=""/>
    <x v="0"/>
    <m/>
  </r>
  <r>
    <s v=""/>
    <x v="236"/>
    <n v="0"/>
    <n v="100"/>
    <n v="0"/>
    <m/>
    <s v=""/>
    <m/>
    <s v=""/>
    <m/>
    <s v=""/>
    <m/>
    <s v=""/>
    <x v="0"/>
    <m/>
  </r>
  <r>
    <n v="231"/>
    <x v="237"/>
    <n v="1"/>
    <s v="2000 pc"/>
    <n v="1"/>
    <m/>
    <s v=""/>
    <m/>
    <s v=""/>
    <m/>
    <s v=""/>
    <m/>
    <s v=""/>
    <x v="0"/>
    <m/>
  </r>
  <r>
    <n v="232"/>
    <x v="238"/>
    <n v="1"/>
    <s v="50 pk"/>
    <n v="1"/>
    <m/>
    <s v=""/>
    <m/>
    <s v=""/>
    <m/>
    <s v=""/>
    <m/>
    <s v=""/>
    <x v="0"/>
    <m/>
  </r>
  <r>
    <n v="233"/>
    <x v="239"/>
    <n v="1"/>
    <s v="50 pk"/>
    <n v="1"/>
    <m/>
    <s v=""/>
    <m/>
    <s v=""/>
    <m/>
    <s v=""/>
    <m/>
    <s v=""/>
    <x v="0"/>
    <m/>
  </r>
  <r>
    <n v="234"/>
    <x v="240"/>
    <n v="3"/>
    <s v="50 pk"/>
    <n v="3"/>
    <m/>
    <s v=""/>
    <m/>
    <s v=""/>
    <m/>
    <s v=""/>
    <m/>
    <s v=""/>
    <x v="0"/>
    <m/>
  </r>
  <r>
    <n v="235"/>
    <x v="241"/>
    <n v="1"/>
    <s v="50 pk"/>
    <n v="1"/>
    <m/>
    <s v=""/>
    <m/>
    <s v=""/>
    <m/>
    <s v=""/>
    <m/>
    <s v=""/>
    <x v="0"/>
    <m/>
  </r>
  <r>
    <n v="236"/>
    <x v="242"/>
    <n v="10"/>
    <s v="60 pc"/>
    <n v="9"/>
    <n v="9"/>
    <n v="-1"/>
    <m/>
    <s v=""/>
    <m/>
    <s v=""/>
    <m/>
    <s v=""/>
    <x v="1"/>
    <m/>
  </r>
  <r>
    <n v="237"/>
    <x v="243"/>
    <n v="2"/>
    <n v="50"/>
    <n v="2"/>
    <m/>
    <s v=""/>
    <m/>
    <s v=""/>
    <m/>
    <s v=""/>
    <m/>
    <s v=""/>
    <x v="0"/>
    <m/>
  </r>
  <r>
    <s v=""/>
    <x v="244"/>
    <n v="0"/>
    <s v="50 pk"/>
    <n v="0"/>
    <m/>
    <s v=""/>
    <m/>
    <s v=""/>
    <m/>
    <s v=""/>
    <m/>
    <s v=""/>
    <x v="0"/>
    <m/>
  </r>
  <r>
    <n v="238"/>
    <x v="245"/>
    <n v="37"/>
    <s v="100 Disp"/>
    <n v="37"/>
    <m/>
    <s v=""/>
    <m/>
    <s v=""/>
    <m/>
    <s v=""/>
    <m/>
    <s v=""/>
    <x v="0"/>
    <m/>
  </r>
  <r>
    <n v="239"/>
    <x v="246"/>
    <n v="4"/>
    <s v="150 Disp"/>
    <n v="4"/>
    <m/>
    <s v=""/>
    <m/>
    <s v=""/>
    <m/>
    <s v=""/>
    <m/>
    <s v=""/>
    <x v="0"/>
    <m/>
  </r>
  <r>
    <n v="240"/>
    <x v="247"/>
    <n v="9"/>
    <s v="80 pk"/>
    <n v="9"/>
    <m/>
    <s v=""/>
    <m/>
    <s v=""/>
    <m/>
    <s v=""/>
    <m/>
    <s v=""/>
    <x v="0"/>
    <m/>
  </r>
  <r>
    <n v="241"/>
    <x v="248"/>
    <n v="2"/>
    <s v="80 pk"/>
    <n v="2"/>
    <m/>
    <s v=""/>
    <m/>
    <s v=""/>
    <m/>
    <s v=""/>
    <m/>
    <s v=""/>
    <x v="0"/>
    <m/>
  </r>
  <r>
    <n v="242"/>
    <x v="249"/>
    <n v="2"/>
    <s v="1000 pc"/>
    <n v="2"/>
    <m/>
    <s v=""/>
    <m/>
    <s v=""/>
    <m/>
    <s v=""/>
    <m/>
    <s v=""/>
    <x v="0"/>
    <m/>
  </r>
  <r>
    <n v="243"/>
    <x v="250"/>
    <n v="2"/>
    <s v="600 pc"/>
    <n v="2"/>
    <m/>
    <s v=""/>
    <m/>
    <s v=""/>
    <m/>
    <s v=""/>
    <m/>
    <s v=""/>
    <x v="0"/>
    <m/>
  </r>
  <r>
    <n v="244"/>
    <x v="251"/>
    <n v="1"/>
    <s v="400 pc"/>
    <n v="1"/>
    <m/>
    <s v=""/>
    <m/>
    <s v=""/>
    <m/>
    <s v=""/>
    <m/>
    <s v=""/>
    <x v="0"/>
    <m/>
  </r>
  <r>
    <n v="245"/>
    <x v="252"/>
    <n v="8"/>
    <s v="1152 pc"/>
    <n v="8"/>
    <m/>
    <s v=""/>
    <m/>
    <s v=""/>
    <m/>
    <s v=""/>
    <m/>
    <s v=""/>
    <x v="0"/>
    <m/>
  </r>
  <r>
    <n v="246"/>
    <x v="253"/>
    <n v="5"/>
    <s v="36 box"/>
    <n v="3"/>
    <n v="3"/>
    <n v="-2"/>
    <m/>
    <s v=""/>
    <m/>
    <s v=""/>
    <m/>
    <s v=""/>
    <x v="1"/>
    <m/>
  </r>
  <r>
    <n v="247"/>
    <x v="254"/>
    <n v="11"/>
    <s v="1152 pc"/>
    <n v="10"/>
    <n v="10"/>
    <n v="-1"/>
    <m/>
    <s v=""/>
    <m/>
    <s v=""/>
    <m/>
    <s v=""/>
    <x v="1"/>
    <m/>
  </r>
  <r>
    <n v="248"/>
    <x v="255"/>
    <n v="12"/>
    <s v="1152 PC"/>
    <n v="10"/>
    <n v="10"/>
    <n v="-2"/>
    <m/>
    <s v=""/>
    <m/>
    <s v=""/>
    <m/>
    <s v=""/>
    <x v="1"/>
    <s v="Bensia 908 (1)/ 909 (13)"/>
  </r>
  <r>
    <n v="249"/>
    <x v="256"/>
    <n v="1"/>
    <s v="48 box"/>
    <n v="1"/>
    <m/>
    <s v=""/>
    <m/>
    <s v=""/>
    <m/>
    <s v=""/>
    <m/>
    <s v=""/>
    <x v="0"/>
    <m/>
  </r>
  <r>
    <n v="250"/>
    <x v="257"/>
    <n v="6"/>
    <s v="48 box"/>
    <n v="6"/>
    <m/>
    <s v=""/>
    <m/>
    <s v=""/>
    <m/>
    <s v=""/>
    <m/>
    <s v=""/>
    <x v="0"/>
    <m/>
  </r>
  <r>
    <n v="251"/>
    <x v="258"/>
    <n v="3"/>
    <s v="24 box"/>
    <n v="1"/>
    <n v="1"/>
    <n v="-2"/>
    <m/>
    <s v=""/>
    <m/>
    <s v=""/>
    <m/>
    <s v=""/>
    <x v="1"/>
    <m/>
  </r>
  <r>
    <n v="252"/>
    <x v="259"/>
    <n v="5"/>
    <s v="48 box"/>
    <n v="5"/>
    <m/>
    <s v=""/>
    <m/>
    <s v=""/>
    <m/>
    <s v=""/>
    <m/>
    <s v=""/>
    <x v="0"/>
    <m/>
  </r>
  <r>
    <n v="253"/>
    <x v="260"/>
    <n v="4"/>
    <s v="48 box"/>
    <n v="4"/>
    <m/>
    <s v=""/>
    <m/>
    <s v=""/>
    <m/>
    <s v=""/>
    <m/>
    <s v=""/>
    <x v="0"/>
    <m/>
  </r>
  <r>
    <n v="254"/>
    <x v="261"/>
    <n v="6"/>
    <s v="1200 set"/>
    <n v="6"/>
    <m/>
    <s v=""/>
    <m/>
    <s v=""/>
    <m/>
    <s v=""/>
    <m/>
    <s v=""/>
    <x v="0"/>
    <m/>
  </r>
  <r>
    <n v="255"/>
    <x v="262"/>
    <n v="8"/>
    <s v="1200 set"/>
    <n v="8"/>
    <m/>
    <s v=""/>
    <m/>
    <s v=""/>
    <m/>
    <s v=""/>
    <m/>
    <s v=""/>
    <x v="0"/>
    <m/>
  </r>
  <r>
    <n v="256"/>
    <x v="263"/>
    <n v="5"/>
    <s v="24 box"/>
    <n v="5"/>
    <m/>
    <s v=""/>
    <m/>
    <s v=""/>
    <m/>
    <s v=""/>
    <m/>
    <s v=""/>
    <x v="0"/>
    <m/>
  </r>
  <r>
    <n v="257"/>
    <x v="264"/>
    <n v="1"/>
    <s v="12 grs"/>
    <n v="1"/>
    <m/>
    <s v=""/>
    <m/>
    <s v=""/>
    <m/>
    <s v=""/>
    <m/>
    <s v=""/>
    <x v="0"/>
    <m/>
  </r>
  <r>
    <n v="258"/>
    <x v="265"/>
    <n v="13"/>
    <s v="30 box"/>
    <n v="12"/>
    <n v="12"/>
    <n v="-1"/>
    <m/>
    <s v=""/>
    <m/>
    <s v=""/>
    <m/>
    <s v=""/>
    <x v="1"/>
    <m/>
  </r>
  <r>
    <n v="259"/>
    <x v="266"/>
    <n v="1"/>
    <s v="40 box"/>
    <n v="1"/>
    <m/>
    <s v=""/>
    <m/>
    <s v=""/>
    <m/>
    <s v=""/>
    <m/>
    <s v=""/>
    <x v="0"/>
    <m/>
  </r>
  <r>
    <n v="260"/>
    <x v="267"/>
    <n v="3"/>
    <s v="40 box"/>
    <n v="3"/>
    <m/>
    <s v=""/>
    <m/>
    <s v=""/>
    <m/>
    <s v=""/>
    <m/>
    <s v=""/>
    <x v="0"/>
    <m/>
  </r>
  <r>
    <n v="261"/>
    <x v="268"/>
    <n v="6"/>
    <s v="40 box"/>
    <n v="6"/>
    <m/>
    <s v=""/>
    <m/>
    <s v=""/>
    <m/>
    <s v=""/>
    <m/>
    <s v=""/>
    <x v="0"/>
    <m/>
  </r>
  <r>
    <n v="262"/>
    <x v="269"/>
    <n v="1"/>
    <s v="38 box"/>
    <n v="1"/>
    <m/>
    <s v=""/>
    <m/>
    <s v=""/>
    <m/>
    <s v=""/>
    <m/>
    <s v=""/>
    <x v="0"/>
    <m/>
  </r>
  <r>
    <n v="263"/>
    <x v="270"/>
    <n v="9"/>
    <s v="40 box"/>
    <n v="9"/>
    <m/>
    <s v=""/>
    <m/>
    <s v=""/>
    <m/>
    <s v=""/>
    <m/>
    <s v=""/>
    <x v="0"/>
    <m/>
  </r>
  <r>
    <n v="264"/>
    <x v="271"/>
    <n v="19"/>
    <s v="40 box"/>
    <n v="19"/>
    <m/>
    <s v=""/>
    <m/>
    <s v=""/>
    <m/>
    <s v=""/>
    <m/>
    <s v=""/>
    <x v="0"/>
    <m/>
  </r>
  <r>
    <n v="265"/>
    <x v="272"/>
    <n v="5"/>
    <s v="1728 pc"/>
    <n v="5"/>
    <m/>
    <s v=""/>
    <m/>
    <s v=""/>
    <m/>
    <s v=""/>
    <m/>
    <s v=""/>
    <x v="0"/>
    <m/>
  </r>
  <r>
    <n v="266"/>
    <x v="273"/>
    <n v="24"/>
    <s v="1728 pc"/>
    <n v="24"/>
    <m/>
    <s v=""/>
    <m/>
    <s v=""/>
    <m/>
    <s v=""/>
    <m/>
    <s v=""/>
    <x v="0"/>
    <m/>
  </r>
  <r>
    <n v="267"/>
    <x v="274"/>
    <n v="23"/>
    <s v="72 box"/>
    <n v="23"/>
    <m/>
    <s v=""/>
    <m/>
    <s v=""/>
    <m/>
    <s v=""/>
    <m/>
    <s v=""/>
    <x v="0"/>
    <m/>
  </r>
  <r>
    <n v="268"/>
    <x v="275"/>
    <n v="7"/>
    <s v="384 pc"/>
    <n v="7"/>
    <m/>
    <s v=""/>
    <m/>
    <s v=""/>
    <m/>
    <s v=""/>
    <m/>
    <s v=""/>
    <x v="0"/>
    <m/>
  </r>
  <r>
    <n v="269"/>
    <x v="276"/>
    <n v="1"/>
    <n v="50"/>
    <n v="1"/>
    <m/>
    <s v=""/>
    <m/>
    <s v=""/>
    <m/>
    <s v=""/>
    <m/>
    <s v=""/>
    <x v="0"/>
    <m/>
  </r>
  <r>
    <n v="270"/>
    <x v="277"/>
    <n v="1"/>
    <n v="100"/>
    <n v="1"/>
    <m/>
    <s v=""/>
    <m/>
    <s v=""/>
    <m/>
    <s v=""/>
    <m/>
    <s v=""/>
    <x v="0"/>
    <m/>
  </r>
  <r>
    <n v="271"/>
    <x v="278"/>
    <n v="2"/>
    <n v="50"/>
    <n v="2"/>
    <m/>
    <s v=""/>
    <m/>
    <s v=""/>
    <m/>
    <s v=""/>
    <m/>
    <s v=""/>
    <x v="0"/>
    <m/>
  </r>
  <r>
    <n v="272"/>
    <x v="279"/>
    <n v="2"/>
    <n v="100"/>
    <n v="2"/>
    <m/>
    <s v=""/>
    <m/>
    <s v=""/>
    <m/>
    <s v=""/>
    <m/>
    <s v=""/>
    <x v="0"/>
    <m/>
  </r>
  <r>
    <n v="273"/>
    <x v="280"/>
    <n v="2"/>
    <n v="50"/>
    <n v="1"/>
    <n v="1"/>
    <n v="-1"/>
    <m/>
    <s v=""/>
    <m/>
    <s v=""/>
    <m/>
    <s v=""/>
    <x v="1"/>
    <m/>
  </r>
  <r>
    <n v="274"/>
    <x v="281"/>
    <n v="2"/>
    <n v="100"/>
    <n v="1"/>
    <n v="1"/>
    <n v="-1"/>
    <m/>
    <s v=""/>
    <m/>
    <s v=""/>
    <m/>
    <s v=""/>
    <x v="1"/>
    <m/>
  </r>
  <r>
    <n v="275"/>
    <x v="282"/>
    <n v="1"/>
    <s v="300 pc"/>
    <n v="1"/>
    <m/>
    <s v=""/>
    <m/>
    <s v=""/>
    <m/>
    <s v=""/>
    <m/>
    <s v=""/>
    <x v="0"/>
    <m/>
  </r>
  <r>
    <n v="276"/>
    <x v="283"/>
    <n v="2"/>
    <s v="300 pc"/>
    <n v="2"/>
    <m/>
    <s v=""/>
    <m/>
    <s v=""/>
    <m/>
    <s v=""/>
    <m/>
    <s v=""/>
    <x v="0"/>
    <m/>
  </r>
  <r>
    <n v="277"/>
    <x v="284"/>
    <n v="32"/>
    <s v="128 ls"/>
    <n v="32"/>
    <m/>
    <s v=""/>
    <m/>
    <s v=""/>
    <m/>
    <s v=""/>
    <m/>
    <s v=""/>
    <x v="0"/>
    <m/>
  </r>
  <r>
    <n v="278"/>
    <x v="285"/>
    <n v="5"/>
    <s v="600 pc"/>
    <n v="5"/>
    <m/>
    <s v=""/>
    <m/>
    <s v=""/>
    <m/>
    <s v=""/>
    <m/>
    <s v=""/>
    <x v="0"/>
    <m/>
  </r>
  <r>
    <n v="279"/>
    <x v="286"/>
    <n v="1"/>
    <s v="480 pc"/>
    <n v="1"/>
    <m/>
    <s v=""/>
    <m/>
    <s v=""/>
    <m/>
    <s v=""/>
    <m/>
    <s v=""/>
    <x v="0"/>
    <m/>
  </r>
  <r>
    <n v="280"/>
    <x v="287"/>
    <n v="19"/>
    <s v="1600 pc"/>
    <n v="19"/>
    <m/>
    <s v=""/>
    <m/>
    <s v=""/>
    <m/>
    <s v=""/>
    <m/>
    <s v=""/>
    <x v="0"/>
    <m/>
  </r>
  <r>
    <n v="281"/>
    <x v="288"/>
    <n v="1"/>
    <n v="600"/>
    <n v="1"/>
    <m/>
    <s v=""/>
    <m/>
    <s v=""/>
    <m/>
    <s v=""/>
    <m/>
    <s v=""/>
    <x v="0"/>
    <m/>
  </r>
  <r>
    <s v=""/>
    <x v="289"/>
    <n v="1"/>
    <n v="600"/>
    <n v="0"/>
    <n v="0"/>
    <n v="-1"/>
    <m/>
    <s v=""/>
    <m/>
    <s v=""/>
    <m/>
    <s v=""/>
    <x v="1"/>
    <m/>
  </r>
  <r>
    <n v="282"/>
    <x v="290"/>
    <n v="2"/>
    <s v="160 ls"/>
    <n v="2"/>
    <m/>
    <s v=""/>
    <m/>
    <s v=""/>
    <m/>
    <s v=""/>
    <m/>
    <s v=""/>
    <x v="0"/>
    <m/>
  </r>
  <r>
    <n v="283"/>
    <x v="291"/>
    <n v="2"/>
    <n v="600"/>
    <n v="2"/>
    <m/>
    <s v=""/>
    <m/>
    <s v=""/>
    <m/>
    <s v=""/>
    <m/>
    <s v=""/>
    <x v="0"/>
    <m/>
  </r>
  <r>
    <n v="284"/>
    <x v="292"/>
    <n v="2"/>
    <s v="1200 pc"/>
    <n v="2"/>
    <m/>
    <s v=""/>
    <m/>
    <s v=""/>
    <m/>
    <s v=""/>
    <m/>
    <s v=""/>
    <x v="0"/>
    <m/>
  </r>
  <r>
    <n v="285"/>
    <x v="293"/>
    <n v="6"/>
    <s v="30 ls"/>
    <n v="6"/>
    <m/>
    <s v=""/>
    <m/>
    <s v=""/>
    <m/>
    <s v=""/>
    <m/>
    <s v=""/>
    <x v="0"/>
    <m/>
  </r>
  <r>
    <n v="286"/>
    <x v="294"/>
    <n v="8"/>
    <s v="400 pc"/>
    <n v="8"/>
    <m/>
    <s v=""/>
    <m/>
    <s v=""/>
    <m/>
    <s v=""/>
    <m/>
    <s v=""/>
    <x v="0"/>
    <m/>
  </r>
  <r>
    <n v="287"/>
    <x v="295"/>
    <n v="2"/>
    <s v="400 pc"/>
    <n v="2"/>
    <m/>
    <s v=""/>
    <m/>
    <s v=""/>
    <m/>
    <s v=""/>
    <m/>
    <s v=""/>
    <x v="0"/>
    <m/>
  </r>
  <r>
    <n v="288"/>
    <x v="296"/>
    <n v="1"/>
    <n v="0"/>
    <n v="1"/>
    <m/>
    <s v=""/>
    <m/>
    <s v=""/>
    <m/>
    <s v=""/>
    <m/>
    <s v=""/>
    <x v="0"/>
    <m/>
  </r>
  <r>
    <n v="289"/>
    <x v="297"/>
    <n v="1"/>
    <s v="120 pc"/>
    <n v="1"/>
    <m/>
    <s v=""/>
    <m/>
    <s v=""/>
    <m/>
    <s v=""/>
    <m/>
    <s v=""/>
    <x v="0"/>
    <m/>
  </r>
  <r>
    <n v="290"/>
    <x v="298"/>
    <n v="6"/>
    <s v="180 pc"/>
    <n v="6"/>
    <m/>
    <s v=""/>
    <m/>
    <s v=""/>
    <m/>
    <s v=""/>
    <m/>
    <s v=""/>
    <x v="0"/>
    <m/>
  </r>
  <r>
    <n v="291"/>
    <x v="299"/>
    <n v="3"/>
    <s v="120 pc"/>
    <n v="3"/>
    <m/>
    <s v=""/>
    <m/>
    <s v=""/>
    <m/>
    <s v=""/>
    <m/>
    <s v=""/>
    <x v="0"/>
    <m/>
  </r>
  <r>
    <n v="292"/>
    <x v="300"/>
    <n v="9"/>
    <s v="180 pc"/>
    <n v="9"/>
    <m/>
    <s v=""/>
    <m/>
    <s v=""/>
    <m/>
    <s v=""/>
    <m/>
    <s v=""/>
    <x v="0"/>
    <m/>
  </r>
  <r>
    <n v="293"/>
    <x v="301"/>
    <n v="3"/>
    <s v="210 pc"/>
    <n v="3"/>
    <m/>
    <s v=""/>
    <m/>
    <s v=""/>
    <m/>
    <s v=""/>
    <m/>
    <s v=""/>
    <x v="0"/>
    <m/>
  </r>
  <r>
    <n v="294"/>
    <x v="302"/>
    <n v="4"/>
    <s v="240 pc"/>
    <n v="3"/>
    <n v="3"/>
    <n v="-1"/>
    <m/>
    <s v=""/>
    <m/>
    <s v=""/>
    <m/>
    <s v=""/>
    <x v="1"/>
    <m/>
  </r>
  <r>
    <n v="295"/>
    <x v="303"/>
    <n v="3"/>
    <s v="160 pc"/>
    <n v="3"/>
    <m/>
    <s v=""/>
    <m/>
    <s v=""/>
    <m/>
    <s v=""/>
    <m/>
    <s v=""/>
    <x v="0"/>
    <m/>
  </r>
  <r>
    <n v="296"/>
    <x v="304"/>
    <n v="14"/>
    <s v="900 PCS"/>
    <n v="14"/>
    <m/>
    <s v=""/>
    <m/>
    <s v=""/>
    <m/>
    <s v=""/>
    <m/>
    <s v=""/>
    <x v="0"/>
    <m/>
  </r>
  <r>
    <n v="297"/>
    <x v="305"/>
    <n v="2"/>
    <s v="20 ls"/>
    <n v="2"/>
    <m/>
    <s v=""/>
    <m/>
    <s v=""/>
    <m/>
    <s v=""/>
    <m/>
    <s v=""/>
    <x v="0"/>
    <m/>
  </r>
  <r>
    <s v=""/>
    <x v="306"/>
    <n v="0"/>
    <s v="40 ls"/>
    <n v="0"/>
    <m/>
    <s v=""/>
    <m/>
    <s v=""/>
    <m/>
    <s v=""/>
    <m/>
    <s v=""/>
    <x v="0"/>
    <m/>
  </r>
  <r>
    <n v="298"/>
    <x v="307"/>
    <n v="3"/>
    <s v="72 pc"/>
    <n v="3"/>
    <m/>
    <s v=""/>
    <m/>
    <s v=""/>
    <m/>
    <s v=""/>
    <m/>
    <s v=""/>
    <x v="0"/>
    <m/>
  </r>
  <r>
    <n v="299"/>
    <x v="308"/>
    <n v="4"/>
    <s v="96 pc"/>
    <n v="4"/>
    <m/>
    <s v=""/>
    <m/>
    <s v=""/>
    <m/>
    <s v=""/>
    <m/>
    <s v=""/>
    <x v="0"/>
    <m/>
  </r>
  <r>
    <n v="300"/>
    <x v="309"/>
    <n v="3"/>
    <s v="96 pc"/>
    <n v="2"/>
    <n v="2"/>
    <n v="-1"/>
    <m/>
    <s v=""/>
    <m/>
    <s v=""/>
    <m/>
    <s v=""/>
    <x v="1"/>
    <m/>
  </r>
  <r>
    <n v="301"/>
    <x v="310"/>
    <n v="5"/>
    <s v="120 pc"/>
    <n v="5"/>
    <m/>
    <s v=""/>
    <m/>
    <s v=""/>
    <m/>
    <s v=""/>
    <m/>
    <s v=""/>
    <x v="0"/>
    <m/>
  </r>
  <r>
    <n v="302"/>
    <x v="311"/>
    <n v="4"/>
    <s v="144 pc"/>
    <n v="4"/>
    <m/>
    <s v=""/>
    <m/>
    <s v=""/>
    <m/>
    <s v=""/>
    <m/>
    <s v=""/>
    <x v="0"/>
    <m/>
  </r>
  <r>
    <n v="303"/>
    <x v="312"/>
    <n v="1"/>
    <s v="72 pc"/>
    <n v="1"/>
    <m/>
    <s v=""/>
    <m/>
    <s v=""/>
    <m/>
    <s v=""/>
    <m/>
    <s v=""/>
    <x v="0"/>
    <m/>
  </r>
  <r>
    <n v="304"/>
    <x v="313"/>
    <n v="3"/>
    <s v="96 PCS"/>
    <n v="2"/>
    <n v="2"/>
    <n v="-1"/>
    <m/>
    <s v=""/>
    <m/>
    <s v=""/>
    <m/>
    <s v=""/>
    <x v="1"/>
    <m/>
  </r>
  <r>
    <n v="305"/>
    <x v="314"/>
    <n v="18"/>
    <s v="66 pc"/>
    <n v="17"/>
    <n v="17"/>
    <n v="-1"/>
    <m/>
    <s v=""/>
    <m/>
    <s v=""/>
    <m/>
    <s v=""/>
    <x v="1"/>
    <m/>
  </r>
  <r>
    <n v="306"/>
    <x v="315"/>
    <n v="7"/>
    <n v="72"/>
    <n v="7"/>
    <m/>
    <s v=""/>
    <m/>
    <s v=""/>
    <m/>
    <s v=""/>
    <m/>
    <s v=""/>
    <x v="0"/>
    <m/>
  </r>
  <r>
    <n v="307"/>
    <x v="316"/>
    <n v="6"/>
    <n v="72"/>
    <n v="6"/>
    <m/>
    <s v=""/>
    <m/>
    <s v=""/>
    <m/>
    <s v=""/>
    <m/>
    <s v=""/>
    <x v="0"/>
    <m/>
  </r>
  <r>
    <n v="308"/>
    <x v="317"/>
    <n v="2"/>
    <s v="72 PCS"/>
    <n v="2"/>
    <m/>
    <s v=""/>
    <m/>
    <s v=""/>
    <m/>
    <s v=""/>
    <m/>
    <s v=""/>
    <x v="0"/>
    <m/>
  </r>
  <r>
    <s v=""/>
    <x v="318"/>
    <n v="0"/>
    <s v="72 PCS"/>
    <n v="0"/>
    <m/>
    <s v=""/>
    <m/>
    <s v=""/>
    <m/>
    <s v=""/>
    <m/>
    <s v=""/>
    <x v="0"/>
    <m/>
  </r>
  <r>
    <s v=""/>
    <x v="319"/>
    <n v="0"/>
    <n v="72"/>
    <n v="0"/>
    <m/>
    <s v=""/>
    <m/>
    <s v=""/>
    <m/>
    <s v=""/>
    <m/>
    <s v=""/>
    <x v="0"/>
    <m/>
  </r>
  <r>
    <s v=""/>
    <x v="320"/>
    <n v="0"/>
    <n v="72"/>
    <n v="0"/>
    <m/>
    <s v=""/>
    <m/>
    <s v=""/>
    <m/>
    <s v=""/>
    <m/>
    <s v=""/>
    <x v="0"/>
    <m/>
  </r>
  <r>
    <n v="309"/>
    <x v="321"/>
    <n v="4"/>
    <s v="54 pc"/>
    <n v="4"/>
    <m/>
    <s v=""/>
    <m/>
    <s v=""/>
    <m/>
    <s v=""/>
    <m/>
    <s v=""/>
    <x v="0"/>
    <m/>
  </r>
  <r>
    <n v="310"/>
    <x v="322"/>
    <n v="1"/>
    <s v="296 pc"/>
    <n v="1"/>
    <m/>
    <s v=""/>
    <m/>
    <s v=""/>
    <m/>
    <s v=""/>
    <m/>
    <s v=""/>
    <x v="0"/>
    <m/>
  </r>
  <r>
    <n v="311"/>
    <x v="323"/>
    <n v="48"/>
    <n v="72"/>
    <n v="48"/>
    <m/>
    <s v=""/>
    <m/>
    <s v=""/>
    <m/>
    <s v=""/>
    <m/>
    <s v=""/>
    <x v="0"/>
    <m/>
  </r>
  <r>
    <n v="312"/>
    <x v="324"/>
    <n v="1"/>
    <s v="36 ls"/>
    <n v="1"/>
    <m/>
    <s v=""/>
    <m/>
    <s v=""/>
    <m/>
    <s v=""/>
    <m/>
    <s v=""/>
    <x v="0"/>
    <m/>
  </r>
  <r>
    <n v="313"/>
    <x v="325"/>
    <n v="1"/>
    <s v="24 ls"/>
    <n v="1"/>
    <m/>
    <s v=""/>
    <m/>
    <s v=""/>
    <m/>
    <s v=""/>
    <m/>
    <s v=""/>
    <x v="0"/>
    <m/>
  </r>
  <r>
    <n v="314"/>
    <x v="326"/>
    <n v="3"/>
    <s v="300 pc"/>
    <n v="3"/>
    <m/>
    <s v=""/>
    <m/>
    <s v=""/>
    <m/>
    <s v=""/>
    <m/>
    <s v=""/>
    <x v="0"/>
    <m/>
  </r>
  <r>
    <n v="315"/>
    <x v="327"/>
    <n v="1"/>
    <s v="300 pc"/>
    <n v="1"/>
    <m/>
    <s v=""/>
    <m/>
    <s v=""/>
    <m/>
    <s v=""/>
    <m/>
    <s v=""/>
    <x v="0"/>
    <m/>
  </r>
  <r>
    <n v="316"/>
    <x v="328"/>
    <n v="2"/>
    <n v="480"/>
    <n v="2"/>
    <m/>
    <s v=""/>
    <m/>
    <s v=""/>
    <m/>
    <s v=""/>
    <m/>
    <s v=""/>
    <x v="0"/>
    <m/>
  </r>
  <r>
    <n v="317"/>
    <x v="329"/>
    <n v="2"/>
    <n v="480"/>
    <n v="2"/>
    <m/>
    <s v=""/>
    <m/>
    <s v=""/>
    <m/>
    <s v=""/>
    <m/>
    <s v=""/>
    <x v="0"/>
    <m/>
  </r>
  <r>
    <n v="318"/>
    <x v="330"/>
    <n v="1"/>
    <s v="200 pc"/>
    <n v="1"/>
    <m/>
    <s v=""/>
    <m/>
    <s v=""/>
    <m/>
    <s v=""/>
    <m/>
    <s v=""/>
    <x v="0"/>
    <m/>
  </r>
  <r>
    <s v=""/>
    <x v="331"/>
    <n v="0"/>
    <s v="60 pc"/>
    <n v="0"/>
    <m/>
    <s v=""/>
    <m/>
    <s v=""/>
    <m/>
    <s v=""/>
    <m/>
    <s v=""/>
    <x v="0"/>
    <m/>
  </r>
  <r>
    <n v="319"/>
    <x v="332"/>
    <n v="10"/>
    <s v="48 pc"/>
    <n v="10"/>
    <m/>
    <s v=""/>
    <m/>
    <s v=""/>
    <m/>
    <s v=""/>
    <m/>
    <s v=""/>
    <x v="0"/>
    <m/>
  </r>
  <r>
    <n v="320"/>
    <x v="333"/>
    <n v="8"/>
    <s v="40 pc"/>
    <n v="8"/>
    <m/>
    <s v=""/>
    <m/>
    <s v=""/>
    <m/>
    <s v=""/>
    <m/>
    <s v=""/>
    <x v="0"/>
    <m/>
  </r>
  <r>
    <n v="321"/>
    <x v="334"/>
    <n v="15"/>
    <s v="48 pc"/>
    <n v="15"/>
    <m/>
    <s v=""/>
    <m/>
    <s v=""/>
    <m/>
    <s v=""/>
    <m/>
    <s v=""/>
    <x v="0"/>
    <m/>
  </r>
  <r>
    <n v="322"/>
    <x v="335"/>
    <n v="18"/>
    <s v="48 pc"/>
    <n v="18"/>
    <m/>
    <s v=""/>
    <m/>
    <s v=""/>
    <m/>
    <s v=""/>
    <m/>
    <s v=""/>
    <x v="0"/>
    <m/>
  </r>
  <r>
    <n v="323"/>
    <x v="336"/>
    <n v="12"/>
    <s v="48 pc"/>
    <n v="12"/>
    <m/>
    <s v=""/>
    <m/>
    <s v=""/>
    <m/>
    <s v=""/>
    <m/>
    <s v=""/>
    <x v="0"/>
    <m/>
  </r>
  <r>
    <n v="324"/>
    <x v="337"/>
    <n v="11"/>
    <s v="72 pc"/>
    <n v="11"/>
    <m/>
    <s v=""/>
    <m/>
    <s v=""/>
    <m/>
    <s v=""/>
    <m/>
    <s v=""/>
    <x v="0"/>
    <m/>
  </r>
  <r>
    <n v="325"/>
    <x v="338"/>
    <n v="2"/>
    <s v="144 ls"/>
    <n v="2"/>
    <m/>
    <s v=""/>
    <m/>
    <s v=""/>
    <m/>
    <s v=""/>
    <m/>
    <s v=""/>
    <x v="0"/>
    <m/>
  </r>
  <r>
    <n v="326"/>
    <x v="339"/>
    <n v="6"/>
    <s v="40 box"/>
    <n v="6"/>
    <m/>
    <s v=""/>
    <m/>
    <s v=""/>
    <m/>
    <s v=""/>
    <m/>
    <s v=""/>
    <x v="0"/>
    <m/>
  </r>
  <r>
    <n v="327"/>
    <x v="340"/>
    <n v="3"/>
    <s v="144 ls"/>
    <n v="3"/>
    <m/>
    <s v=""/>
    <m/>
    <s v=""/>
    <m/>
    <s v=""/>
    <m/>
    <s v=""/>
    <x v="0"/>
    <m/>
  </r>
  <r>
    <n v="328"/>
    <x v="341"/>
    <n v="1"/>
    <s v="36 box"/>
    <n v="1"/>
    <m/>
    <s v=""/>
    <m/>
    <s v=""/>
    <m/>
    <s v=""/>
    <m/>
    <s v=""/>
    <x v="0"/>
    <m/>
  </r>
  <r>
    <n v="329"/>
    <x v="342"/>
    <n v="5"/>
    <s v="144 ls"/>
    <n v="5"/>
    <m/>
    <s v=""/>
    <m/>
    <s v=""/>
    <m/>
    <s v=""/>
    <m/>
    <s v=""/>
    <x v="0"/>
    <m/>
  </r>
  <r>
    <n v="330"/>
    <x v="343"/>
    <n v="6"/>
    <s v="48 box"/>
    <n v="6"/>
    <m/>
    <s v=""/>
    <m/>
    <s v=""/>
    <m/>
    <s v=""/>
    <m/>
    <s v=""/>
    <x v="0"/>
    <m/>
  </r>
  <r>
    <n v="331"/>
    <x v="344"/>
    <n v="5"/>
    <s v="200 ls"/>
    <n v="5"/>
    <m/>
    <s v=""/>
    <m/>
    <s v=""/>
    <m/>
    <s v=""/>
    <m/>
    <s v=""/>
    <x v="0"/>
    <m/>
  </r>
  <r>
    <n v="332"/>
    <x v="345"/>
    <n v="3"/>
    <s v="18 box"/>
    <n v="3"/>
    <m/>
    <s v=""/>
    <m/>
    <s v=""/>
    <m/>
    <s v=""/>
    <m/>
    <s v=""/>
    <x v="0"/>
    <m/>
  </r>
  <r>
    <n v="333"/>
    <x v="346"/>
    <n v="3"/>
    <s v="144 ls"/>
    <n v="3"/>
    <m/>
    <s v=""/>
    <m/>
    <s v=""/>
    <m/>
    <s v=""/>
    <m/>
    <s v=""/>
    <x v="0"/>
    <m/>
  </r>
  <r>
    <n v="334"/>
    <x v="347"/>
    <n v="1"/>
    <s v="144 ls"/>
    <n v="1"/>
    <m/>
    <s v=""/>
    <m/>
    <s v=""/>
    <m/>
    <s v=""/>
    <m/>
    <s v=""/>
    <x v="0"/>
    <m/>
  </r>
  <r>
    <n v="335"/>
    <x v="348"/>
    <n v="4"/>
    <s v="144 ls"/>
    <n v="4"/>
    <m/>
    <s v=""/>
    <m/>
    <s v=""/>
    <m/>
    <s v=""/>
    <m/>
    <s v=""/>
    <x v="0"/>
    <m/>
  </r>
  <r>
    <n v="336"/>
    <x v="349"/>
    <n v="1"/>
    <s v="144 ls"/>
    <n v="1"/>
    <m/>
    <s v=""/>
    <m/>
    <s v=""/>
    <m/>
    <s v=""/>
    <m/>
    <s v=""/>
    <x v="0"/>
    <m/>
  </r>
  <r>
    <n v="337"/>
    <x v="350"/>
    <n v="5"/>
    <s v="144 ls"/>
    <n v="5"/>
    <m/>
    <s v=""/>
    <m/>
    <s v=""/>
    <m/>
    <s v=""/>
    <m/>
    <s v=""/>
    <x v="0"/>
    <m/>
  </r>
  <r>
    <n v="338"/>
    <x v="351"/>
    <n v="5"/>
    <s v="18 box"/>
    <n v="5"/>
    <m/>
    <s v=""/>
    <m/>
    <s v=""/>
    <m/>
    <s v=""/>
    <m/>
    <s v=""/>
    <x v="0"/>
    <m/>
  </r>
  <r>
    <n v="339"/>
    <x v="351"/>
    <n v="5"/>
    <s v="18 box"/>
    <n v="5"/>
    <m/>
    <s v=""/>
    <m/>
    <s v=""/>
    <m/>
    <s v=""/>
    <m/>
    <s v=""/>
    <x v="0"/>
    <m/>
  </r>
  <r>
    <n v="340"/>
    <x v="352"/>
    <n v="4"/>
    <s v="36 box"/>
    <n v="4"/>
    <m/>
    <s v=""/>
    <m/>
    <s v=""/>
    <m/>
    <s v=""/>
    <m/>
    <s v=""/>
    <x v="0"/>
    <m/>
  </r>
  <r>
    <n v="341"/>
    <x v="353"/>
    <n v="3"/>
    <s v="18 box"/>
    <n v="3"/>
    <m/>
    <s v=""/>
    <m/>
    <s v=""/>
    <m/>
    <s v=""/>
    <m/>
    <s v=""/>
    <x v="0"/>
    <m/>
  </r>
  <r>
    <n v="342"/>
    <x v="354"/>
    <n v="4"/>
    <s v="20 box"/>
    <n v="4"/>
    <m/>
    <s v=""/>
    <m/>
    <s v=""/>
    <m/>
    <s v=""/>
    <m/>
    <s v=""/>
    <x v="0"/>
    <m/>
  </r>
  <r>
    <n v="343"/>
    <x v="354"/>
    <n v="1"/>
    <s v="20 box"/>
    <n v="1"/>
    <m/>
    <s v=""/>
    <m/>
    <s v=""/>
    <m/>
    <s v=""/>
    <m/>
    <s v=""/>
    <x v="0"/>
    <m/>
  </r>
  <r>
    <n v="344"/>
    <x v="355"/>
    <n v="1"/>
    <s v="120 ls"/>
    <n v="1"/>
    <m/>
    <s v=""/>
    <m/>
    <s v=""/>
    <m/>
    <s v=""/>
    <m/>
    <s v=""/>
    <x v="0"/>
    <m/>
  </r>
  <r>
    <n v="345"/>
    <x v="356"/>
    <n v="1"/>
    <s v="18 box"/>
    <n v="1"/>
    <m/>
    <s v=""/>
    <m/>
    <s v=""/>
    <m/>
    <s v=""/>
    <m/>
    <s v=""/>
    <x v="0"/>
    <m/>
  </r>
  <r>
    <n v="346"/>
    <x v="357"/>
    <n v="4"/>
    <s v="18 box"/>
    <n v="4"/>
    <m/>
    <s v=""/>
    <m/>
    <s v=""/>
    <m/>
    <s v=""/>
    <m/>
    <s v=""/>
    <x v="0"/>
    <m/>
  </r>
  <r>
    <n v="347"/>
    <x v="358"/>
    <n v="1"/>
    <s v="72 box"/>
    <n v="1"/>
    <m/>
    <s v=""/>
    <m/>
    <s v=""/>
    <m/>
    <s v=""/>
    <m/>
    <s v=""/>
    <x v="0"/>
    <m/>
  </r>
  <r>
    <n v="348"/>
    <x v="359"/>
    <n v="1"/>
    <s v="18 box"/>
    <n v="1"/>
    <m/>
    <s v=""/>
    <m/>
    <s v=""/>
    <m/>
    <s v=""/>
    <m/>
    <s v=""/>
    <x v="0"/>
    <m/>
  </r>
  <r>
    <n v="349"/>
    <x v="360"/>
    <n v="1"/>
    <s v="48 box"/>
    <n v="1"/>
    <m/>
    <s v=""/>
    <m/>
    <s v=""/>
    <m/>
    <s v=""/>
    <m/>
    <s v=""/>
    <x v="0"/>
    <m/>
  </r>
  <r>
    <n v="350"/>
    <x v="361"/>
    <n v="2"/>
    <s v="48 box"/>
    <n v="2"/>
    <m/>
    <s v=""/>
    <m/>
    <s v=""/>
    <m/>
    <s v=""/>
    <m/>
    <s v=""/>
    <x v="0"/>
    <m/>
  </r>
  <r>
    <n v="351"/>
    <x v="362"/>
    <n v="1"/>
    <s v="108 ls"/>
    <n v="1"/>
    <m/>
    <s v=""/>
    <m/>
    <s v=""/>
    <m/>
    <s v=""/>
    <m/>
    <s v=""/>
    <x v="0"/>
    <m/>
  </r>
  <r>
    <n v="352"/>
    <x v="363"/>
    <n v="4"/>
    <s v="144 ls"/>
    <n v="4"/>
    <m/>
    <s v=""/>
    <m/>
    <s v=""/>
    <m/>
    <s v=""/>
    <m/>
    <s v=""/>
    <x v="0"/>
    <m/>
  </r>
  <r>
    <n v="353"/>
    <x v="364"/>
    <n v="1"/>
    <s v="60 box"/>
    <n v="1"/>
    <m/>
    <s v=""/>
    <m/>
    <s v=""/>
    <m/>
    <s v=""/>
    <m/>
    <s v=""/>
    <x v="0"/>
    <m/>
  </r>
  <r>
    <n v="354"/>
    <x v="365"/>
    <n v="3"/>
    <s v="144 ls"/>
    <n v="3"/>
    <m/>
    <s v=""/>
    <m/>
    <s v=""/>
    <m/>
    <s v=""/>
    <m/>
    <s v=""/>
    <x v="0"/>
    <m/>
  </r>
  <r>
    <n v="355"/>
    <x v="366"/>
    <n v="6"/>
    <s v="20 box"/>
    <n v="6"/>
    <m/>
    <s v=""/>
    <m/>
    <s v=""/>
    <m/>
    <s v=""/>
    <m/>
    <s v=""/>
    <x v="0"/>
    <m/>
  </r>
  <r>
    <n v="356"/>
    <x v="367"/>
    <n v="2"/>
    <s v="144 ls"/>
    <n v="2"/>
    <m/>
    <s v=""/>
    <m/>
    <s v=""/>
    <m/>
    <s v=""/>
    <m/>
    <s v=""/>
    <x v="0"/>
    <m/>
  </r>
  <r>
    <n v="357"/>
    <x v="368"/>
    <n v="1"/>
    <s v="32 box"/>
    <n v="1"/>
    <m/>
    <s v=""/>
    <m/>
    <s v=""/>
    <m/>
    <s v=""/>
    <m/>
    <s v=""/>
    <x v="0"/>
    <m/>
  </r>
  <r>
    <n v="358"/>
    <x v="369"/>
    <n v="2"/>
    <s v="108 ls"/>
    <n v="2"/>
    <m/>
    <s v=""/>
    <m/>
    <s v=""/>
    <m/>
    <s v=""/>
    <m/>
    <s v=""/>
    <x v="0"/>
    <m/>
  </r>
  <r>
    <n v="359"/>
    <x v="370"/>
    <n v="9"/>
    <s v="1296 pc"/>
    <n v="9"/>
    <m/>
    <s v=""/>
    <m/>
    <s v=""/>
    <m/>
    <s v=""/>
    <m/>
    <s v=""/>
    <x v="0"/>
    <m/>
  </r>
  <r>
    <n v="360"/>
    <x v="371"/>
    <n v="2"/>
    <s v="192 ls"/>
    <n v="1"/>
    <n v="1"/>
    <n v="-1"/>
    <m/>
    <s v=""/>
    <m/>
    <s v=""/>
    <m/>
    <s v=""/>
    <x v="1"/>
    <m/>
  </r>
  <r>
    <n v="361"/>
    <x v="372"/>
    <n v="1"/>
    <s v="192 ls"/>
    <n v="1"/>
    <m/>
    <s v=""/>
    <m/>
    <s v=""/>
    <m/>
    <s v=""/>
    <m/>
    <s v=""/>
    <x v="0"/>
    <m/>
  </r>
  <r>
    <n v="362"/>
    <x v="373"/>
    <n v="13"/>
    <s v="192 ls"/>
    <n v="12"/>
    <n v="12"/>
    <n v="-1"/>
    <m/>
    <s v=""/>
    <m/>
    <s v=""/>
    <m/>
    <s v=""/>
    <x v="1"/>
    <m/>
  </r>
  <r>
    <n v="363"/>
    <x v="374"/>
    <n v="18"/>
    <s v="192 ls"/>
    <n v="18"/>
    <m/>
    <s v=""/>
    <m/>
    <s v=""/>
    <m/>
    <s v=""/>
    <m/>
    <s v=""/>
    <x v="0"/>
    <m/>
  </r>
  <r>
    <n v="364"/>
    <x v="375"/>
    <n v="2"/>
    <s v="48 box"/>
    <n v="2"/>
    <m/>
    <s v=""/>
    <m/>
    <s v=""/>
    <m/>
    <s v=""/>
    <m/>
    <s v=""/>
    <x v="0"/>
    <m/>
  </r>
  <r>
    <n v="365"/>
    <x v="376"/>
    <n v="1"/>
    <s v="144 ls"/>
    <n v="1"/>
    <m/>
    <s v=""/>
    <m/>
    <s v=""/>
    <m/>
    <s v=""/>
    <m/>
    <s v=""/>
    <x v="0"/>
    <m/>
  </r>
  <r>
    <n v="366"/>
    <x v="377"/>
    <n v="6"/>
    <s v="144 ls"/>
    <n v="6"/>
    <m/>
    <s v=""/>
    <m/>
    <s v=""/>
    <m/>
    <s v=""/>
    <m/>
    <s v=""/>
    <x v="0"/>
    <m/>
  </r>
  <r>
    <n v="367"/>
    <x v="378"/>
    <n v="1"/>
    <s v="36 box"/>
    <n v="1"/>
    <m/>
    <s v=""/>
    <m/>
    <s v=""/>
    <m/>
    <s v=""/>
    <m/>
    <s v=""/>
    <x v="0"/>
    <m/>
  </r>
  <r>
    <n v="368"/>
    <x v="379"/>
    <n v="3"/>
    <s v="144 ls"/>
    <n v="3"/>
    <m/>
    <s v=""/>
    <m/>
    <s v=""/>
    <m/>
    <s v=""/>
    <m/>
    <s v=""/>
    <x v="0"/>
    <m/>
  </r>
  <r>
    <n v="369"/>
    <x v="380"/>
    <n v="2"/>
    <s v="144 ls"/>
    <n v="2"/>
    <m/>
    <s v=""/>
    <m/>
    <s v=""/>
    <m/>
    <s v=""/>
    <m/>
    <s v=""/>
    <x v="0"/>
    <m/>
  </r>
  <r>
    <n v="370"/>
    <x v="381"/>
    <n v="2"/>
    <s v="144 ls"/>
    <n v="2"/>
    <m/>
    <s v=""/>
    <m/>
    <s v=""/>
    <m/>
    <s v=""/>
    <m/>
    <s v=""/>
    <x v="0"/>
    <m/>
  </r>
  <r>
    <n v="371"/>
    <x v="382"/>
    <n v="11"/>
    <s v="144 ls"/>
    <n v="11"/>
    <m/>
    <s v=""/>
    <m/>
    <s v=""/>
    <m/>
    <s v=""/>
    <m/>
    <s v=""/>
    <x v="0"/>
    <m/>
  </r>
  <r>
    <n v="372"/>
    <x v="383"/>
    <n v="1"/>
    <s v="144 ls"/>
    <n v="1"/>
    <m/>
    <s v=""/>
    <m/>
    <s v=""/>
    <m/>
    <s v=""/>
    <m/>
    <s v=""/>
    <x v="0"/>
    <m/>
  </r>
  <r>
    <n v="373"/>
    <x v="384"/>
    <n v="14"/>
    <s v="240 LSN"/>
    <n v="14"/>
    <m/>
    <s v=""/>
    <m/>
    <s v=""/>
    <m/>
    <s v=""/>
    <m/>
    <s v=""/>
    <x v="0"/>
    <m/>
  </r>
  <r>
    <n v="374"/>
    <x v="385"/>
    <n v="2"/>
    <s v="144 ls"/>
    <n v="2"/>
    <m/>
    <s v=""/>
    <m/>
    <s v=""/>
    <m/>
    <s v=""/>
    <m/>
    <s v=""/>
    <x v="0"/>
    <m/>
  </r>
  <r>
    <n v="375"/>
    <x v="386"/>
    <n v="5"/>
    <s v="240 ls"/>
    <n v="5"/>
    <m/>
    <s v=""/>
    <m/>
    <s v=""/>
    <m/>
    <s v=""/>
    <m/>
    <s v=""/>
    <x v="0"/>
    <m/>
  </r>
  <r>
    <n v="376"/>
    <x v="387"/>
    <n v="3"/>
    <s v="144 ls"/>
    <n v="3"/>
    <m/>
    <s v=""/>
    <m/>
    <s v=""/>
    <m/>
    <s v=""/>
    <m/>
    <s v=""/>
    <x v="0"/>
    <m/>
  </r>
  <r>
    <n v="377"/>
    <x v="388"/>
    <n v="1"/>
    <s v="240 ls"/>
    <n v="1"/>
    <m/>
    <s v=""/>
    <m/>
    <s v=""/>
    <m/>
    <s v=""/>
    <m/>
    <s v=""/>
    <x v="0"/>
    <m/>
  </r>
  <r>
    <n v="378"/>
    <x v="389"/>
    <n v="1"/>
    <s v="144 ls"/>
    <n v="1"/>
    <m/>
    <s v=""/>
    <m/>
    <s v=""/>
    <m/>
    <s v=""/>
    <m/>
    <s v=""/>
    <x v="0"/>
    <m/>
  </r>
  <r>
    <n v="379"/>
    <x v="390"/>
    <n v="1"/>
    <s v="5400 pc"/>
    <n v="1"/>
    <m/>
    <s v=""/>
    <m/>
    <s v=""/>
    <m/>
    <s v=""/>
    <m/>
    <s v=""/>
    <x v="0"/>
    <m/>
  </r>
  <r>
    <n v="380"/>
    <x v="391"/>
    <n v="2"/>
    <s v="20 grs"/>
    <n v="2"/>
    <m/>
    <s v=""/>
    <m/>
    <s v=""/>
    <m/>
    <s v=""/>
    <m/>
    <s v=""/>
    <x v="0"/>
    <m/>
  </r>
  <r>
    <n v="381"/>
    <x v="392"/>
    <n v="7"/>
    <s v="20 grs"/>
    <n v="7"/>
    <m/>
    <s v=""/>
    <m/>
    <s v=""/>
    <m/>
    <s v=""/>
    <m/>
    <s v=""/>
    <x v="0"/>
    <m/>
  </r>
  <r>
    <n v="382"/>
    <x v="393"/>
    <n v="2"/>
    <s v="12 grs"/>
    <n v="2"/>
    <m/>
    <s v=""/>
    <m/>
    <s v=""/>
    <m/>
    <s v=""/>
    <m/>
    <s v=""/>
    <x v="0"/>
    <m/>
  </r>
  <r>
    <n v="383"/>
    <x v="394"/>
    <n v="1"/>
    <s v="48 box"/>
    <n v="1"/>
    <m/>
    <s v=""/>
    <m/>
    <s v=""/>
    <m/>
    <s v=""/>
    <m/>
    <s v=""/>
    <x v="0"/>
    <m/>
  </r>
  <r>
    <n v="384"/>
    <x v="395"/>
    <n v="1"/>
    <s v="144 ls"/>
    <n v="1"/>
    <m/>
    <s v=""/>
    <m/>
    <s v=""/>
    <m/>
    <s v=""/>
    <m/>
    <s v=""/>
    <x v="0"/>
    <m/>
  </r>
  <r>
    <n v="385"/>
    <x v="396"/>
    <n v="2"/>
    <s v="36 box"/>
    <n v="2"/>
    <m/>
    <s v=""/>
    <m/>
    <s v=""/>
    <m/>
    <s v=""/>
    <m/>
    <s v=""/>
    <x v="0"/>
    <m/>
  </r>
  <r>
    <n v="386"/>
    <x v="397"/>
    <n v="3"/>
    <s v="72 ls"/>
    <n v="3"/>
    <m/>
    <s v=""/>
    <m/>
    <s v=""/>
    <m/>
    <s v=""/>
    <m/>
    <s v=""/>
    <x v="0"/>
    <m/>
  </r>
  <r>
    <n v="387"/>
    <x v="398"/>
    <n v="7"/>
    <s v="135 ls"/>
    <n v="7"/>
    <m/>
    <s v=""/>
    <m/>
    <s v=""/>
    <m/>
    <s v=""/>
    <m/>
    <s v=""/>
    <x v="0"/>
    <m/>
  </r>
  <r>
    <n v="388"/>
    <x v="399"/>
    <n v="1"/>
    <s v="1392 pc"/>
    <n v="1"/>
    <m/>
    <s v=""/>
    <m/>
    <s v=""/>
    <m/>
    <s v=""/>
    <m/>
    <s v=""/>
    <x v="0"/>
    <m/>
  </r>
  <r>
    <n v="389"/>
    <x v="400"/>
    <n v="13"/>
    <s v="2000 pc"/>
    <n v="13"/>
    <m/>
    <s v=""/>
    <m/>
    <s v=""/>
    <m/>
    <s v=""/>
    <m/>
    <s v=""/>
    <x v="0"/>
    <m/>
  </r>
  <r>
    <n v="390"/>
    <x v="401"/>
    <n v="7"/>
    <s v="144 ls"/>
    <n v="7"/>
    <m/>
    <s v=""/>
    <m/>
    <s v=""/>
    <m/>
    <s v=""/>
    <m/>
    <s v=""/>
    <x v="0"/>
    <m/>
  </r>
  <r>
    <n v="391"/>
    <x v="402"/>
    <n v="2"/>
    <s v="144 ls"/>
    <n v="2"/>
    <m/>
    <s v=""/>
    <m/>
    <s v=""/>
    <m/>
    <s v=""/>
    <m/>
    <s v=""/>
    <x v="0"/>
    <m/>
  </r>
  <r>
    <n v="392"/>
    <x v="403"/>
    <n v="15"/>
    <s v="144 ls"/>
    <n v="15"/>
    <m/>
    <s v=""/>
    <m/>
    <s v=""/>
    <m/>
    <s v=""/>
    <m/>
    <s v=""/>
    <x v="0"/>
    <m/>
  </r>
  <r>
    <n v="393"/>
    <x v="404"/>
    <n v="4"/>
    <s v="144 ls"/>
    <n v="4"/>
    <m/>
    <s v=""/>
    <m/>
    <s v=""/>
    <m/>
    <s v=""/>
    <m/>
    <s v=""/>
    <x v="0"/>
    <m/>
  </r>
  <r>
    <n v="394"/>
    <x v="405"/>
    <n v="3"/>
    <s v="144 ls"/>
    <n v="3"/>
    <m/>
    <s v=""/>
    <m/>
    <s v=""/>
    <m/>
    <s v=""/>
    <m/>
    <s v=""/>
    <x v="0"/>
    <m/>
  </r>
  <r>
    <n v="395"/>
    <x v="406"/>
    <n v="14"/>
    <s v="144 ls"/>
    <n v="14"/>
    <m/>
    <s v=""/>
    <m/>
    <s v=""/>
    <m/>
    <s v=""/>
    <m/>
    <s v=""/>
    <x v="0"/>
    <m/>
  </r>
  <r>
    <n v="396"/>
    <x v="407"/>
    <n v="6"/>
    <s v="120 ls"/>
    <n v="6"/>
    <m/>
    <s v=""/>
    <m/>
    <s v=""/>
    <m/>
    <s v=""/>
    <m/>
    <s v=""/>
    <x v="0"/>
    <m/>
  </r>
  <r>
    <n v="397"/>
    <x v="408"/>
    <n v="4"/>
    <s v="144 ls"/>
    <n v="4"/>
    <m/>
    <s v=""/>
    <m/>
    <s v=""/>
    <m/>
    <s v=""/>
    <m/>
    <s v=""/>
    <x v="0"/>
    <m/>
  </r>
  <r>
    <n v="398"/>
    <x v="409"/>
    <n v="2"/>
    <s v="120 ls"/>
    <n v="2"/>
    <m/>
    <s v=""/>
    <m/>
    <s v=""/>
    <m/>
    <s v=""/>
    <m/>
    <s v=""/>
    <x v="0"/>
    <m/>
  </r>
  <r>
    <n v="399"/>
    <x v="410"/>
    <n v="1"/>
    <s v="135 ls"/>
    <n v="1"/>
    <m/>
    <s v=""/>
    <m/>
    <s v=""/>
    <m/>
    <s v=""/>
    <m/>
    <s v=""/>
    <x v="0"/>
    <m/>
  </r>
  <r>
    <n v="400"/>
    <x v="411"/>
    <n v="2"/>
    <s v="1152 pc"/>
    <n v="2"/>
    <m/>
    <s v=""/>
    <m/>
    <s v=""/>
    <m/>
    <s v=""/>
    <m/>
    <s v=""/>
    <x v="0"/>
    <m/>
  </r>
  <r>
    <n v="401"/>
    <x v="412"/>
    <n v="2"/>
    <s v="144 ls"/>
    <n v="2"/>
    <m/>
    <s v=""/>
    <m/>
    <s v=""/>
    <m/>
    <s v=""/>
    <m/>
    <s v=""/>
    <x v="0"/>
    <m/>
  </r>
  <r>
    <n v="402"/>
    <x v="413"/>
    <n v="1"/>
    <s v="144 ls"/>
    <n v="1"/>
    <m/>
    <s v=""/>
    <m/>
    <s v=""/>
    <m/>
    <s v=""/>
    <m/>
    <s v=""/>
    <x v="0"/>
    <m/>
  </r>
  <r>
    <n v="403"/>
    <x v="414"/>
    <n v="5"/>
    <s v="160 pc"/>
    <n v="5"/>
    <m/>
    <s v=""/>
    <m/>
    <s v=""/>
    <m/>
    <s v=""/>
    <m/>
    <s v=""/>
    <x v="0"/>
    <m/>
  </r>
  <r>
    <n v="404"/>
    <x v="415"/>
    <n v="7"/>
    <s v="96 box"/>
    <n v="7"/>
    <m/>
    <s v=""/>
    <m/>
    <s v=""/>
    <m/>
    <s v=""/>
    <m/>
    <s v=""/>
    <x v="0"/>
    <m/>
  </r>
  <r>
    <n v="405"/>
    <x v="416"/>
    <n v="1"/>
    <s v="144 ls"/>
    <n v="1"/>
    <m/>
    <s v=""/>
    <m/>
    <s v=""/>
    <m/>
    <s v=""/>
    <m/>
    <s v=""/>
    <x v="0"/>
    <m/>
  </r>
  <r>
    <n v="406"/>
    <x v="417"/>
    <n v="2"/>
    <s v="144 ls"/>
    <n v="2"/>
    <m/>
    <s v=""/>
    <m/>
    <s v=""/>
    <m/>
    <s v=""/>
    <m/>
    <s v=""/>
    <x v="0"/>
    <m/>
  </r>
  <r>
    <n v="407"/>
    <x v="418"/>
    <n v="9"/>
    <s v="144 ls"/>
    <n v="9"/>
    <m/>
    <s v=""/>
    <m/>
    <s v=""/>
    <m/>
    <s v=""/>
    <m/>
    <s v=""/>
    <x v="0"/>
    <m/>
  </r>
  <r>
    <n v="408"/>
    <x v="419"/>
    <n v="1"/>
    <s v="40 box"/>
    <n v="1"/>
    <m/>
    <s v=""/>
    <m/>
    <s v=""/>
    <m/>
    <s v=""/>
    <m/>
    <s v=""/>
    <x v="0"/>
    <m/>
  </r>
  <r>
    <n v="409"/>
    <x v="420"/>
    <n v="2"/>
    <s v="120 ls"/>
    <n v="2"/>
    <m/>
    <s v=""/>
    <m/>
    <s v=""/>
    <m/>
    <s v=""/>
    <m/>
    <s v=""/>
    <x v="0"/>
    <m/>
  </r>
  <r>
    <n v="410"/>
    <x v="421"/>
    <n v="1"/>
    <s v="144 LSN"/>
    <n v="1"/>
    <m/>
    <s v=""/>
    <m/>
    <s v=""/>
    <m/>
    <s v=""/>
    <m/>
    <s v=""/>
    <x v="0"/>
    <m/>
  </r>
  <r>
    <n v="411"/>
    <x v="422"/>
    <n v="1"/>
    <s v="144 LSN"/>
    <n v="1"/>
    <m/>
    <s v=""/>
    <m/>
    <s v=""/>
    <m/>
    <s v=""/>
    <m/>
    <s v=""/>
    <x v="0"/>
    <m/>
  </r>
  <r>
    <n v="412"/>
    <x v="423"/>
    <n v="1"/>
    <s v="144 LSN"/>
    <n v="1"/>
    <m/>
    <s v=""/>
    <m/>
    <s v=""/>
    <m/>
    <s v=""/>
    <m/>
    <s v=""/>
    <x v="0"/>
    <m/>
  </r>
  <r>
    <n v="413"/>
    <x v="424"/>
    <n v="1"/>
    <s v="144 LSN"/>
    <n v="1"/>
    <m/>
    <s v=""/>
    <m/>
    <s v=""/>
    <m/>
    <s v=""/>
    <m/>
    <s v=""/>
    <x v="0"/>
    <m/>
  </r>
  <r>
    <n v="414"/>
    <x v="425"/>
    <n v="1"/>
    <s v="144 LSN"/>
    <n v="1"/>
    <m/>
    <s v=""/>
    <m/>
    <s v=""/>
    <m/>
    <s v=""/>
    <m/>
    <s v=""/>
    <x v="0"/>
    <m/>
  </r>
  <r>
    <n v="415"/>
    <x v="426"/>
    <n v="14"/>
    <s v="144 ls"/>
    <n v="14"/>
    <m/>
    <s v=""/>
    <m/>
    <s v=""/>
    <m/>
    <s v=""/>
    <m/>
    <s v=""/>
    <x v="0"/>
    <m/>
  </r>
  <r>
    <n v="416"/>
    <x v="427"/>
    <n v="14"/>
    <s v="144 ls"/>
    <n v="14"/>
    <m/>
    <s v=""/>
    <m/>
    <s v=""/>
    <m/>
    <s v=""/>
    <m/>
    <s v=""/>
    <x v="0"/>
    <m/>
  </r>
  <r>
    <n v="417"/>
    <x v="428"/>
    <n v="1"/>
    <s v="144 ls"/>
    <n v="1"/>
    <m/>
    <s v=""/>
    <m/>
    <s v=""/>
    <m/>
    <s v=""/>
    <m/>
    <s v=""/>
    <x v="0"/>
    <m/>
  </r>
  <r>
    <n v="418"/>
    <x v="429"/>
    <n v="1"/>
    <s v="192 ls"/>
    <n v="1"/>
    <m/>
    <s v=""/>
    <m/>
    <s v=""/>
    <m/>
    <s v=""/>
    <m/>
    <s v=""/>
    <x v="0"/>
    <m/>
  </r>
  <r>
    <n v="419"/>
    <x v="430"/>
    <n v="1"/>
    <s v="144 ls"/>
    <n v="1"/>
    <m/>
    <s v=""/>
    <m/>
    <s v=""/>
    <m/>
    <s v=""/>
    <m/>
    <s v=""/>
    <x v="0"/>
    <m/>
  </r>
  <r>
    <n v="420"/>
    <x v="431"/>
    <n v="15"/>
    <s v="144 ls"/>
    <n v="15"/>
    <m/>
    <s v=""/>
    <m/>
    <s v=""/>
    <m/>
    <s v=""/>
    <m/>
    <s v=""/>
    <x v="0"/>
    <m/>
  </r>
  <r>
    <n v="421"/>
    <x v="432"/>
    <n v="1"/>
    <s v="144 ls"/>
    <n v="1"/>
    <m/>
    <s v=""/>
    <m/>
    <s v=""/>
    <m/>
    <s v=""/>
    <m/>
    <s v=""/>
    <x v="0"/>
    <m/>
  </r>
  <r>
    <n v="422"/>
    <x v="433"/>
    <n v="1"/>
    <s v="192 ls"/>
    <n v="1"/>
    <m/>
    <s v=""/>
    <m/>
    <s v=""/>
    <m/>
    <s v=""/>
    <m/>
    <s v=""/>
    <x v="0"/>
    <m/>
  </r>
  <r>
    <n v="423"/>
    <x v="434"/>
    <n v="2"/>
    <s v="144 ls"/>
    <n v="2"/>
    <m/>
    <s v=""/>
    <m/>
    <s v=""/>
    <m/>
    <s v=""/>
    <m/>
    <s v=""/>
    <x v="0"/>
    <m/>
  </r>
  <r>
    <n v="424"/>
    <x v="435"/>
    <n v="18"/>
    <s v="144 ls"/>
    <n v="17"/>
    <n v="17"/>
    <n v="-1"/>
    <m/>
    <s v=""/>
    <m/>
    <s v=""/>
    <m/>
    <s v=""/>
    <x v="1"/>
    <m/>
  </r>
  <r>
    <n v="425"/>
    <x v="436"/>
    <n v="14"/>
    <s v="192 ls"/>
    <n v="14"/>
    <m/>
    <s v=""/>
    <m/>
    <s v=""/>
    <m/>
    <s v=""/>
    <m/>
    <s v=""/>
    <x v="0"/>
    <m/>
  </r>
  <r>
    <n v="426"/>
    <x v="437"/>
    <n v="41"/>
    <s v="192 ls"/>
    <n v="41"/>
    <m/>
    <s v=""/>
    <m/>
    <s v=""/>
    <m/>
    <s v=""/>
    <m/>
    <s v=""/>
    <x v="0"/>
    <m/>
  </r>
  <r>
    <n v="427"/>
    <x v="438"/>
    <n v="18"/>
    <s v="192 ls"/>
    <n v="18"/>
    <m/>
    <s v=""/>
    <m/>
    <s v=""/>
    <m/>
    <s v=""/>
    <m/>
    <s v=""/>
    <x v="0"/>
    <m/>
  </r>
  <r>
    <n v="428"/>
    <x v="439"/>
    <n v="8"/>
    <s v="192 ls"/>
    <n v="8"/>
    <m/>
    <s v=""/>
    <m/>
    <s v=""/>
    <m/>
    <s v=""/>
    <m/>
    <s v=""/>
    <x v="0"/>
    <m/>
  </r>
  <r>
    <n v="429"/>
    <x v="440"/>
    <n v="2"/>
    <s v="192 ls"/>
    <n v="2"/>
    <m/>
    <s v=""/>
    <m/>
    <s v=""/>
    <m/>
    <s v=""/>
    <m/>
    <s v=""/>
    <x v="0"/>
    <m/>
  </r>
  <r>
    <n v="430"/>
    <x v="441"/>
    <n v="41"/>
    <s v="192 ls"/>
    <n v="41"/>
    <m/>
    <s v=""/>
    <m/>
    <s v=""/>
    <m/>
    <s v=""/>
    <m/>
    <s v=""/>
    <x v="0"/>
    <m/>
  </r>
  <r>
    <n v="431"/>
    <x v="442"/>
    <n v="30"/>
    <s v="192 ls"/>
    <n v="30"/>
    <m/>
    <s v=""/>
    <m/>
    <s v=""/>
    <m/>
    <s v=""/>
    <m/>
    <s v=""/>
    <x v="0"/>
    <m/>
  </r>
  <r>
    <n v="432"/>
    <x v="443"/>
    <n v="39"/>
    <s v="192 ls"/>
    <n v="39"/>
    <m/>
    <s v=""/>
    <m/>
    <s v=""/>
    <m/>
    <s v=""/>
    <m/>
    <s v=""/>
    <x v="0"/>
    <m/>
  </r>
  <r>
    <n v="433"/>
    <x v="444"/>
    <n v="20"/>
    <s v="144 ls"/>
    <n v="20"/>
    <m/>
    <s v=""/>
    <m/>
    <s v=""/>
    <m/>
    <s v=""/>
    <m/>
    <s v=""/>
    <x v="0"/>
    <m/>
  </r>
  <r>
    <n v="434"/>
    <x v="445"/>
    <n v="20"/>
    <s v="144 ls"/>
    <n v="20"/>
    <m/>
    <s v=""/>
    <m/>
    <s v=""/>
    <m/>
    <s v=""/>
    <m/>
    <s v=""/>
    <x v="0"/>
    <m/>
  </r>
  <r>
    <n v="435"/>
    <x v="446"/>
    <n v="15"/>
    <s v="144 ls"/>
    <n v="15"/>
    <m/>
    <s v=""/>
    <m/>
    <s v=""/>
    <m/>
    <s v=""/>
    <m/>
    <s v=""/>
    <x v="0"/>
    <m/>
  </r>
  <r>
    <n v="436"/>
    <x v="447"/>
    <n v="8"/>
    <s v="144 ls"/>
    <n v="8"/>
    <m/>
    <s v=""/>
    <m/>
    <s v=""/>
    <m/>
    <s v=""/>
    <m/>
    <s v=""/>
    <x v="0"/>
    <m/>
  </r>
  <r>
    <n v="437"/>
    <x v="448"/>
    <n v="13"/>
    <s v="144 ls"/>
    <n v="13"/>
    <m/>
    <s v=""/>
    <m/>
    <s v=""/>
    <m/>
    <s v=""/>
    <m/>
    <s v=""/>
    <x v="0"/>
    <m/>
  </r>
  <r>
    <n v="438"/>
    <x v="449"/>
    <n v="2"/>
    <s v="142 ls"/>
    <n v="2"/>
    <m/>
    <s v=""/>
    <m/>
    <s v=""/>
    <m/>
    <s v=""/>
    <m/>
    <s v=""/>
    <x v="0"/>
    <m/>
  </r>
  <r>
    <n v="439"/>
    <x v="450"/>
    <n v="2"/>
    <s v="144 ls"/>
    <n v="2"/>
    <m/>
    <s v=""/>
    <m/>
    <s v=""/>
    <m/>
    <s v=""/>
    <m/>
    <s v=""/>
    <x v="0"/>
    <m/>
  </r>
  <r>
    <n v="440"/>
    <x v="451"/>
    <n v="2"/>
    <s v="24 ls"/>
    <n v="2"/>
    <m/>
    <s v=""/>
    <m/>
    <s v=""/>
    <m/>
    <s v=""/>
    <m/>
    <s v=""/>
    <x v="0"/>
    <m/>
  </r>
  <r>
    <n v="441"/>
    <x v="452"/>
    <n v="14"/>
    <s v="144 ls"/>
    <n v="14"/>
    <m/>
    <s v=""/>
    <m/>
    <s v=""/>
    <m/>
    <s v=""/>
    <m/>
    <s v=""/>
    <x v="0"/>
    <m/>
  </r>
  <r>
    <n v="442"/>
    <x v="453"/>
    <n v="2"/>
    <s v="120 ls"/>
    <n v="2"/>
    <m/>
    <s v=""/>
    <m/>
    <s v=""/>
    <m/>
    <s v=""/>
    <m/>
    <s v=""/>
    <x v="0"/>
    <m/>
  </r>
  <r>
    <n v="443"/>
    <x v="454"/>
    <n v="5"/>
    <s v="144 ls"/>
    <n v="5"/>
    <m/>
    <s v=""/>
    <m/>
    <s v=""/>
    <m/>
    <s v=""/>
    <m/>
    <s v=""/>
    <x v="0"/>
    <m/>
  </r>
  <r>
    <n v="444"/>
    <x v="455"/>
    <n v="5"/>
    <s v="144 ls"/>
    <n v="5"/>
    <m/>
    <s v=""/>
    <m/>
    <s v=""/>
    <m/>
    <s v=""/>
    <m/>
    <s v=""/>
    <x v="0"/>
    <m/>
  </r>
  <r>
    <n v="445"/>
    <x v="456"/>
    <n v="2"/>
    <s v="240 ls"/>
    <n v="2"/>
    <m/>
    <s v=""/>
    <m/>
    <s v=""/>
    <m/>
    <s v=""/>
    <m/>
    <s v=""/>
    <x v="0"/>
    <m/>
  </r>
  <r>
    <n v="446"/>
    <x v="457"/>
    <n v="5"/>
    <s v="144 ls"/>
    <n v="5"/>
    <m/>
    <s v=""/>
    <m/>
    <s v=""/>
    <m/>
    <s v=""/>
    <m/>
    <s v=""/>
    <x v="0"/>
    <m/>
  </r>
  <r>
    <n v="447"/>
    <x v="458"/>
    <n v="4"/>
    <s v="144 ls"/>
    <n v="4"/>
    <m/>
    <s v=""/>
    <m/>
    <s v=""/>
    <m/>
    <s v=""/>
    <m/>
    <s v=""/>
    <x v="0"/>
    <m/>
  </r>
  <r>
    <n v="448"/>
    <x v="459"/>
    <n v="2"/>
    <s v="144 ls"/>
    <n v="2"/>
    <m/>
    <s v=""/>
    <m/>
    <s v=""/>
    <m/>
    <s v=""/>
    <m/>
    <s v=""/>
    <x v="0"/>
    <m/>
  </r>
  <r>
    <n v="449"/>
    <x v="460"/>
    <n v="3"/>
    <s v="144 ls"/>
    <n v="3"/>
    <m/>
    <s v=""/>
    <m/>
    <s v=""/>
    <m/>
    <s v=""/>
    <m/>
    <s v=""/>
    <x v="0"/>
    <m/>
  </r>
  <r>
    <n v="450"/>
    <x v="461"/>
    <n v="18"/>
    <s v="144 ls"/>
    <n v="18"/>
    <m/>
    <s v=""/>
    <m/>
    <s v=""/>
    <m/>
    <s v=""/>
    <m/>
    <s v=""/>
    <x v="0"/>
    <m/>
  </r>
  <r>
    <n v="451"/>
    <x v="462"/>
    <n v="5"/>
    <s v="144 ls"/>
    <n v="5"/>
    <m/>
    <s v=""/>
    <m/>
    <s v=""/>
    <m/>
    <s v=""/>
    <m/>
    <s v=""/>
    <x v="0"/>
    <m/>
  </r>
  <r>
    <n v="452"/>
    <x v="463"/>
    <n v="7"/>
    <s v="144 ls"/>
    <n v="7"/>
    <m/>
    <s v=""/>
    <m/>
    <s v=""/>
    <m/>
    <s v=""/>
    <m/>
    <s v=""/>
    <x v="0"/>
    <m/>
  </r>
  <r>
    <n v="453"/>
    <x v="464"/>
    <n v="2"/>
    <s v="144 ls"/>
    <n v="2"/>
    <m/>
    <s v=""/>
    <m/>
    <s v=""/>
    <m/>
    <s v=""/>
    <m/>
    <s v=""/>
    <x v="0"/>
    <m/>
  </r>
  <r>
    <n v="454"/>
    <x v="465"/>
    <n v="10"/>
    <s v="36 box"/>
    <n v="10"/>
    <m/>
    <s v=""/>
    <m/>
    <s v=""/>
    <m/>
    <s v=""/>
    <m/>
    <s v=""/>
    <x v="0"/>
    <m/>
  </r>
  <r>
    <n v="455"/>
    <x v="466"/>
    <n v="3"/>
    <s v="200 set"/>
    <n v="3"/>
    <m/>
    <s v=""/>
    <m/>
    <s v=""/>
    <m/>
    <s v=""/>
    <m/>
    <s v=""/>
    <x v="0"/>
    <m/>
  </r>
  <r>
    <n v="456"/>
    <x v="467"/>
    <n v="28"/>
    <s v="144 ls"/>
    <n v="28"/>
    <m/>
    <s v=""/>
    <m/>
    <s v=""/>
    <m/>
    <s v=""/>
    <m/>
    <s v=""/>
    <x v="0"/>
    <m/>
  </r>
  <r>
    <n v="457"/>
    <x v="468"/>
    <n v="6"/>
    <s v="200 ls"/>
    <n v="6"/>
    <m/>
    <s v=""/>
    <m/>
    <s v=""/>
    <m/>
    <s v=""/>
    <m/>
    <s v=""/>
    <x v="0"/>
    <m/>
  </r>
  <r>
    <n v="458"/>
    <x v="469"/>
    <n v="4"/>
    <s v="144 ls"/>
    <n v="4"/>
    <m/>
    <s v=""/>
    <m/>
    <s v=""/>
    <m/>
    <s v=""/>
    <m/>
    <s v=""/>
    <x v="0"/>
    <m/>
  </r>
  <r>
    <n v="459"/>
    <x v="470"/>
    <n v="5"/>
    <s v="144 ls"/>
    <n v="5"/>
    <m/>
    <s v=""/>
    <m/>
    <s v=""/>
    <m/>
    <s v=""/>
    <m/>
    <s v=""/>
    <x v="0"/>
    <m/>
  </r>
  <r>
    <n v="460"/>
    <x v="471"/>
    <n v="3"/>
    <s v="144 ls"/>
    <n v="3"/>
    <m/>
    <s v=""/>
    <m/>
    <s v=""/>
    <m/>
    <s v=""/>
    <m/>
    <s v=""/>
    <x v="0"/>
    <m/>
  </r>
  <r>
    <n v="461"/>
    <x v="472"/>
    <n v="4"/>
    <s v="90 dos"/>
    <n v="4"/>
    <m/>
    <s v=""/>
    <m/>
    <s v=""/>
    <m/>
    <s v=""/>
    <m/>
    <s v=""/>
    <x v="0"/>
    <m/>
  </r>
  <r>
    <n v="462"/>
    <x v="473"/>
    <n v="5"/>
    <s v="144 ls"/>
    <n v="5"/>
    <m/>
    <s v=""/>
    <m/>
    <s v=""/>
    <m/>
    <s v=""/>
    <m/>
    <s v=""/>
    <x v="0"/>
    <m/>
  </r>
  <r>
    <n v="463"/>
    <x v="474"/>
    <n v="5"/>
    <s v="1728 pc"/>
    <n v="5"/>
    <m/>
    <s v=""/>
    <m/>
    <s v=""/>
    <m/>
    <s v=""/>
    <m/>
    <s v=""/>
    <x v="0"/>
    <m/>
  </r>
  <r>
    <n v="464"/>
    <x v="475"/>
    <n v="2"/>
    <s v="1728 pc"/>
    <n v="2"/>
    <m/>
    <s v=""/>
    <m/>
    <s v=""/>
    <m/>
    <s v=""/>
    <m/>
    <s v=""/>
    <x v="0"/>
    <m/>
  </r>
  <r>
    <n v="465"/>
    <x v="476"/>
    <n v="2"/>
    <s v="144 ls"/>
    <n v="2"/>
    <m/>
    <s v=""/>
    <m/>
    <s v=""/>
    <m/>
    <s v=""/>
    <m/>
    <s v=""/>
    <x v="0"/>
    <m/>
  </r>
  <r>
    <n v="466"/>
    <x v="477"/>
    <n v="7"/>
    <s v="144 ls"/>
    <n v="7"/>
    <m/>
    <s v=""/>
    <m/>
    <s v=""/>
    <m/>
    <s v=""/>
    <m/>
    <s v=""/>
    <x v="0"/>
    <m/>
  </r>
  <r>
    <n v="467"/>
    <x v="478"/>
    <n v="2"/>
    <s v="144 ls"/>
    <n v="2"/>
    <m/>
    <s v=""/>
    <m/>
    <s v=""/>
    <m/>
    <s v=""/>
    <m/>
    <s v=""/>
    <x v="0"/>
    <m/>
  </r>
  <r>
    <n v="468"/>
    <x v="479"/>
    <n v="2"/>
    <s v="144 ls"/>
    <n v="2"/>
    <m/>
    <s v=""/>
    <m/>
    <s v=""/>
    <m/>
    <s v=""/>
    <m/>
    <s v=""/>
    <x v="0"/>
    <m/>
  </r>
  <r>
    <n v="469"/>
    <x v="480"/>
    <n v="5"/>
    <s v="160 set"/>
    <n v="5"/>
    <m/>
    <s v=""/>
    <m/>
    <s v=""/>
    <m/>
    <s v=""/>
    <m/>
    <s v=""/>
    <x v="0"/>
    <m/>
  </r>
  <r>
    <n v="470"/>
    <x v="481"/>
    <n v="8"/>
    <s v="1920 pc"/>
    <n v="8"/>
    <m/>
    <s v=""/>
    <m/>
    <s v=""/>
    <m/>
    <s v=""/>
    <m/>
    <s v=""/>
    <x v="0"/>
    <m/>
  </r>
  <r>
    <n v="471"/>
    <x v="482"/>
    <n v="9"/>
    <s v="160 set"/>
    <n v="9"/>
    <m/>
    <s v=""/>
    <m/>
    <s v=""/>
    <m/>
    <s v=""/>
    <m/>
    <s v=""/>
    <x v="0"/>
    <m/>
  </r>
  <r>
    <n v="472"/>
    <x v="483"/>
    <n v="5"/>
    <s v="144 ls"/>
    <n v="5"/>
    <m/>
    <s v=""/>
    <m/>
    <s v=""/>
    <m/>
    <s v=""/>
    <m/>
    <s v=""/>
    <x v="0"/>
    <m/>
  </r>
  <r>
    <n v="473"/>
    <x v="484"/>
    <n v="4"/>
    <s v="144 ls"/>
    <n v="4"/>
    <m/>
    <s v=""/>
    <m/>
    <s v=""/>
    <m/>
    <s v=""/>
    <m/>
    <s v=""/>
    <x v="0"/>
    <m/>
  </r>
  <r>
    <n v="474"/>
    <x v="485"/>
    <n v="3"/>
    <s v="180 ls"/>
    <n v="3"/>
    <m/>
    <s v=""/>
    <m/>
    <s v=""/>
    <m/>
    <s v=""/>
    <m/>
    <s v=""/>
    <x v="0"/>
    <m/>
  </r>
  <r>
    <n v="475"/>
    <x v="486"/>
    <n v="4"/>
    <s v="144 ls"/>
    <n v="4"/>
    <m/>
    <s v=""/>
    <m/>
    <s v=""/>
    <m/>
    <s v=""/>
    <m/>
    <s v=""/>
    <x v="0"/>
    <m/>
  </r>
  <r>
    <n v="476"/>
    <x v="487"/>
    <n v="4"/>
    <s v="192 ls"/>
    <n v="4"/>
    <m/>
    <s v=""/>
    <m/>
    <s v=""/>
    <m/>
    <s v=""/>
    <m/>
    <s v=""/>
    <x v="0"/>
    <m/>
  </r>
  <r>
    <n v="477"/>
    <x v="488"/>
    <n v="5"/>
    <s v="192 ls"/>
    <n v="5"/>
    <m/>
    <s v=""/>
    <m/>
    <s v=""/>
    <m/>
    <s v=""/>
    <m/>
    <s v=""/>
    <x v="0"/>
    <m/>
  </r>
  <r>
    <n v="478"/>
    <x v="489"/>
    <n v="11"/>
    <s v="192 ls"/>
    <n v="11"/>
    <m/>
    <s v=""/>
    <m/>
    <s v=""/>
    <m/>
    <s v=""/>
    <m/>
    <s v=""/>
    <x v="0"/>
    <m/>
  </r>
  <r>
    <n v="479"/>
    <x v="490"/>
    <n v="8"/>
    <s v="96 ls"/>
    <n v="8"/>
    <m/>
    <s v=""/>
    <m/>
    <s v=""/>
    <m/>
    <s v=""/>
    <m/>
    <s v=""/>
    <x v="0"/>
    <m/>
  </r>
  <r>
    <n v="480"/>
    <x v="491"/>
    <n v="13"/>
    <s v="20 ls"/>
    <n v="13"/>
    <m/>
    <s v=""/>
    <m/>
    <s v=""/>
    <m/>
    <s v=""/>
    <m/>
    <s v=""/>
    <x v="0"/>
    <m/>
  </r>
  <r>
    <n v="481"/>
    <x v="492"/>
    <n v="51"/>
    <s v="144 ls"/>
    <n v="50"/>
    <n v="50"/>
    <n v="-1"/>
    <m/>
    <s v=""/>
    <m/>
    <s v=""/>
    <m/>
    <s v=""/>
    <x v="1"/>
    <m/>
  </r>
  <r>
    <n v="482"/>
    <x v="493"/>
    <n v="2"/>
    <s v="60 box"/>
    <n v="2"/>
    <m/>
    <s v=""/>
    <m/>
    <s v=""/>
    <m/>
    <s v=""/>
    <m/>
    <s v=""/>
    <x v="0"/>
    <m/>
  </r>
  <r>
    <n v="483"/>
    <x v="494"/>
    <n v="4"/>
    <s v="36 box"/>
    <n v="4"/>
    <m/>
    <s v=""/>
    <m/>
    <s v=""/>
    <m/>
    <s v=""/>
    <m/>
    <s v=""/>
    <x v="0"/>
    <m/>
  </r>
  <r>
    <n v="484"/>
    <x v="495"/>
    <n v="2"/>
    <s v="200 ls"/>
    <n v="2"/>
    <m/>
    <s v=""/>
    <m/>
    <s v=""/>
    <m/>
    <s v=""/>
    <m/>
    <s v=""/>
    <x v="0"/>
    <m/>
  </r>
  <r>
    <n v="485"/>
    <x v="496"/>
    <n v="8"/>
    <s v="36 box"/>
    <n v="8"/>
    <m/>
    <s v=""/>
    <m/>
    <s v=""/>
    <m/>
    <s v=""/>
    <m/>
    <s v=""/>
    <x v="0"/>
    <m/>
  </r>
  <r>
    <n v="486"/>
    <x v="497"/>
    <n v="6"/>
    <s v="144 ls"/>
    <n v="6"/>
    <m/>
    <s v=""/>
    <m/>
    <s v=""/>
    <m/>
    <s v=""/>
    <m/>
    <s v=""/>
    <x v="0"/>
    <m/>
  </r>
  <r>
    <n v="487"/>
    <x v="498"/>
    <n v="4"/>
    <s v="20 box"/>
    <n v="4"/>
    <m/>
    <s v=""/>
    <m/>
    <s v=""/>
    <m/>
    <s v=""/>
    <m/>
    <s v=""/>
    <x v="0"/>
    <m/>
  </r>
  <r>
    <n v="488"/>
    <x v="499"/>
    <n v="9"/>
    <s v="20 box"/>
    <n v="9"/>
    <m/>
    <s v=""/>
    <m/>
    <s v=""/>
    <m/>
    <s v=""/>
    <m/>
    <s v=""/>
    <x v="0"/>
    <m/>
  </r>
  <r>
    <n v="489"/>
    <x v="500"/>
    <n v="9"/>
    <s v="40 box"/>
    <n v="9"/>
    <m/>
    <s v=""/>
    <m/>
    <s v=""/>
    <m/>
    <s v=""/>
    <m/>
    <s v=""/>
    <x v="0"/>
    <m/>
  </r>
  <r>
    <n v="490"/>
    <x v="501"/>
    <n v="2"/>
    <s v="350 ls"/>
    <n v="2"/>
    <m/>
    <s v=""/>
    <m/>
    <s v=""/>
    <m/>
    <s v=""/>
    <m/>
    <s v=""/>
    <x v="0"/>
    <m/>
  </r>
  <r>
    <n v="491"/>
    <x v="502"/>
    <n v="7"/>
    <s v="500 pc"/>
    <n v="7"/>
    <m/>
    <s v=""/>
    <m/>
    <s v=""/>
    <m/>
    <s v=""/>
    <m/>
    <s v=""/>
    <x v="0"/>
    <m/>
  </r>
  <r>
    <n v="492"/>
    <x v="503"/>
    <n v="35"/>
    <s v="1440 pc"/>
    <n v="35"/>
    <m/>
    <s v=""/>
    <m/>
    <s v=""/>
    <m/>
    <s v=""/>
    <m/>
    <s v=""/>
    <x v="0"/>
    <m/>
  </r>
  <r>
    <n v="493"/>
    <x v="504"/>
    <n v="1"/>
    <s v="20 LSN"/>
    <n v="1"/>
    <m/>
    <s v=""/>
    <m/>
    <s v=""/>
    <m/>
    <s v=""/>
    <m/>
    <s v=""/>
    <x v="0"/>
    <m/>
  </r>
  <r>
    <n v="494"/>
    <x v="505"/>
    <n v="2"/>
    <s v="24 gr"/>
    <n v="2"/>
    <m/>
    <s v=""/>
    <m/>
    <s v=""/>
    <m/>
    <s v=""/>
    <m/>
    <s v=""/>
    <x v="0"/>
    <m/>
  </r>
  <r>
    <n v="495"/>
    <x v="506"/>
    <n v="1"/>
    <s v="144 ls"/>
    <n v="1"/>
    <m/>
    <s v=""/>
    <m/>
    <s v=""/>
    <m/>
    <s v=""/>
    <m/>
    <s v=""/>
    <x v="0"/>
    <m/>
  </r>
  <r>
    <n v="496"/>
    <x v="507"/>
    <n v="2"/>
    <s v="250 ls"/>
    <n v="2"/>
    <m/>
    <s v=""/>
    <m/>
    <s v=""/>
    <m/>
    <s v=""/>
    <m/>
    <s v=""/>
    <x v="0"/>
    <m/>
  </r>
  <r>
    <n v="497"/>
    <x v="508"/>
    <n v="1"/>
    <s v="144 ls"/>
    <n v="1"/>
    <m/>
    <s v=""/>
    <m/>
    <s v=""/>
    <m/>
    <s v=""/>
    <m/>
    <s v=""/>
    <x v="0"/>
    <m/>
  </r>
  <r>
    <n v="498"/>
    <x v="509"/>
    <n v="11"/>
    <s v="2000 pc"/>
    <n v="11"/>
    <m/>
    <s v=""/>
    <m/>
    <s v=""/>
    <m/>
    <s v=""/>
    <m/>
    <s v=""/>
    <x v="0"/>
    <m/>
  </r>
  <r>
    <n v="499"/>
    <x v="510"/>
    <n v="2"/>
    <n v="0"/>
    <n v="2"/>
    <m/>
    <s v=""/>
    <m/>
    <s v=""/>
    <m/>
    <s v=""/>
    <m/>
    <s v=""/>
    <x v="0"/>
    <m/>
  </r>
  <r>
    <n v="500"/>
    <x v="511"/>
    <n v="8"/>
    <s v="144 ls"/>
    <n v="8"/>
    <m/>
    <s v=""/>
    <m/>
    <s v=""/>
    <m/>
    <s v=""/>
    <m/>
    <s v=""/>
    <x v="0"/>
    <m/>
  </r>
  <r>
    <n v="501"/>
    <x v="512"/>
    <n v="6"/>
    <s v="144 ls"/>
    <n v="6"/>
    <m/>
    <s v=""/>
    <m/>
    <s v=""/>
    <m/>
    <s v=""/>
    <m/>
    <s v=""/>
    <x v="0"/>
    <m/>
  </r>
  <r>
    <n v="502"/>
    <x v="513"/>
    <n v="2"/>
    <s v="36 box"/>
    <n v="2"/>
    <m/>
    <s v=""/>
    <m/>
    <s v=""/>
    <m/>
    <s v=""/>
    <m/>
    <s v=""/>
    <x v="0"/>
    <m/>
  </r>
  <r>
    <n v="503"/>
    <x v="514"/>
    <n v="1"/>
    <s v="288 ls"/>
    <n v="1"/>
    <m/>
    <s v=""/>
    <m/>
    <s v=""/>
    <m/>
    <s v=""/>
    <m/>
    <s v=""/>
    <x v="0"/>
    <m/>
  </r>
  <r>
    <n v="504"/>
    <x v="515"/>
    <n v="18"/>
    <s v="48 box"/>
    <n v="18"/>
    <m/>
    <s v=""/>
    <m/>
    <s v=""/>
    <m/>
    <s v=""/>
    <m/>
    <s v=""/>
    <x v="0"/>
    <m/>
  </r>
  <r>
    <n v="505"/>
    <x v="516"/>
    <n v="4"/>
    <s v="1728 pc"/>
    <n v="4"/>
    <m/>
    <s v=""/>
    <m/>
    <s v=""/>
    <m/>
    <s v=""/>
    <m/>
    <s v=""/>
    <x v="0"/>
    <m/>
  </r>
  <r>
    <n v="506"/>
    <x v="517"/>
    <n v="2"/>
    <s v="1728 pc"/>
    <n v="2"/>
    <m/>
    <s v=""/>
    <m/>
    <s v=""/>
    <m/>
    <s v=""/>
    <m/>
    <s v=""/>
    <x v="0"/>
    <m/>
  </r>
  <r>
    <n v="507"/>
    <x v="518"/>
    <n v="12"/>
    <s v="160 ls"/>
    <n v="12"/>
    <m/>
    <s v=""/>
    <m/>
    <s v=""/>
    <m/>
    <s v=""/>
    <m/>
    <s v=""/>
    <x v="0"/>
    <m/>
  </r>
  <r>
    <n v="508"/>
    <x v="519"/>
    <n v="1"/>
    <s v="192 ls"/>
    <n v="1"/>
    <m/>
    <s v=""/>
    <m/>
    <s v=""/>
    <m/>
    <s v=""/>
    <m/>
    <s v=""/>
    <x v="0"/>
    <m/>
  </r>
  <r>
    <n v="509"/>
    <x v="520"/>
    <n v="2"/>
    <s v="144 ls"/>
    <n v="2"/>
    <m/>
    <s v=""/>
    <m/>
    <s v=""/>
    <m/>
    <s v=""/>
    <m/>
    <s v=""/>
    <x v="0"/>
    <m/>
  </r>
  <r>
    <n v="510"/>
    <x v="521"/>
    <n v="11"/>
    <s v="192 ls"/>
    <n v="11"/>
    <m/>
    <s v=""/>
    <m/>
    <s v=""/>
    <m/>
    <s v=""/>
    <m/>
    <s v=""/>
    <x v="0"/>
    <m/>
  </r>
  <r>
    <n v="511"/>
    <x v="522"/>
    <n v="23"/>
    <s v="180 ls"/>
    <n v="23"/>
    <m/>
    <s v=""/>
    <m/>
    <s v=""/>
    <m/>
    <s v=""/>
    <m/>
    <s v=""/>
    <x v="0"/>
    <m/>
  </r>
  <r>
    <n v="512"/>
    <x v="523"/>
    <n v="3"/>
    <s v="144 ls"/>
    <n v="3"/>
    <m/>
    <s v=""/>
    <m/>
    <s v=""/>
    <m/>
    <s v=""/>
    <m/>
    <s v=""/>
    <x v="0"/>
    <m/>
  </r>
  <r>
    <n v="513"/>
    <x v="524"/>
    <n v="36"/>
    <s v="1440 pc"/>
    <n v="36"/>
    <m/>
    <s v=""/>
    <m/>
    <s v=""/>
    <m/>
    <s v=""/>
    <m/>
    <s v=""/>
    <x v="0"/>
    <m/>
  </r>
  <r>
    <n v="514"/>
    <x v="525"/>
    <n v="4"/>
    <s v="250 ls"/>
    <n v="4"/>
    <m/>
    <s v=""/>
    <m/>
    <s v=""/>
    <m/>
    <s v=""/>
    <m/>
    <s v=""/>
    <x v="0"/>
    <m/>
  </r>
  <r>
    <n v="515"/>
    <x v="526"/>
    <n v="2"/>
    <n v="0"/>
    <n v="2"/>
    <m/>
    <s v=""/>
    <m/>
    <s v=""/>
    <m/>
    <s v=""/>
    <m/>
    <s v=""/>
    <x v="0"/>
    <m/>
  </r>
  <r>
    <n v="516"/>
    <x v="527"/>
    <n v="2"/>
    <s v="500 pc"/>
    <n v="2"/>
    <m/>
    <s v=""/>
    <m/>
    <s v=""/>
    <m/>
    <s v=""/>
    <m/>
    <s v=""/>
    <x v="0"/>
    <m/>
  </r>
  <r>
    <n v="517"/>
    <x v="528"/>
    <n v="4"/>
    <s v="12 gr"/>
    <n v="4"/>
    <m/>
    <s v=""/>
    <m/>
    <s v=""/>
    <m/>
    <s v=""/>
    <m/>
    <s v=""/>
    <x v="0"/>
    <m/>
  </r>
  <r>
    <n v="518"/>
    <x v="529"/>
    <n v="3"/>
    <s v="12 gr"/>
    <n v="3"/>
    <m/>
    <s v=""/>
    <m/>
    <s v=""/>
    <m/>
    <s v=""/>
    <m/>
    <s v=""/>
    <x v="0"/>
    <m/>
  </r>
  <r>
    <n v="519"/>
    <x v="530"/>
    <n v="2"/>
    <s v="144 ls"/>
    <n v="2"/>
    <m/>
    <s v=""/>
    <m/>
    <s v=""/>
    <m/>
    <s v=""/>
    <m/>
    <s v=""/>
    <x v="0"/>
    <m/>
  </r>
  <r>
    <n v="520"/>
    <x v="531"/>
    <n v="2"/>
    <s v="100 ls"/>
    <n v="2"/>
    <m/>
    <s v=""/>
    <m/>
    <s v=""/>
    <m/>
    <s v=""/>
    <m/>
    <s v=""/>
    <x v="0"/>
    <m/>
  </r>
  <r>
    <n v="521"/>
    <x v="532"/>
    <n v="8"/>
    <s v="200 ls"/>
    <n v="8"/>
    <m/>
    <s v=""/>
    <m/>
    <s v=""/>
    <m/>
    <s v=""/>
    <m/>
    <s v=""/>
    <x v="0"/>
    <m/>
  </r>
  <r>
    <n v="522"/>
    <x v="533"/>
    <n v="3"/>
    <s v="48 box"/>
    <n v="3"/>
    <m/>
    <s v=""/>
    <m/>
    <s v=""/>
    <m/>
    <s v=""/>
    <m/>
    <s v=""/>
    <x v="0"/>
    <m/>
  </r>
  <r>
    <n v="523"/>
    <x v="534"/>
    <n v="6"/>
    <s v="36 box"/>
    <n v="6"/>
    <m/>
    <s v=""/>
    <m/>
    <s v=""/>
    <m/>
    <s v=""/>
    <m/>
    <s v=""/>
    <x v="0"/>
    <m/>
  </r>
  <r>
    <n v="524"/>
    <x v="535"/>
    <m/>
    <s v="144 LSN"/>
    <n v="21"/>
    <n v="21"/>
    <n v="21"/>
    <m/>
    <s v=""/>
    <m/>
    <s v=""/>
    <m/>
    <s v=""/>
    <x v="1"/>
    <m/>
  </r>
  <r>
    <n v="525"/>
    <x v="536"/>
    <n v="18"/>
    <s v="144 ls"/>
    <n v="18"/>
    <m/>
    <s v=""/>
    <m/>
    <s v=""/>
    <m/>
    <s v=""/>
    <m/>
    <s v=""/>
    <x v="0"/>
    <m/>
  </r>
  <r>
    <n v="526"/>
    <x v="537"/>
    <n v="1"/>
    <s v="144 LSN"/>
    <n v="14"/>
    <n v="14"/>
    <n v="13"/>
    <m/>
    <s v=""/>
    <m/>
    <s v=""/>
    <m/>
    <s v=""/>
    <x v="1"/>
    <m/>
  </r>
  <r>
    <n v="527"/>
    <x v="538"/>
    <n v="5"/>
    <s v="144 LSN"/>
    <n v="5"/>
    <m/>
    <s v=""/>
    <m/>
    <s v=""/>
    <m/>
    <s v=""/>
    <m/>
    <s v=""/>
    <x v="0"/>
    <m/>
  </r>
  <r>
    <n v="528"/>
    <x v="539"/>
    <n v="79"/>
    <s v="72 ls"/>
    <n v="79"/>
    <m/>
    <s v=""/>
    <m/>
    <s v=""/>
    <m/>
    <s v=""/>
    <m/>
    <s v=""/>
    <x v="0"/>
    <m/>
  </r>
  <r>
    <n v="529"/>
    <x v="540"/>
    <n v="6"/>
    <s v="108 ls"/>
    <n v="6"/>
    <m/>
    <s v=""/>
    <m/>
    <s v=""/>
    <m/>
    <s v=""/>
    <m/>
    <s v=""/>
    <x v="0"/>
    <m/>
  </r>
  <r>
    <n v="530"/>
    <x v="541"/>
    <n v="8"/>
    <s v="108 ls"/>
    <n v="8"/>
    <m/>
    <s v=""/>
    <m/>
    <s v=""/>
    <m/>
    <s v=""/>
    <m/>
    <s v=""/>
    <x v="0"/>
    <m/>
  </r>
  <r>
    <n v="531"/>
    <x v="542"/>
    <n v="10"/>
    <s v="108 ls"/>
    <n v="10"/>
    <m/>
    <s v=""/>
    <m/>
    <s v=""/>
    <m/>
    <s v=""/>
    <m/>
    <s v=""/>
    <x v="0"/>
    <m/>
  </r>
  <r>
    <n v="532"/>
    <x v="543"/>
    <n v="2"/>
    <s v="96 LSN"/>
    <n v="2"/>
    <m/>
    <s v=""/>
    <m/>
    <s v=""/>
    <m/>
    <s v=""/>
    <m/>
    <s v=""/>
    <x v="0"/>
    <m/>
  </r>
  <r>
    <n v="533"/>
    <x v="544"/>
    <n v="2"/>
    <s v="96 LSN"/>
    <n v="2"/>
    <m/>
    <s v=""/>
    <m/>
    <s v=""/>
    <m/>
    <s v=""/>
    <m/>
    <s v=""/>
    <x v="0"/>
    <m/>
  </r>
  <r>
    <n v="534"/>
    <x v="545"/>
    <m/>
    <s v="96 LSN"/>
    <n v="2"/>
    <n v="2"/>
    <n v="2"/>
    <m/>
    <s v=""/>
    <m/>
    <s v=""/>
    <m/>
    <s v=""/>
    <x v="1"/>
    <m/>
  </r>
  <r>
    <n v="535"/>
    <x v="546"/>
    <m/>
    <s v="96 LSN"/>
    <n v="3"/>
    <n v="3"/>
    <n v="3"/>
    <m/>
    <s v=""/>
    <m/>
    <s v=""/>
    <m/>
    <s v=""/>
    <x v="1"/>
    <m/>
  </r>
  <r>
    <n v="536"/>
    <x v="547"/>
    <n v="2"/>
    <s v="144 ls"/>
    <n v="1"/>
    <n v="1"/>
    <n v="-1"/>
    <m/>
    <s v=""/>
    <m/>
    <s v=""/>
    <m/>
    <s v=""/>
    <x v="1"/>
    <m/>
  </r>
  <r>
    <n v="537"/>
    <x v="548"/>
    <m/>
    <s v="144 LSN"/>
    <n v="4"/>
    <n v="4"/>
    <n v="4"/>
    <m/>
    <s v=""/>
    <m/>
    <s v=""/>
    <m/>
    <s v=""/>
    <x v="1"/>
    <m/>
  </r>
  <r>
    <n v="538"/>
    <x v="549"/>
    <m/>
    <s v="144 LSN"/>
    <n v="2"/>
    <n v="2"/>
    <n v="2"/>
    <m/>
    <s v=""/>
    <m/>
    <s v=""/>
    <m/>
    <s v=""/>
    <x v="1"/>
    <m/>
  </r>
  <r>
    <n v="539"/>
    <x v="550"/>
    <m/>
    <s v="144 LSN"/>
    <n v="4"/>
    <n v="4"/>
    <n v="4"/>
    <m/>
    <s v=""/>
    <m/>
    <s v=""/>
    <m/>
    <s v=""/>
    <x v="1"/>
    <m/>
  </r>
  <r>
    <n v="540"/>
    <x v="551"/>
    <m/>
    <s v="144 LSN"/>
    <n v="5"/>
    <n v="5"/>
    <n v="5"/>
    <m/>
    <s v=""/>
    <m/>
    <s v=""/>
    <m/>
    <s v=""/>
    <x v="1"/>
    <m/>
  </r>
  <r>
    <n v="541"/>
    <x v="552"/>
    <m/>
    <s v="144 LSN"/>
    <n v="7"/>
    <n v="7"/>
    <n v="7"/>
    <m/>
    <s v=""/>
    <m/>
    <s v=""/>
    <m/>
    <s v=""/>
    <x v="1"/>
    <m/>
  </r>
  <r>
    <n v="542"/>
    <x v="553"/>
    <m/>
    <s v="144 LSN"/>
    <n v="4"/>
    <n v="4"/>
    <n v="4"/>
    <m/>
    <s v=""/>
    <m/>
    <s v=""/>
    <m/>
    <s v=""/>
    <x v="1"/>
    <m/>
  </r>
  <r>
    <n v="543"/>
    <x v="554"/>
    <m/>
    <s v="144 LSN"/>
    <n v="3"/>
    <n v="3"/>
    <n v="3"/>
    <m/>
    <s v=""/>
    <m/>
    <s v=""/>
    <m/>
    <s v=""/>
    <x v="1"/>
    <m/>
  </r>
  <r>
    <n v="544"/>
    <x v="555"/>
    <n v="2"/>
    <s v="33 box"/>
    <n v="2"/>
    <m/>
    <s v=""/>
    <m/>
    <s v=""/>
    <m/>
    <s v=""/>
    <m/>
    <s v=""/>
    <x v="0"/>
    <m/>
  </r>
  <r>
    <n v="545"/>
    <x v="555"/>
    <n v="2"/>
    <s v="33 box"/>
    <n v="2"/>
    <m/>
    <s v=""/>
    <m/>
    <s v=""/>
    <m/>
    <s v=""/>
    <m/>
    <s v=""/>
    <x v="0"/>
    <m/>
  </r>
  <r>
    <n v="546"/>
    <x v="556"/>
    <n v="2"/>
    <s v="192 ls"/>
    <n v="2"/>
    <m/>
    <s v=""/>
    <m/>
    <s v=""/>
    <m/>
    <s v=""/>
    <m/>
    <s v=""/>
    <x v="0"/>
    <m/>
  </r>
  <r>
    <n v="547"/>
    <x v="557"/>
    <n v="2"/>
    <s v="72 ls"/>
    <n v="2"/>
    <m/>
    <s v=""/>
    <m/>
    <s v=""/>
    <m/>
    <s v=""/>
    <m/>
    <s v=""/>
    <x v="0"/>
    <m/>
  </r>
  <r>
    <n v="548"/>
    <x v="558"/>
    <n v="4"/>
    <s v="192 ls"/>
    <n v="4"/>
    <m/>
    <s v=""/>
    <m/>
    <s v=""/>
    <m/>
    <s v=""/>
    <m/>
    <s v=""/>
    <x v="0"/>
    <m/>
  </r>
  <r>
    <n v="549"/>
    <x v="559"/>
    <n v="2"/>
    <s v="50 ls"/>
    <n v="2"/>
    <m/>
    <s v=""/>
    <m/>
    <s v=""/>
    <m/>
    <s v=""/>
    <m/>
    <s v=""/>
    <x v="0"/>
    <m/>
  </r>
  <r>
    <n v="550"/>
    <x v="560"/>
    <n v="4"/>
    <s v="100 ls"/>
    <n v="4"/>
    <m/>
    <s v=""/>
    <m/>
    <s v=""/>
    <m/>
    <s v=""/>
    <m/>
    <s v=""/>
    <x v="0"/>
    <m/>
  </r>
  <r>
    <n v="551"/>
    <x v="561"/>
    <n v="6"/>
    <s v="144 ls"/>
    <n v="6"/>
    <m/>
    <s v=""/>
    <m/>
    <s v=""/>
    <m/>
    <s v=""/>
    <m/>
    <s v=""/>
    <x v="0"/>
    <m/>
  </r>
  <r>
    <n v="552"/>
    <x v="562"/>
    <n v="2"/>
    <s v="144 ls"/>
    <n v="2"/>
    <m/>
    <s v=""/>
    <m/>
    <s v=""/>
    <m/>
    <s v=""/>
    <m/>
    <s v=""/>
    <x v="0"/>
    <m/>
  </r>
  <r>
    <n v="553"/>
    <x v="563"/>
    <n v="3"/>
    <s v="144 ls"/>
    <n v="2"/>
    <n v="2"/>
    <n v="-1"/>
    <m/>
    <s v=""/>
    <m/>
    <s v=""/>
    <m/>
    <s v=""/>
    <x v="1"/>
    <m/>
  </r>
  <r>
    <n v="554"/>
    <x v="564"/>
    <n v="10"/>
    <s v="144 ls"/>
    <n v="9"/>
    <n v="9"/>
    <n v="-1"/>
    <m/>
    <s v=""/>
    <m/>
    <s v=""/>
    <m/>
    <s v=""/>
    <x v="1"/>
    <m/>
  </r>
  <r>
    <n v="555"/>
    <x v="565"/>
    <n v="7"/>
    <s v="144 ls"/>
    <n v="6"/>
    <n v="6"/>
    <n v="-1"/>
    <m/>
    <s v=""/>
    <m/>
    <s v=""/>
    <m/>
    <s v=""/>
    <x v="1"/>
    <m/>
  </r>
  <r>
    <n v="556"/>
    <x v="566"/>
    <n v="1"/>
    <s v="160 set"/>
    <n v="1"/>
    <m/>
    <s v=""/>
    <m/>
    <s v=""/>
    <m/>
    <s v=""/>
    <m/>
    <s v=""/>
    <x v="0"/>
    <m/>
  </r>
  <r>
    <n v="557"/>
    <x v="567"/>
    <n v="20"/>
    <s v="20 GRS"/>
    <n v="14"/>
    <n v="14"/>
    <n v="-6"/>
    <m/>
    <s v=""/>
    <m/>
    <s v=""/>
    <m/>
    <s v=""/>
    <x v="1"/>
    <m/>
  </r>
  <r>
    <n v="558"/>
    <x v="568"/>
    <n v="3"/>
    <s v="20 GRS"/>
    <n v="1"/>
    <n v="1"/>
    <n v="-2"/>
    <m/>
    <s v=""/>
    <m/>
    <s v=""/>
    <m/>
    <s v=""/>
    <x v="1"/>
    <m/>
  </r>
  <r>
    <n v="559"/>
    <x v="569"/>
    <n v="1"/>
    <s v="1296 pc"/>
    <n v="1"/>
    <m/>
    <s v=""/>
    <m/>
    <s v=""/>
    <m/>
    <s v=""/>
    <m/>
    <s v=""/>
    <x v="0"/>
    <m/>
  </r>
  <r>
    <n v="560"/>
    <x v="570"/>
    <n v="3"/>
    <s v="144 ls"/>
    <n v="3"/>
    <m/>
    <s v=""/>
    <m/>
    <s v=""/>
    <m/>
    <s v=""/>
    <m/>
    <s v=""/>
    <x v="0"/>
    <m/>
  </r>
  <r>
    <n v="561"/>
    <x v="571"/>
    <n v="2"/>
    <s v="144 ls"/>
    <n v="2"/>
    <m/>
    <s v=""/>
    <m/>
    <s v=""/>
    <m/>
    <s v=""/>
    <m/>
    <s v=""/>
    <x v="0"/>
    <m/>
  </r>
  <r>
    <n v="562"/>
    <x v="572"/>
    <n v="2"/>
    <s v="144 ls"/>
    <n v="2"/>
    <m/>
    <s v=""/>
    <m/>
    <s v=""/>
    <m/>
    <s v=""/>
    <m/>
    <s v=""/>
    <x v="0"/>
    <m/>
  </r>
  <r>
    <n v="563"/>
    <x v="573"/>
    <n v="1"/>
    <s v="40 ls"/>
    <n v="1"/>
    <m/>
    <s v=""/>
    <m/>
    <s v=""/>
    <m/>
    <s v=""/>
    <m/>
    <s v=""/>
    <x v="0"/>
    <m/>
  </r>
  <r>
    <n v="564"/>
    <x v="574"/>
    <n v="2"/>
    <s v="180 ls"/>
    <n v="2"/>
    <m/>
    <s v=""/>
    <m/>
    <s v=""/>
    <m/>
    <s v=""/>
    <m/>
    <s v=""/>
    <x v="0"/>
    <m/>
  </r>
  <r>
    <n v="565"/>
    <x v="575"/>
    <n v="3"/>
    <s v="180 ls"/>
    <n v="3"/>
    <m/>
    <s v=""/>
    <m/>
    <s v=""/>
    <m/>
    <s v=""/>
    <m/>
    <s v=""/>
    <x v="0"/>
    <m/>
  </r>
  <r>
    <n v="566"/>
    <x v="576"/>
    <n v="1"/>
    <s v="40 ls"/>
    <n v="1"/>
    <m/>
    <s v=""/>
    <m/>
    <s v=""/>
    <m/>
    <s v=""/>
    <m/>
    <s v=""/>
    <x v="0"/>
    <m/>
  </r>
  <r>
    <n v="567"/>
    <x v="577"/>
    <n v="1"/>
    <s v="144 ls"/>
    <n v="1"/>
    <m/>
    <s v=""/>
    <m/>
    <s v=""/>
    <m/>
    <s v=""/>
    <m/>
    <s v=""/>
    <x v="0"/>
    <m/>
  </r>
  <r>
    <n v="568"/>
    <x v="578"/>
    <n v="1"/>
    <s v="36 box"/>
    <n v="1"/>
    <m/>
    <s v=""/>
    <m/>
    <s v=""/>
    <m/>
    <s v=""/>
    <m/>
    <s v=""/>
    <x v="0"/>
    <m/>
  </r>
  <r>
    <n v="569"/>
    <x v="579"/>
    <n v="3"/>
    <s v="120 ls"/>
    <n v="3"/>
    <m/>
    <s v=""/>
    <m/>
    <s v=""/>
    <m/>
    <s v=""/>
    <m/>
    <s v=""/>
    <x v="0"/>
    <m/>
  </r>
  <r>
    <s v=""/>
    <x v="580"/>
    <n v="0"/>
    <s v="120 LSN"/>
    <n v="0"/>
    <m/>
    <s v=""/>
    <m/>
    <s v=""/>
    <m/>
    <s v=""/>
    <m/>
    <s v=""/>
    <x v="0"/>
    <m/>
  </r>
  <r>
    <n v="570"/>
    <x v="581"/>
    <n v="3"/>
    <s v="121 LSN"/>
    <n v="3"/>
    <m/>
    <s v=""/>
    <m/>
    <s v=""/>
    <m/>
    <s v=""/>
    <m/>
    <s v=""/>
    <x v="0"/>
    <m/>
  </r>
  <r>
    <n v="571"/>
    <x v="582"/>
    <n v="2"/>
    <s v="127 LSN"/>
    <n v="2"/>
    <m/>
    <s v=""/>
    <m/>
    <s v=""/>
    <m/>
    <s v=""/>
    <m/>
    <s v=""/>
    <x v="0"/>
    <m/>
  </r>
  <r>
    <s v=""/>
    <x v="583"/>
    <n v="0"/>
    <s v="122 LSN"/>
    <n v="0"/>
    <m/>
    <s v=""/>
    <m/>
    <s v=""/>
    <m/>
    <s v=""/>
    <m/>
    <s v=""/>
    <x v="0"/>
    <m/>
  </r>
  <r>
    <s v=""/>
    <x v="584"/>
    <n v="0"/>
    <s v="123 LSN"/>
    <n v="0"/>
    <m/>
    <s v=""/>
    <m/>
    <s v=""/>
    <m/>
    <s v=""/>
    <m/>
    <s v=""/>
    <x v="0"/>
    <m/>
  </r>
  <r>
    <n v="572"/>
    <x v="585"/>
    <n v="3"/>
    <s v="124 LSN"/>
    <n v="3"/>
    <m/>
    <s v=""/>
    <m/>
    <s v=""/>
    <m/>
    <s v=""/>
    <m/>
    <s v=""/>
    <x v="0"/>
    <m/>
  </r>
  <r>
    <n v="573"/>
    <x v="586"/>
    <n v="2"/>
    <s v="125 LSN"/>
    <n v="2"/>
    <m/>
    <s v=""/>
    <m/>
    <s v=""/>
    <m/>
    <s v=""/>
    <m/>
    <s v=""/>
    <x v="0"/>
    <m/>
  </r>
  <r>
    <n v="574"/>
    <x v="587"/>
    <n v="1"/>
    <s v="126 LSN"/>
    <n v="1"/>
    <m/>
    <s v=""/>
    <m/>
    <s v=""/>
    <m/>
    <s v=""/>
    <m/>
    <s v=""/>
    <x v="0"/>
    <m/>
  </r>
  <r>
    <n v="575"/>
    <x v="588"/>
    <n v="17"/>
    <n v="120"/>
    <n v="17"/>
    <m/>
    <s v=""/>
    <m/>
    <s v=""/>
    <m/>
    <s v=""/>
    <m/>
    <s v=""/>
    <x v="0"/>
    <m/>
  </r>
  <r>
    <n v="576"/>
    <x v="589"/>
    <n v="23"/>
    <s v="120 ls"/>
    <n v="23"/>
    <m/>
    <s v=""/>
    <m/>
    <s v=""/>
    <m/>
    <s v=""/>
    <m/>
    <s v=""/>
    <x v="0"/>
    <m/>
  </r>
  <r>
    <n v="577"/>
    <x v="590"/>
    <n v="23"/>
    <s v="192 LSN"/>
    <n v="15"/>
    <n v="15"/>
    <n v="-8"/>
    <m/>
    <s v=""/>
    <m/>
    <s v=""/>
    <m/>
    <s v=""/>
    <x v="1"/>
    <m/>
  </r>
  <r>
    <n v="578"/>
    <x v="591"/>
    <n v="4"/>
    <s v="96 pc"/>
    <n v="4"/>
    <m/>
    <s v=""/>
    <m/>
    <s v=""/>
    <m/>
    <s v=""/>
    <m/>
    <s v=""/>
    <x v="0"/>
    <m/>
  </r>
  <r>
    <n v="579"/>
    <x v="592"/>
    <n v="4"/>
    <s v="20 ls"/>
    <n v="4"/>
    <m/>
    <s v=""/>
    <m/>
    <s v=""/>
    <m/>
    <s v=""/>
    <m/>
    <s v=""/>
    <x v="0"/>
    <m/>
  </r>
  <r>
    <n v="580"/>
    <x v="593"/>
    <n v="1"/>
    <s v="20 ls"/>
    <n v="1"/>
    <m/>
    <s v=""/>
    <m/>
    <s v=""/>
    <m/>
    <s v=""/>
    <m/>
    <s v=""/>
    <x v="0"/>
    <m/>
  </r>
  <r>
    <n v="581"/>
    <x v="594"/>
    <n v="43"/>
    <s v="50 ls"/>
    <n v="43"/>
    <m/>
    <s v=""/>
    <m/>
    <s v=""/>
    <m/>
    <s v=""/>
    <m/>
    <s v=""/>
    <x v="0"/>
    <m/>
  </r>
  <r>
    <n v="582"/>
    <x v="595"/>
    <n v="1"/>
    <n v="0"/>
    <n v="1"/>
    <m/>
    <s v=""/>
    <m/>
    <s v=""/>
    <m/>
    <s v=""/>
    <m/>
    <s v=""/>
    <x v="0"/>
    <m/>
  </r>
  <r>
    <n v="583"/>
    <x v="596"/>
    <n v="3"/>
    <s v="240 pc"/>
    <n v="3"/>
    <m/>
    <s v=""/>
    <m/>
    <s v=""/>
    <m/>
    <s v=""/>
    <m/>
    <s v=""/>
    <x v="0"/>
    <m/>
  </r>
  <r>
    <n v="584"/>
    <x v="597"/>
    <n v="7"/>
    <s v="240 pc"/>
    <n v="7"/>
    <m/>
    <s v=""/>
    <m/>
    <s v=""/>
    <m/>
    <s v=""/>
    <m/>
    <s v=""/>
    <x v="0"/>
    <m/>
  </r>
  <r>
    <n v="585"/>
    <x v="598"/>
    <n v="1"/>
    <s v="80 pc"/>
    <n v="1"/>
    <m/>
    <s v=""/>
    <m/>
    <s v=""/>
    <m/>
    <s v=""/>
    <m/>
    <s v=""/>
    <x v="0"/>
    <m/>
  </r>
  <r>
    <n v="586"/>
    <x v="599"/>
    <n v="9"/>
    <n v="320"/>
    <n v="9"/>
    <m/>
    <s v=""/>
    <m/>
    <s v=""/>
    <m/>
    <s v=""/>
    <m/>
    <s v=""/>
    <x v="0"/>
    <m/>
  </r>
  <r>
    <n v="587"/>
    <x v="600"/>
    <n v="3"/>
    <n v="320"/>
    <n v="3"/>
    <m/>
    <s v=""/>
    <m/>
    <s v=""/>
    <m/>
    <s v=""/>
    <m/>
    <s v=""/>
    <x v="0"/>
    <m/>
  </r>
  <r>
    <n v="588"/>
    <x v="601"/>
    <n v="3"/>
    <n v="160"/>
    <n v="3"/>
    <m/>
    <s v=""/>
    <m/>
    <s v=""/>
    <m/>
    <s v=""/>
    <m/>
    <s v=""/>
    <x v="0"/>
    <m/>
  </r>
  <r>
    <n v="589"/>
    <x v="602"/>
    <n v="7"/>
    <s v="168 pc"/>
    <n v="7"/>
    <m/>
    <s v=""/>
    <m/>
    <s v=""/>
    <m/>
    <s v=""/>
    <m/>
    <s v=""/>
    <x v="0"/>
    <m/>
  </r>
  <r>
    <n v="590"/>
    <x v="603"/>
    <n v="2"/>
    <s v="320 pc"/>
    <n v="2"/>
    <m/>
    <s v=""/>
    <m/>
    <s v=""/>
    <m/>
    <s v=""/>
    <m/>
    <s v=""/>
    <x v="0"/>
    <m/>
  </r>
  <r>
    <n v="591"/>
    <x v="604"/>
    <n v="1"/>
    <s v="320 pc"/>
    <n v="1"/>
    <m/>
    <s v=""/>
    <m/>
    <s v=""/>
    <m/>
    <s v=""/>
    <m/>
    <s v=""/>
    <x v="0"/>
    <m/>
  </r>
  <r>
    <n v="592"/>
    <x v="605"/>
    <n v="1"/>
    <s v="252 pc"/>
    <n v="1"/>
    <m/>
    <s v=""/>
    <m/>
    <s v=""/>
    <m/>
    <s v=""/>
    <m/>
    <s v=""/>
    <x v="0"/>
    <m/>
  </r>
  <r>
    <s v=""/>
    <x v="606"/>
    <n v="1"/>
    <n v="0"/>
    <n v="0"/>
    <n v="0"/>
    <n v="-1"/>
    <m/>
    <s v=""/>
    <m/>
    <s v=""/>
    <m/>
    <s v=""/>
    <x v="1"/>
    <m/>
  </r>
  <r>
    <n v="593"/>
    <x v="607"/>
    <n v="1"/>
    <n v="160"/>
    <n v="1"/>
    <m/>
    <s v=""/>
    <m/>
    <s v=""/>
    <m/>
    <s v=""/>
    <m/>
    <s v=""/>
    <x v="0"/>
    <m/>
  </r>
  <r>
    <s v=""/>
    <x v="608"/>
    <n v="1"/>
    <s v="240 PCS"/>
    <n v="0"/>
    <n v="0"/>
    <n v="-1"/>
    <m/>
    <s v=""/>
    <m/>
    <s v=""/>
    <m/>
    <s v=""/>
    <x v="1"/>
    <m/>
  </r>
  <r>
    <n v="594"/>
    <x v="609"/>
    <n v="14"/>
    <n v="50"/>
    <n v="14"/>
    <m/>
    <s v=""/>
    <m/>
    <s v=""/>
    <m/>
    <s v=""/>
    <m/>
    <s v=""/>
    <x v="0"/>
    <m/>
  </r>
  <r>
    <n v="595"/>
    <x v="610"/>
    <n v="24"/>
    <n v="100"/>
    <n v="24"/>
    <m/>
    <s v=""/>
    <m/>
    <s v=""/>
    <m/>
    <s v=""/>
    <m/>
    <s v=""/>
    <x v="0"/>
    <m/>
  </r>
  <r>
    <n v="596"/>
    <x v="611"/>
    <n v="14"/>
    <s v="900 PCS"/>
    <n v="14"/>
    <m/>
    <s v=""/>
    <m/>
    <s v=""/>
    <m/>
    <s v=""/>
    <m/>
    <s v=""/>
    <x v="0"/>
    <m/>
  </r>
  <r>
    <n v="597"/>
    <x v="612"/>
    <n v="6"/>
    <s v="7 ls"/>
    <n v="4"/>
    <n v="4"/>
    <n v="-2"/>
    <m/>
    <s v=""/>
    <m/>
    <s v=""/>
    <m/>
    <s v=""/>
    <x v="1"/>
    <m/>
  </r>
  <r>
    <n v="598"/>
    <x v="613"/>
    <n v="10"/>
    <s v="7 ls"/>
    <n v="8"/>
    <n v="8"/>
    <n v="-2"/>
    <m/>
    <s v=""/>
    <m/>
    <s v=""/>
    <m/>
    <s v=""/>
    <x v="1"/>
    <m/>
  </r>
  <r>
    <n v="599"/>
    <x v="614"/>
    <n v="15"/>
    <s v="60 ls"/>
    <n v="15"/>
    <m/>
    <s v=""/>
    <m/>
    <s v=""/>
    <m/>
    <s v=""/>
    <m/>
    <s v=""/>
    <x v="0"/>
    <m/>
  </r>
  <r>
    <n v="600"/>
    <x v="615"/>
    <n v="22"/>
    <s v="30 ls"/>
    <n v="22"/>
    <m/>
    <s v=""/>
    <m/>
    <s v=""/>
    <m/>
    <s v=""/>
    <m/>
    <s v=""/>
    <x v="0"/>
    <m/>
  </r>
  <r>
    <n v="601"/>
    <x v="616"/>
    <n v="5"/>
    <s v="360 pc"/>
    <n v="5"/>
    <m/>
    <s v=""/>
    <m/>
    <s v=""/>
    <m/>
    <s v=""/>
    <m/>
    <s v=""/>
    <x v="0"/>
    <m/>
  </r>
  <r>
    <n v="602"/>
    <x v="617"/>
    <n v="3"/>
    <s v="50 ls"/>
    <n v="3"/>
    <m/>
    <s v=""/>
    <m/>
    <s v=""/>
    <m/>
    <s v=""/>
    <m/>
    <s v=""/>
    <x v="0"/>
    <m/>
  </r>
  <r>
    <n v="603"/>
    <x v="618"/>
    <n v="21"/>
    <s v="50 ls"/>
    <n v="21"/>
    <m/>
    <s v=""/>
    <m/>
    <s v=""/>
    <m/>
    <s v=""/>
    <m/>
    <s v=""/>
    <x v="0"/>
    <m/>
  </r>
  <r>
    <n v="604"/>
    <x v="619"/>
    <n v="8"/>
    <s v="50 ls"/>
    <n v="8"/>
    <m/>
    <s v=""/>
    <m/>
    <s v=""/>
    <m/>
    <s v=""/>
    <m/>
    <s v=""/>
    <x v="0"/>
    <m/>
  </r>
  <r>
    <n v="605"/>
    <x v="620"/>
    <n v="4"/>
    <s v="50 ls"/>
    <n v="4"/>
    <m/>
    <s v=""/>
    <m/>
    <s v=""/>
    <m/>
    <s v=""/>
    <m/>
    <s v=""/>
    <x v="0"/>
    <m/>
  </r>
  <r>
    <n v="606"/>
    <x v="621"/>
    <n v="1"/>
    <s v="50 ls"/>
    <n v="1"/>
    <m/>
    <s v=""/>
    <m/>
    <s v=""/>
    <m/>
    <s v=""/>
    <m/>
    <s v=""/>
    <x v="0"/>
    <m/>
  </r>
  <r>
    <n v="607"/>
    <x v="622"/>
    <n v="35"/>
    <s v="1000 pc"/>
    <n v="35"/>
    <m/>
    <s v=""/>
    <m/>
    <s v=""/>
    <m/>
    <s v=""/>
    <m/>
    <s v=""/>
    <x v="0"/>
    <m/>
  </r>
  <r>
    <n v="608"/>
    <x v="623"/>
    <n v="71"/>
    <s v="1000 pc"/>
    <n v="71"/>
    <m/>
    <s v=""/>
    <m/>
    <s v=""/>
    <m/>
    <s v=""/>
    <m/>
    <s v=""/>
    <x v="0"/>
    <m/>
  </r>
  <r>
    <n v="609"/>
    <x v="624"/>
    <n v="2"/>
    <n v="1000"/>
    <n v="2"/>
    <m/>
    <s v=""/>
    <m/>
    <s v=""/>
    <m/>
    <s v=""/>
    <m/>
    <s v=""/>
    <x v="0"/>
    <m/>
  </r>
  <r>
    <n v="610"/>
    <x v="625"/>
    <n v="5"/>
    <s v="2000 pc"/>
    <n v="5"/>
    <m/>
    <s v=""/>
    <m/>
    <s v=""/>
    <m/>
    <s v=""/>
    <m/>
    <s v=""/>
    <x v="0"/>
    <m/>
  </r>
  <r>
    <n v="611"/>
    <x v="626"/>
    <n v="8"/>
    <n v="0"/>
    <n v="8"/>
    <m/>
    <s v=""/>
    <m/>
    <s v=""/>
    <m/>
    <s v=""/>
    <m/>
    <s v=""/>
    <x v="0"/>
    <m/>
  </r>
  <r>
    <n v="612"/>
    <x v="627"/>
    <n v="6"/>
    <n v="0"/>
    <n v="6"/>
    <m/>
    <s v=""/>
    <m/>
    <s v=""/>
    <m/>
    <s v=""/>
    <m/>
    <s v=""/>
    <x v="0"/>
    <m/>
  </r>
  <r>
    <n v="613"/>
    <x v="628"/>
    <n v="13"/>
    <n v="40"/>
    <n v="13"/>
    <m/>
    <s v=""/>
    <m/>
    <s v=""/>
    <m/>
    <s v=""/>
    <m/>
    <s v=""/>
    <x v="0"/>
    <m/>
  </r>
  <r>
    <n v="614"/>
    <x v="629"/>
    <n v="10"/>
    <s v="40 pc"/>
    <n v="10"/>
    <m/>
    <s v=""/>
    <m/>
    <s v=""/>
    <m/>
    <s v=""/>
    <m/>
    <s v=""/>
    <x v="0"/>
    <m/>
  </r>
  <r>
    <n v="615"/>
    <x v="630"/>
    <n v="5"/>
    <n v="30"/>
    <n v="3"/>
    <n v="3"/>
    <n v="-2"/>
    <m/>
    <s v=""/>
    <m/>
    <s v=""/>
    <m/>
    <s v=""/>
    <x v="1"/>
    <s v="Carry file Topla 8830 K(1)/ M(1)/ Hj(1)"/>
  </r>
  <r>
    <n v="616"/>
    <x v="631"/>
    <n v="7"/>
    <s v="30 pc"/>
    <n v="6"/>
    <n v="6"/>
    <n v="-1"/>
    <m/>
    <s v=""/>
    <m/>
    <s v=""/>
    <m/>
    <s v=""/>
    <x v="1"/>
    <m/>
  </r>
  <r>
    <n v="617"/>
    <x v="632"/>
    <n v="16"/>
    <s v="18 LSN"/>
    <n v="11"/>
    <n v="11"/>
    <n v="-5"/>
    <m/>
    <s v=""/>
    <m/>
    <s v=""/>
    <m/>
    <s v=""/>
    <x v="1"/>
    <m/>
  </r>
  <r>
    <n v="618"/>
    <x v="633"/>
    <n v="5"/>
    <s v="12 LSN"/>
    <n v="5"/>
    <m/>
    <s v=""/>
    <m/>
    <s v=""/>
    <m/>
    <s v=""/>
    <m/>
    <s v=""/>
    <x v="0"/>
    <m/>
  </r>
  <r>
    <n v="619"/>
    <x v="634"/>
    <n v="4"/>
    <s v="192 pc"/>
    <n v="4"/>
    <m/>
    <s v=""/>
    <m/>
    <s v=""/>
    <m/>
    <s v=""/>
    <m/>
    <s v=""/>
    <x v="0"/>
    <m/>
  </r>
  <r>
    <n v="620"/>
    <x v="635"/>
    <n v="3"/>
    <s v="160 pc"/>
    <n v="3"/>
    <m/>
    <s v=""/>
    <m/>
    <s v=""/>
    <m/>
    <s v=""/>
    <m/>
    <s v=""/>
    <x v="0"/>
    <m/>
  </r>
  <r>
    <n v="621"/>
    <x v="636"/>
    <n v="2"/>
    <s v="800 pc"/>
    <n v="2"/>
    <m/>
    <s v=""/>
    <m/>
    <s v=""/>
    <m/>
    <s v=""/>
    <m/>
    <s v=""/>
    <x v="0"/>
    <m/>
  </r>
  <r>
    <n v="622"/>
    <x v="637"/>
    <n v="4"/>
    <s v="200 pc"/>
    <n v="4"/>
    <m/>
    <s v=""/>
    <m/>
    <s v=""/>
    <m/>
    <s v=""/>
    <m/>
    <s v=""/>
    <x v="0"/>
    <m/>
  </r>
  <r>
    <n v="623"/>
    <x v="638"/>
    <n v="1"/>
    <n v="72"/>
    <n v="1"/>
    <m/>
    <s v=""/>
    <m/>
    <s v=""/>
    <m/>
    <s v=""/>
    <m/>
    <s v=""/>
    <x v="0"/>
    <m/>
  </r>
  <r>
    <n v="624"/>
    <x v="639"/>
    <n v="7"/>
    <s v="120 bh"/>
    <n v="7"/>
    <m/>
    <s v=""/>
    <m/>
    <s v=""/>
    <m/>
    <s v=""/>
    <m/>
    <s v=""/>
    <x v="0"/>
    <m/>
  </r>
  <r>
    <n v="625"/>
    <x v="640"/>
    <n v="8"/>
    <s v="120 bh"/>
    <n v="7"/>
    <n v="7"/>
    <n v="-1"/>
    <m/>
    <s v=""/>
    <m/>
    <s v=""/>
    <m/>
    <s v=""/>
    <x v="1"/>
    <m/>
  </r>
  <r>
    <n v="626"/>
    <x v="641"/>
    <n v="1"/>
    <n v="144"/>
    <n v="1"/>
    <m/>
    <s v=""/>
    <m/>
    <s v=""/>
    <m/>
    <s v=""/>
    <m/>
    <s v=""/>
    <x v="0"/>
    <m/>
  </r>
  <r>
    <n v="627"/>
    <x v="642"/>
    <n v="1"/>
    <s v="144 pc"/>
    <n v="1"/>
    <m/>
    <s v=""/>
    <m/>
    <s v=""/>
    <m/>
    <s v=""/>
    <m/>
    <s v=""/>
    <x v="0"/>
    <m/>
  </r>
  <r>
    <n v="628"/>
    <x v="643"/>
    <n v="1"/>
    <s v="144 pc"/>
    <n v="1"/>
    <m/>
    <s v=""/>
    <m/>
    <s v=""/>
    <m/>
    <s v=""/>
    <m/>
    <s v=""/>
    <x v="0"/>
    <m/>
  </r>
  <r>
    <n v="629"/>
    <x v="644"/>
    <n v="2"/>
    <s v="12 ls"/>
    <n v="2"/>
    <m/>
    <s v=""/>
    <m/>
    <s v=""/>
    <m/>
    <s v=""/>
    <m/>
    <s v=""/>
    <x v="0"/>
    <m/>
  </r>
  <r>
    <n v="630"/>
    <x v="645"/>
    <n v="5"/>
    <s v="10 ls"/>
    <n v="5"/>
    <m/>
    <s v=""/>
    <m/>
    <s v=""/>
    <m/>
    <s v=""/>
    <m/>
    <s v=""/>
    <x v="0"/>
    <m/>
  </r>
  <r>
    <n v="631"/>
    <x v="646"/>
    <n v="2"/>
    <s v="300 pc"/>
    <n v="2"/>
    <m/>
    <s v=""/>
    <m/>
    <s v=""/>
    <m/>
    <s v=""/>
    <m/>
    <s v=""/>
    <x v="0"/>
    <m/>
  </r>
  <r>
    <n v="632"/>
    <x v="647"/>
    <n v="4"/>
    <s v="96 pc"/>
    <n v="4"/>
    <m/>
    <s v=""/>
    <m/>
    <s v=""/>
    <m/>
    <s v=""/>
    <m/>
    <s v=""/>
    <x v="0"/>
    <m/>
  </r>
  <r>
    <n v="633"/>
    <x v="648"/>
    <n v="111"/>
    <s v="120 pc"/>
    <n v="111"/>
    <m/>
    <s v=""/>
    <m/>
    <s v=""/>
    <m/>
    <s v=""/>
    <m/>
    <s v=""/>
    <x v="0"/>
    <m/>
  </r>
  <r>
    <n v="634"/>
    <x v="649"/>
    <n v="16"/>
    <s v="96 pc"/>
    <n v="16"/>
    <m/>
    <s v=""/>
    <m/>
    <s v=""/>
    <m/>
    <s v=""/>
    <m/>
    <s v=""/>
    <x v="0"/>
    <m/>
  </r>
  <r>
    <n v="635"/>
    <x v="650"/>
    <n v="11"/>
    <s v="72 pc"/>
    <n v="11"/>
    <m/>
    <s v=""/>
    <m/>
    <s v=""/>
    <m/>
    <s v=""/>
    <m/>
    <s v=""/>
    <x v="0"/>
    <m/>
  </r>
  <r>
    <n v="636"/>
    <x v="651"/>
    <n v="31"/>
    <s v="72 pc"/>
    <n v="31"/>
    <m/>
    <s v=""/>
    <m/>
    <s v=""/>
    <m/>
    <s v=""/>
    <m/>
    <s v=""/>
    <x v="0"/>
    <m/>
  </r>
  <r>
    <n v="637"/>
    <x v="652"/>
    <n v="1"/>
    <s v="160 pc"/>
    <n v="1"/>
    <m/>
    <s v=""/>
    <m/>
    <s v=""/>
    <m/>
    <s v=""/>
    <m/>
    <s v=""/>
    <x v="0"/>
    <m/>
  </r>
  <r>
    <n v="638"/>
    <x v="653"/>
    <n v="1"/>
    <s v="160 pc"/>
    <n v="1"/>
    <m/>
    <s v=""/>
    <m/>
    <s v=""/>
    <m/>
    <s v=""/>
    <m/>
    <s v=""/>
    <x v="0"/>
    <m/>
  </r>
  <r>
    <n v="639"/>
    <x v="654"/>
    <n v="1"/>
    <n v="120"/>
    <n v="1"/>
    <m/>
    <s v=""/>
    <m/>
    <s v=""/>
    <m/>
    <s v=""/>
    <m/>
    <s v=""/>
    <x v="0"/>
    <m/>
  </r>
  <r>
    <n v="640"/>
    <x v="655"/>
    <n v="14"/>
    <n v="48"/>
    <n v="14"/>
    <m/>
    <s v=""/>
    <m/>
    <s v=""/>
    <m/>
    <s v=""/>
    <m/>
    <s v=""/>
    <x v="0"/>
    <m/>
  </r>
  <r>
    <n v="641"/>
    <x v="656"/>
    <n v="7"/>
    <s v="60 pc"/>
    <n v="7"/>
    <m/>
    <s v=""/>
    <m/>
    <s v=""/>
    <m/>
    <s v=""/>
    <m/>
    <s v=""/>
    <x v="0"/>
    <m/>
  </r>
  <r>
    <n v="642"/>
    <x v="657"/>
    <n v="40"/>
    <s v="60 pc"/>
    <n v="40"/>
    <m/>
    <s v=""/>
    <m/>
    <s v=""/>
    <m/>
    <s v=""/>
    <m/>
    <s v=""/>
    <x v="0"/>
    <m/>
  </r>
  <r>
    <n v="643"/>
    <x v="658"/>
    <n v="1"/>
    <s v="10 ls"/>
    <n v="1"/>
    <m/>
    <s v=""/>
    <m/>
    <s v=""/>
    <m/>
    <s v=""/>
    <m/>
    <s v=""/>
    <x v="0"/>
    <m/>
  </r>
  <r>
    <n v="644"/>
    <x v="659"/>
    <n v="3"/>
    <s v="120 pc"/>
    <n v="3"/>
    <m/>
    <s v=""/>
    <m/>
    <s v=""/>
    <m/>
    <s v=""/>
    <m/>
    <s v=""/>
    <x v="0"/>
    <m/>
  </r>
  <r>
    <n v="645"/>
    <x v="660"/>
    <n v="5"/>
    <s v="96 pc"/>
    <n v="5"/>
    <m/>
    <s v=""/>
    <m/>
    <s v=""/>
    <m/>
    <s v=""/>
    <m/>
    <s v=""/>
    <x v="0"/>
    <m/>
  </r>
  <r>
    <n v="646"/>
    <x v="661"/>
    <n v="3"/>
    <s v="8 ls"/>
    <n v="3"/>
    <m/>
    <s v=""/>
    <m/>
    <s v=""/>
    <m/>
    <s v=""/>
    <m/>
    <s v=""/>
    <x v="0"/>
    <m/>
  </r>
  <r>
    <n v="647"/>
    <x v="662"/>
    <n v="1"/>
    <s v="24 ls"/>
    <n v="1"/>
    <m/>
    <s v=""/>
    <m/>
    <s v=""/>
    <m/>
    <s v=""/>
    <m/>
    <s v=""/>
    <x v="0"/>
    <m/>
  </r>
  <r>
    <n v="648"/>
    <x v="663"/>
    <n v="1"/>
    <s v="144 pc"/>
    <n v="1"/>
    <m/>
    <s v=""/>
    <m/>
    <s v=""/>
    <m/>
    <s v=""/>
    <m/>
    <s v=""/>
    <x v="0"/>
    <m/>
  </r>
  <r>
    <n v="649"/>
    <x v="664"/>
    <n v="1"/>
    <s v="144 pc"/>
    <n v="1"/>
    <m/>
    <s v=""/>
    <m/>
    <s v=""/>
    <m/>
    <s v=""/>
    <m/>
    <s v=""/>
    <x v="0"/>
    <m/>
  </r>
  <r>
    <n v="650"/>
    <x v="665"/>
    <n v="4"/>
    <s v="144 pc"/>
    <n v="4"/>
    <m/>
    <s v=""/>
    <m/>
    <s v=""/>
    <m/>
    <s v=""/>
    <m/>
    <s v=""/>
    <x v="0"/>
    <m/>
  </r>
  <r>
    <n v="651"/>
    <x v="666"/>
    <n v="10"/>
    <s v="144 pc"/>
    <n v="10"/>
    <m/>
    <s v=""/>
    <m/>
    <s v=""/>
    <m/>
    <s v=""/>
    <m/>
    <s v=""/>
    <x v="0"/>
    <m/>
  </r>
  <r>
    <n v="652"/>
    <x v="667"/>
    <n v="2"/>
    <s v="15 ls"/>
    <n v="2"/>
    <m/>
    <s v=""/>
    <m/>
    <s v=""/>
    <m/>
    <s v=""/>
    <m/>
    <s v=""/>
    <x v="0"/>
    <m/>
  </r>
  <r>
    <n v="653"/>
    <x v="668"/>
    <n v="4"/>
    <s v="12 ls"/>
    <n v="4"/>
    <m/>
    <s v=""/>
    <m/>
    <s v=""/>
    <m/>
    <s v=""/>
    <m/>
    <s v=""/>
    <x v="0"/>
    <m/>
  </r>
  <r>
    <n v="654"/>
    <x v="669"/>
    <n v="1"/>
    <s v="12 ls"/>
    <n v="1"/>
    <m/>
    <s v=""/>
    <m/>
    <s v=""/>
    <m/>
    <s v=""/>
    <m/>
    <s v=""/>
    <x v="0"/>
    <m/>
  </r>
  <r>
    <n v="655"/>
    <x v="670"/>
    <n v="54"/>
    <s v="12 ls"/>
    <n v="52"/>
    <n v="52"/>
    <n v="-2"/>
    <m/>
    <s v=""/>
    <m/>
    <s v=""/>
    <m/>
    <s v=""/>
    <x v="1"/>
    <m/>
  </r>
  <r>
    <n v="656"/>
    <x v="671"/>
    <n v="2"/>
    <s v="12 ls"/>
    <n v="2"/>
    <m/>
    <s v=""/>
    <m/>
    <s v=""/>
    <m/>
    <s v=""/>
    <m/>
    <s v=""/>
    <x v="0"/>
    <m/>
  </r>
  <r>
    <n v="657"/>
    <x v="672"/>
    <n v="9"/>
    <s v="16 ls"/>
    <n v="9"/>
    <m/>
    <s v=""/>
    <m/>
    <s v=""/>
    <m/>
    <s v=""/>
    <m/>
    <s v=""/>
    <x v="0"/>
    <m/>
  </r>
  <r>
    <n v="658"/>
    <x v="673"/>
    <n v="4"/>
    <s v="120 pc"/>
    <n v="4"/>
    <m/>
    <s v=""/>
    <m/>
    <s v=""/>
    <m/>
    <s v=""/>
    <m/>
    <s v=""/>
    <x v="0"/>
    <m/>
  </r>
  <r>
    <n v="659"/>
    <x v="674"/>
    <n v="9"/>
    <s v="144 pc"/>
    <n v="9"/>
    <m/>
    <s v=""/>
    <m/>
    <s v=""/>
    <m/>
    <s v=""/>
    <m/>
    <s v=""/>
    <x v="0"/>
    <m/>
  </r>
  <r>
    <n v="660"/>
    <x v="675"/>
    <n v="16"/>
    <s v="120 pc"/>
    <n v="16"/>
    <m/>
    <s v=""/>
    <m/>
    <s v=""/>
    <m/>
    <s v=""/>
    <m/>
    <s v=""/>
    <x v="0"/>
    <m/>
  </r>
  <r>
    <n v="661"/>
    <x v="676"/>
    <n v="2"/>
    <s v="120 pc"/>
    <n v="2"/>
    <m/>
    <s v=""/>
    <m/>
    <s v=""/>
    <m/>
    <s v=""/>
    <m/>
    <s v=""/>
    <x v="0"/>
    <m/>
  </r>
  <r>
    <n v="662"/>
    <x v="677"/>
    <n v="4"/>
    <s v="16 ls"/>
    <n v="4"/>
    <m/>
    <s v=""/>
    <m/>
    <s v=""/>
    <m/>
    <s v=""/>
    <m/>
    <s v=""/>
    <x v="0"/>
    <m/>
  </r>
  <r>
    <n v="663"/>
    <x v="678"/>
    <n v="1"/>
    <s v="16 ls"/>
    <n v="1"/>
    <m/>
    <s v=""/>
    <m/>
    <s v=""/>
    <m/>
    <s v=""/>
    <m/>
    <s v=""/>
    <x v="0"/>
    <m/>
  </r>
  <r>
    <n v="664"/>
    <x v="679"/>
    <n v="2"/>
    <s v="12 ls"/>
    <n v="2"/>
    <m/>
    <s v=""/>
    <m/>
    <s v=""/>
    <m/>
    <s v=""/>
    <m/>
    <s v=""/>
    <x v="0"/>
    <m/>
  </r>
  <r>
    <n v="665"/>
    <x v="680"/>
    <n v="37"/>
    <s v="500 pc"/>
    <n v="37"/>
    <m/>
    <s v=""/>
    <m/>
    <s v=""/>
    <m/>
    <s v=""/>
    <m/>
    <s v=""/>
    <x v="0"/>
    <m/>
  </r>
  <r>
    <n v="666"/>
    <x v="681"/>
    <n v="1"/>
    <s v="216 pc"/>
    <n v="1"/>
    <m/>
    <s v=""/>
    <m/>
    <s v=""/>
    <m/>
    <s v=""/>
    <m/>
    <s v=""/>
    <x v="0"/>
    <m/>
  </r>
  <r>
    <n v="667"/>
    <x v="682"/>
    <n v="34"/>
    <s v="60 pc"/>
    <n v="31"/>
    <n v="31"/>
    <n v="-3"/>
    <m/>
    <s v=""/>
    <m/>
    <s v=""/>
    <m/>
    <s v=""/>
    <x v="1"/>
    <m/>
  </r>
  <r>
    <n v="668"/>
    <x v="683"/>
    <n v="12"/>
    <n v="2000"/>
    <n v="12"/>
    <m/>
    <s v=""/>
    <m/>
    <s v=""/>
    <m/>
    <s v=""/>
    <m/>
    <s v=""/>
    <x v="0"/>
    <m/>
  </r>
  <r>
    <n v="669"/>
    <x v="684"/>
    <n v="8"/>
    <s v="12 ls"/>
    <n v="8"/>
    <m/>
    <s v=""/>
    <m/>
    <s v=""/>
    <m/>
    <s v=""/>
    <m/>
    <s v=""/>
    <x v="0"/>
    <m/>
  </r>
  <r>
    <s v=""/>
    <x v="685"/>
    <n v="0"/>
    <s v="12 LSN"/>
    <n v="0"/>
    <m/>
    <s v=""/>
    <m/>
    <s v=""/>
    <m/>
    <s v=""/>
    <m/>
    <s v=""/>
    <x v="0"/>
    <m/>
  </r>
  <r>
    <n v="670"/>
    <x v="686"/>
    <m/>
    <s v="12 LSN"/>
    <n v="13"/>
    <n v="13"/>
    <n v="13"/>
    <m/>
    <s v=""/>
    <m/>
    <s v=""/>
    <m/>
    <s v=""/>
    <x v="1"/>
    <m/>
  </r>
  <r>
    <s v=""/>
    <x v="687"/>
    <n v="0"/>
    <s v="72 pc"/>
    <n v="0"/>
    <m/>
    <s v=""/>
    <m/>
    <s v=""/>
    <m/>
    <s v=""/>
    <m/>
    <s v=""/>
    <x v="0"/>
    <m/>
  </r>
  <r>
    <n v="671"/>
    <x v="688"/>
    <n v="11"/>
    <s v="144 pc"/>
    <n v="11"/>
    <m/>
    <s v=""/>
    <m/>
    <s v=""/>
    <m/>
    <s v=""/>
    <m/>
    <s v=""/>
    <x v="0"/>
    <m/>
  </r>
  <r>
    <n v="672"/>
    <x v="689"/>
    <n v="3"/>
    <s v="48 pc"/>
    <n v="3"/>
    <m/>
    <s v=""/>
    <m/>
    <s v=""/>
    <m/>
    <s v=""/>
    <m/>
    <s v=""/>
    <x v="0"/>
    <m/>
  </r>
  <r>
    <n v="673"/>
    <x v="690"/>
    <n v="5"/>
    <s v="240 pc"/>
    <n v="5"/>
    <m/>
    <s v=""/>
    <m/>
    <s v=""/>
    <m/>
    <s v=""/>
    <m/>
    <s v=""/>
    <x v="0"/>
    <m/>
  </r>
  <r>
    <n v="674"/>
    <x v="691"/>
    <n v="3"/>
    <s v="16 ls"/>
    <n v="2"/>
    <n v="2"/>
    <n v="-1"/>
    <m/>
    <s v=""/>
    <m/>
    <s v=""/>
    <m/>
    <s v=""/>
    <x v="1"/>
    <m/>
  </r>
  <r>
    <n v="675"/>
    <x v="692"/>
    <n v="2"/>
    <s v="16 ls"/>
    <n v="2"/>
    <m/>
    <s v=""/>
    <m/>
    <s v=""/>
    <m/>
    <s v=""/>
    <m/>
    <s v=""/>
    <x v="0"/>
    <m/>
  </r>
  <r>
    <n v="676"/>
    <x v="693"/>
    <n v="3"/>
    <s v="12 ls"/>
    <n v="3"/>
    <m/>
    <s v=""/>
    <m/>
    <s v=""/>
    <m/>
    <s v=""/>
    <m/>
    <s v=""/>
    <x v="0"/>
    <m/>
  </r>
  <r>
    <n v="677"/>
    <x v="694"/>
    <n v="8"/>
    <s v="12 ls"/>
    <n v="8"/>
    <m/>
    <s v=""/>
    <m/>
    <s v=""/>
    <m/>
    <s v=""/>
    <m/>
    <s v=""/>
    <x v="0"/>
    <m/>
  </r>
  <r>
    <n v="678"/>
    <x v="695"/>
    <n v="1"/>
    <s v="1000 pc"/>
    <n v="1"/>
    <m/>
    <s v=""/>
    <m/>
    <s v=""/>
    <m/>
    <s v=""/>
    <m/>
    <s v=""/>
    <x v="0"/>
    <m/>
  </r>
  <r>
    <n v="679"/>
    <x v="696"/>
    <n v="1"/>
    <n v="430"/>
    <n v="1"/>
    <m/>
    <s v=""/>
    <m/>
    <s v=""/>
    <m/>
    <s v=""/>
    <m/>
    <s v=""/>
    <x v="0"/>
    <m/>
  </r>
  <r>
    <n v="680"/>
    <x v="697"/>
    <n v="2"/>
    <s v="144 pc"/>
    <n v="2"/>
    <m/>
    <s v=""/>
    <m/>
    <s v=""/>
    <m/>
    <s v=""/>
    <m/>
    <s v=""/>
    <x v="0"/>
    <m/>
  </r>
  <r>
    <n v="681"/>
    <x v="698"/>
    <n v="2"/>
    <s v="24 ls"/>
    <n v="2"/>
    <m/>
    <s v=""/>
    <m/>
    <s v=""/>
    <m/>
    <s v=""/>
    <m/>
    <s v=""/>
    <x v="0"/>
    <m/>
  </r>
  <r>
    <n v="682"/>
    <x v="699"/>
    <n v="29"/>
    <s v="192 pc"/>
    <n v="26"/>
    <n v="26"/>
    <n v="-3"/>
    <m/>
    <s v=""/>
    <m/>
    <s v=""/>
    <m/>
    <s v=""/>
    <x v="1"/>
    <m/>
  </r>
  <r>
    <n v="683"/>
    <x v="700"/>
    <n v="46"/>
    <s v="144 pc"/>
    <n v="44"/>
    <n v="44"/>
    <n v="-2"/>
    <m/>
    <s v=""/>
    <m/>
    <s v=""/>
    <m/>
    <s v=""/>
    <x v="1"/>
    <m/>
  </r>
  <r>
    <n v="684"/>
    <x v="701"/>
    <n v="3"/>
    <n v="96"/>
    <n v="3"/>
    <m/>
    <s v=""/>
    <m/>
    <s v=""/>
    <m/>
    <s v=""/>
    <m/>
    <s v=""/>
    <x v="0"/>
    <m/>
  </r>
  <r>
    <n v="685"/>
    <x v="702"/>
    <n v="23"/>
    <s v="60 pc"/>
    <n v="23"/>
    <m/>
    <s v=""/>
    <m/>
    <s v=""/>
    <m/>
    <s v=""/>
    <m/>
    <s v=""/>
    <x v="0"/>
    <m/>
  </r>
  <r>
    <n v="686"/>
    <x v="703"/>
    <n v="8"/>
    <s v="48 ls"/>
    <n v="8"/>
    <m/>
    <s v=""/>
    <m/>
    <s v=""/>
    <m/>
    <s v=""/>
    <m/>
    <s v=""/>
    <x v="0"/>
    <m/>
  </r>
  <r>
    <n v="687"/>
    <x v="704"/>
    <n v="63"/>
    <s v="24 set"/>
    <n v="63"/>
    <m/>
    <s v=""/>
    <m/>
    <s v=""/>
    <m/>
    <s v=""/>
    <m/>
    <s v=""/>
    <x v="0"/>
    <m/>
  </r>
  <r>
    <n v="688"/>
    <x v="705"/>
    <n v="26"/>
    <s v="144 pc"/>
    <n v="26"/>
    <m/>
    <s v=""/>
    <m/>
    <s v=""/>
    <m/>
    <s v=""/>
    <m/>
    <s v=""/>
    <x v="0"/>
    <m/>
  </r>
  <r>
    <n v="689"/>
    <x v="706"/>
    <n v="6"/>
    <s v="60 pc"/>
    <n v="6"/>
    <m/>
    <s v=""/>
    <m/>
    <s v=""/>
    <m/>
    <s v=""/>
    <m/>
    <s v=""/>
    <x v="0"/>
    <m/>
  </r>
  <r>
    <n v="690"/>
    <x v="707"/>
    <n v="39"/>
    <s v="72 pc"/>
    <n v="39"/>
    <m/>
    <s v=""/>
    <m/>
    <s v=""/>
    <m/>
    <s v=""/>
    <m/>
    <s v=""/>
    <x v="0"/>
    <m/>
  </r>
  <r>
    <n v="691"/>
    <x v="708"/>
    <n v="4"/>
    <s v="288 pc"/>
    <n v="4"/>
    <m/>
    <s v=""/>
    <m/>
    <s v=""/>
    <m/>
    <s v=""/>
    <m/>
    <s v=""/>
    <x v="0"/>
    <m/>
  </r>
  <r>
    <n v="692"/>
    <x v="709"/>
    <n v="21"/>
    <s v="144 pc"/>
    <n v="21"/>
    <m/>
    <s v=""/>
    <m/>
    <s v=""/>
    <m/>
    <s v=""/>
    <m/>
    <s v=""/>
    <x v="0"/>
    <m/>
  </r>
  <r>
    <n v="693"/>
    <x v="710"/>
    <n v="2"/>
    <s v="144 pc"/>
    <n v="2"/>
    <m/>
    <s v=""/>
    <m/>
    <s v=""/>
    <m/>
    <s v=""/>
    <m/>
    <s v=""/>
    <x v="0"/>
    <m/>
  </r>
  <r>
    <n v="694"/>
    <x v="711"/>
    <n v="3"/>
    <s v="144 pc"/>
    <n v="3"/>
    <m/>
    <s v=""/>
    <m/>
    <s v=""/>
    <m/>
    <s v=""/>
    <m/>
    <s v=""/>
    <x v="0"/>
    <m/>
  </r>
  <r>
    <n v="695"/>
    <x v="712"/>
    <n v="15"/>
    <s v="144 pc"/>
    <n v="15"/>
    <m/>
    <s v=""/>
    <m/>
    <s v=""/>
    <m/>
    <s v=""/>
    <m/>
    <s v=""/>
    <x v="0"/>
    <m/>
  </r>
  <r>
    <n v="696"/>
    <x v="713"/>
    <n v="4"/>
    <s v="48 pc"/>
    <n v="3"/>
    <n v="3"/>
    <n v="-1"/>
    <m/>
    <s v=""/>
    <m/>
    <s v=""/>
    <m/>
    <s v=""/>
    <x v="1"/>
    <m/>
  </r>
  <r>
    <n v="697"/>
    <x v="714"/>
    <n v="4"/>
    <s v="144 pc"/>
    <n v="4"/>
    <m/>
    <s v=""/>
    <m/>
    <s v=""/>
    <m/>
    <s v=""/>
    <m/>
    <s v=""/>
    <x v="0"/>
    <m/>
  </r>
  <r>
    <n v="698"/>
    <x v="715"/>
    <n v="42"/>
    <s v="40 ls"/>
    <n v="42"/>
    <m/>
    <s v=""/>
    <m/>
    <s v=""/>
    <m/>
    <s v=""/>
    <m/>
    <s v=""/>
    <x v="0"/>
    <m/>
  </r>
  <r>
    <n v="699"/>
    <x v="716"/>
    <n v="2"/>
    <s v="400 pc"/>
    <n v="2"/>
    <m/>
    <s v=""/>
    <m/>
    <s v=""/>
    <m/>
    <s v=""/>
    <m/>
    <s v=""/>
    <x v="0"/>
    <m/>
  </r>
  <r>
    <n v="700"/>
    <x v="717"/>
    <n v="20"/>
    <s v="60 LSN"/>
    <n v="19"/>
    <n v="19"/>
    <n v="-1"/>
    <m/>
    <s v=""/>
    <m/>
    <s v=""/>
    <m/>
    <s v=""/>
    <x v="1"/>
    <m/>
  </r>
  <r>
    <n v="701"/>
    <x v="718"/>
    <n v="1"/>
    <s v="60 ls"/>
    <n v="1"/>
    <m/>
    <s v=""/>
    <m/>
    <s v=""/>
    <m/>
    <s v=""/>
    <m/>
    <s v=""/>
    <x v="0"/>
    <m/>
  </r>
  <r>
    <n v="702"/>
    <x v="719"/>
    <n v="4"/>
    <s v="120 ls"/>
    <n v="4"/>
    <m/>
    <s v=""/>
    <m/>
    <s v=""/>
    <m/>
    <s v=""/>
    <m/>
    <s v=""/>
    <x v="0"/>
    <m/>
  </r>
  <r>
    <n v="703"/>
    <x v="720"/>
    <n v="23"/>
    <s v="60 ls"/>
    <n v="23"/>
    <m/>
    <s v=""/>
    <m/>
    <s v=""/>
    <m/>
    <s v=""/>
    <m/>
    <s v=""/>
    <x v="0"/>
    <m/>
  </r>
  <r>
    <n v="704"/>
    <x v="721"/>
    <n v="9"/>
    <s v="72 pc"/>
    <n v="9"/>
    <m/>
    <s v=""/>
    <m/>
    <s v=""/>
    <m/>
    <s v=""/>
    <m/>
    <s v=""/>
    <x v="0"/>
    <m/>
  </r>
  <r>
    <n v="705"/>
    <x v="722"/>
    <n v="69"/>
    <n v="96"/>
    <n v="69"/>
    <m/>
    <s v=""/>
    <m/>
    <s v=""/>
    <m/>
    <s v=""/>
    <m/>
    <s v=""/>
    <x v="0"/>
    <m/>
  </r>
  <r>
    <n v="706"/>
    <x v="723"/>
    <n v="2"/>
    <s v="60 pc"/>
    <n v="2"/>
    <m/>
    <s v=""/>
    <m/>
    <s v=""/>
    <m/>
    <s v=""/>
    <m/>
    <s v=""/>
    <x v="0"/>
    <m/>
  </r>
  <r>
    <n v="707"/>
    <x v="724"/>
    <n v="87"/>
    <n v="96"/>
    <n v="87"/>
    <m/>
    <s v=""/>
    <m/>
    <s v=""/>
    <m/>
    <s v=""/>
    <m/>
    <s v=""/>
    <x v="0"/>
    <m/>
  </r>
  <r>
    <n v="708"/>
    <x v="725"/>
    <n v="3"/>
    <s v="40 pc"/>
    <n v="3"/>
    <m/>
    <s v=""/>
    <m/>
    <s v=""/>
    <m/>
    <s v=""/>
    <m/>
    <s v=""/>
    <x v="0"/>
    <m/>
  </r>
  <r>
    <n v="709"/>
    <x v="726"/>
    <n v="11"/>
    <s v="20 ls"/>
    <n v="11"/>
    <m/>
    <s v=""/>
    <m/>
    <s v=""/>
    <m/>
    <s v=""/>
    <m/>
    <s v=""/>
    <x v="0"/>
    <m/>
  </r>
  <r>
    <n v="710"/>
    <x v="727"/>
    <n v="9"/>
    <s v="40 ls"/>
    <n v="9"/>
    <m/>
    <s v=""/>
    <m/>
    <s v=""/>
    <m/>
    <s v=""/>
    <m/>
    <s v=""/>
    <x v="0"/>
    <m/>
  </r>
  <r>
    <n v="711"/>
    <x v="728"/>
    <n v="1"/>
    <s v="30 ls"/>
    <n v="1"/>
    <m/>
    <s v=""/>
    <m/>
    <s v=""/>
    <m/>
    <s v=""/>
    <m/>
    <s v=""/>
    <x v="0"/>
    <m/>
  </r>
  <r>
    <n v="712"/>
    <x v="729"/>
    <n v="2"/>
    <s v="144 pc"/>
    <n v="2"/>
    <m/>
    <s v=""/>
    <m/>
    <s v=""/>
    <m/>
    <s v=""/>
    <m/>
    <s v=""/>
    <x v="0"/>
    <m/>
  </r>
  <r>
    <n v="713"/>
    <x v="730"/>
    <n v="6"/>
    <s v="120 pc"/>
    <n v="6"/>
    <m/>
    <s v=""/>
    <m/>
    <s v=""/>
    <m/>
    <s v=""/>
    <m/>
    <s v=""/>
    <x v="0"/>
    <m/>
  </r>
  <r>
    <n v="714"/>
    <x v="731"/>
    <n v="2"/>
    <s v="12 ls"/>
    <n v="2"/>
    <m/>
    <s v=""/>
    <m/>
    <s v=""/>
    <m/>
    <s v=""/>
    <m/>
    <s v=""/>
    <x v="0"/>
    <m/>
  </r>
  <r>
    <n v="715"/>
    <x v="732"/>
    <n v="42"/>
    <s v="120 bh"/>
    <n v="42"/>
    <m/>
    <s v=""/>
    <m/>
    <s v=""/>
    <m/>
    <s v=""/>
    <m/>
    <s v=""/>
    <x v="0"/>
    <m/>
  </r>
  <r>
    <n v="716"/>
    <x v="733"/>
    <n v="3"/>
    <s v="92 ls"/>
    <n v="3"/>
    <m/>
    <s v=""/>
    <m/>
    <s v=""/>
    <m/>
    <s v=""/>
    <m/>
    <s v=""/>
    <x v="0"/>
    <m/>
  </r>
  <r>
    <n v="717"/>
    <x v="734"/>
    <n v="1"/>
    <s v="135 ls"/>
    <n v="1"/>
    <m/>
    <s v=""/>
    <m/>
    <s v=""/>
    <m/>
    <s v=""/>
    <m/>
    <s v=""/>
    <x v="0"/>
    <m/>
  </r>
  <r>
    <n v="718"/>
    <x v="735"/>
    <n v="1"/>
    <s v="144 pc"/>
    <n v="1"/>
    <m/>
    <s v=""/>
    <m/>
    <s v=""/>
    <m/>
    <s v=""/>
    <m/>
    <s v=""/>
    <x v="0"/>
    <m/>
  </r>
  <r>
    <n v="719"/>
    <x v="736"/>
    <n v="2"/>
    <s v="240 pc"/>
    <n v="2"/>
    <m/>
    <s v=""/>
    <m/>
    <s v=""/>
    <m/>
    <s v=""/>
    <m/>
    <s v=""/>
    <x v="0"/>
    <m/>
  </r>
  <r>
    <n v="720"/>
    <x v="737"/>
    <n v="2"/>
    <n v="320"/>
    <n v="2"/>
    <m/>
    <s v=""/>
    <m/>
    <s v=""/>
    <m/>
    <s v=""/>
    <m/>
    <s v=""/>
    <x v="0"/>
    <m/>
  </r>
  <r>
    <n v="721"/>
    <x v="738"/>
    <n v="5"/>
    <n v="240"/>
    <n v="5"/>
    <m/>
    <s v=""/>
    <m/>
    <s v=""/>
    <m/>
    <s v=""/>
    <m/>
    <s v=""/>
    <x v="0"/>
    <m/>
  </r>
  <r>
    <n v="722"/>
    <x v="739"/>
    <n v="5"/>
    <n v="520"/>
    <n v="5"/>
    <m/>
    <s v=""/>
    <m/>
    <s v=""/>
    <m/>
    <s v=""/>
    <m/>
    <s v=""/>
    <x v="0"/>
    <m/>
  </r>
  <r>
    <n v="723"/>
    <x v="740"/>
    <n v="2"/>
    <n v="520"/>
    <n v="2"/>
    <m/>
    <s v=""/>
    <m/>
    <s v=""/>
    <m/>
    <s v=""/>
    <m/>
    <s v=""/>
    <x v="0"/>
    <m/>
  </r>
  <r>
    <n v="724"/>
    <x v="741"/>
    <n v="11"/>
    <s v="20 ls"/>
    <n v="11"/>
    <m/>
    <s v=""/>
    <m/>
    <s v=""/>
    <m/>
    <s v=""/>
    <m/>
    <s v=""/>
    <x v="0"/>
    <m/>
  </r>
  <r>
    <n v="725"/>
    <x v="742"/>
    <n v="1"/>
    <s v="15 ls"/>
    <n v="1"/>
    <m/>
    <s v=""/>
    <m/>
    <s v=""/>
    <m/>
    <s v=""/>
    <m/>
    <s v=""/>
    <x v="0"/>
    <m/>
  </r>
  <r>
    <n v="726"/>
    <x v="743"/>
    <n v="1"/>
    <s v="35 ls"/>
    <n v="1"/>
    <m/>
    <s v=""/>
    <m/>
    <s v=""/>
    <m/>
    <s v=""/>
    <m/>
    <s v=""/>
    <x v="0"/>
    <m/>
  </r>
  <r>
    <n v="727"/>
    <x v="744"/>
    <n v="1"/>
    <n v="0"/>
    <n v="1"/>
    <m/>
    <s v=""/>
    <m/>
    <s v=""/>
    <m/>
    <s v=""/>
    <m/>
    <s v=""/>
    <x v="0"/>
    <m/>
  </r>
  <r>
    <n v="728"/>
    <x v="745"/>
    <n v="8"/>
    <s v="600 pc"/>
    <n v="8"/>
    <m/>
    <s v=""/>
    <m/>
    <s v=""/>
    <m/>
    <s v=""/>
    <m/>
    <s v=""/>
    <x v="0"/>
    <m/>
  </r>
  <r>
    <n v="729"/>
    <x v="746"/>
    <n v="10"/>
    <s v="30 ls"/>
    <n v="10"/>
    <m/>
    <s v=""/>
    <m/>
    <s v=""/>
    <m/>
    <s v=""/>
    <m/>
    <s v=""/>
    <x v="0"/>
    <m/>
  </r>
  <r>
    <n v="730"/>
    <x v="747"/>
    <n v="1"/>
    <s v="390 pc"/>
    <n v="1"/>
    <m/>
    <s v=""/>
    <m/>
    <s v=""/>
    <m/>
    <s v=""/>
    <m/>
    <s v=""/>
    <x v="0"/>
    <m/>
  </r>
  <r>
    <n v="731"/>
    <x v="748"/>
    <n v="12"/>
    <s v="120 pc"/>
    <n v="12"/>
    <m/>
    <s v=""/>
    <m/>
    <s v=""/>
    <m/>
    <s v=""/>
    <m/>
    <s v=""/>
    <x v="0"/>
    <m/>
  </r>
  <r>
    <n v="732"/>
    <x v="749"/>
    <n v="3"/>
    <s v="30 ls"/>
    <n v="3"/>
    <m/>
    <s v=""/>
    <m/>
    <s v=""/>
    <m/>
    <s v=""/>
    <m/>
    <s v=""/>
    <x v="0"/>
    <m/>
  </r>
  <r>
    <n v="733"/>
    <x v="750"/>
    <n v="7"/>
    <s v="50 box"/>
    <n v="7"/>
    <m/>
    <s v=""/>
    <m/>
    <s v=""/>
    <m/>
    <s v=""/>
    <m/>
    <s v=""/>
    <x v="0"/>
    <m/>
  </r>
  <r>
    <s v=""/>
    <x v="751"/>
    <n v="0"/>
    <n v="400"/>
    <n v="0"/>
    <m/>
    <s v=""/>
    <m/>
    <s v=""/>
    <m/>
    <s v=""/>
    <m/>
    <s v=""/>
    <x v="0"/>
    <m/>
  </r>
  <r>
    <n v="734"/>
    <x v="752"/>
    <n v="4"/>
    <s v="100 pc"/>
    <n v="4"/>
    <m/>
    <s v=""/>
    <m/>
    <s v=""/>
    <m/>
    <s v=""/>
    <m/>
    <s v=""/>
    <x v="0"/>
    <m/>
  </r>
  <r>
    <n v="735"/>
    <x v="753"/>
    <n v="5"/>
    <s v="288 pc"/>
    <n v="5"/>
    <m/>
    <s v=""/>
    <m/>
    <s v=""/>
    <m/>
    <s v=""/>
    <m/>
    <s v=""/>
    <x v="0"/>
    <m/>
  </r>
  <r>
    <n v="736"/>
    <x v="754"/>
    <n v="1"/>
    <s v="156 pc"/>
    <n v="1"/>
    <m/>
    <s v=""/>
    <m/>
    <s v=""/>
    <m/>
    <s v=""/>
    <m/>
    <s v=""/>
    <x v="0"/>
    <m/>
  </r>
  <r>
    <n v="737"/>
    <x v="755"/>
    <n v="5"/>
    <s v="175 pc"/>
    <n v="4"/>
    <n v="4"/>
    <n v="-1"/>
    <m/>
    <s v=""/>
    <m/>
    <s v=""/>
    <m/>
    <s v=""/>
    <x v="1"/>
    <m/>
  </r>
  <r>
    <n v="738"/>
    <x v="756"/>
    <n v="6"/>
    <s v="40 PCS"/>
    <n v="6"/>
    <m/>
    <s v=""/>
    <m/>
    <s v=""/>
    <m/>
    <s v=""/>
    <m/>
    <s v=""/>
    <x v="0"/>
    <m/>
  </r>
  <r>
    <n v="739"/>
    <x v="757"/>
    <n v="39"/>
    <s v="100 pc"/>
    <n v="39"/>
    <m/>
    <s v=""/>
    <m/>
    <s v=""/>
    <m/>
    <s v=""/>
    <m/>
    <s v=""/>
    <x v="0"/>
    <m/>
  </r>
  <r>
    <n v="740"/>
    <x v="758"/>
    <n v="5"/>
    <s v="400 set"/>
    <n v="5"/>
    <m/>
    <s v=""/>
    <m/>
    <s v=""/>
    <m/>
    <s v=""/>
    <m/>
    <s v=""/>
    <x v="0"/>
    <m/>
  </r>
  <r>
    <n v="741"/>
    <x v="759"/>
    <n v="26"/>
    <n v="100"/>
    <n v="25"/>
    <n v="25"/>
    <n v="-1"/>
    <m/>
    <s v=""/>
    <m/>
    <s v=""/>
    <m/>
    <s v=""/>
    <x v="1"/>
    <m/>
  </r>
  <r>
    <n v="742"/>
    <x v="760"/>
    <n v="13"/>
    <s v="288 pc"/>
    <n v="13"/>
    <m/>
    <s v=""/>
    <m/>
    <s v=""/>
    <m/>
    <s v=""/>
    <m/>
    <s v=""/>
    <x v="0"/>
    <m/>
  </r>
  <r>
    <n v="743"/>
    <x v="761"/>
    <n v="2"/>
    <s v="48 ls"/>
    <n v="2"/>
    <m/>
    <s v=""/>
    <m/>
    <s v=""/>
    <m/>
    <s v=""/>
    <m/>
    <s v=""/>
    <x v="0"/>
    <m/>
  </r>
  <r>
    <n v="744"/>
    <x v="762"/>
    <n v="3"/>
    <s v="24 pc"/>
    <n v="3"/>
    <m/>
    <s v=""/>
    <m/>
    <s v=""/>
    <m/>
    <s v=""/>
    <m/>
    <s v=""/>
    <x v="0"/>
    <m/>
  </r>
  <r>
    <n v="745"/>
    <x v="763"/>
    <n v="14"/>
    <s v="960 pc"/>
    <n v="14"/>
    <m/>
    <s v=""/>
    <m/>
    <s v=""/>
    <m/>
    <s v=""/>
    <m/>
    <s v=""/>
    <x v="0"/>
    <m/>
  </r>
  <r>
    <n v="746"/>
    <x v="764"/>
    <n v="5"/>
    <n v="72"/>
    <n v="5"/>
    <m/>
    <s v=""/>
    <m/>
    <s v=""/>
    <m/>
    <s v=""/>
    <m/>
    <s v=""/>
    <x v="0"/>
    <m/>
  </r>
  <r>
    <n v="747"/>
    <x v="765"/>
    <n v="2"/>
    <n v="24"/>
    <n v="2"/>
    <m/>
    <s v=""/>
    <m/>
    <s v=""/>
    <m/>
    <s v=""/>
    <m/>
    <s v=""/>
    <x v="0"/>
    <m/>
  </r>
  <r>
    <n v="748"/>
    <x v="766"/>
    <n v="15"/>
    <s v="24 PCS"/>
    <n v="12"/>
    <n v="12"/>
    <n v="-3"/>
    <m/>
    <s v=""/>
    <m/>
    <s v=""/>
    <m/>
    <s v=""/>
    <x v="1"/>
    <m/>
  </r>
  <r>
    <n v="749"/>
    <x v="767"/>
    <n v="11"/>
    <s v="36 pc"/>
    <n v="9"/>
    <n v="9"/>
    <n v="-2"/>
    <m/>
    <s v=""/>
    <m/>
    <s v=""/>
    <m/>
    <s v=""/>
    <x v="1"/>
    <m/>
  </r>
  <r>
    <n v="750"/>
    <x v="768"/>
    <n v="3"/>
    <s v="480 pc"/>
    <n v="3"/>
    <m/>
    <s v=""/>
    <m/>
    <s v=""/>
    <m/>
    <s v=""/>
    <m/>
    <s v=""/>
    <x v="0"/>
    <m/>
  </r>
  <r>
    <n v="751"/>
    <x v="769"/>
    <n v="12"/>
    <s v="10 ls"/>
    <n v="12"/>
    <m/>
    <s v=""/>
    <m/>
    <s v=""/>
    <m/>
    <s v=""/>
    <m/>
    <s v=""/>
    <x v="0"/>
    <m/>
  </r>
  <r>
    <n v="752"/>
    <x v="770"/>
    <n v="10"/>
    <s v="10 ls"/>
    <n v="10"/>
    <m/>
    <s v=""/>
    <m/>
    <s v=""/>
    <m/>
    <s v=""/>
    <m/>
    <s v=""/>
    <x v="0"/>
    <m/>
  </r>
  <r>
    <n v="753"/>
    <x v="771"/>
    <n v="5"/>
    <s v="180 pc"/>
    <n v="5"/>
    <m/>
    <s v=""/>
    <m/>
    <s v=""/>
    <m/>
    <s v=""/>
    <m/>
    <s v=""/>
    <x v="0"/>
    <m/>
  </r>
  <r>
    <s v=""/>
    <x v="772"/>
    <n v="0"/>
    <s v="5 LSN"/>
    <n v="0"/>
    <m/>
    <s v=""/>
    <m/>
    <s v=""/>
    <m/>
    <s v=""/>
    <m/>
    <s v=""/>
    <x v="0"/>
    <m/>
  </r>
  <r>
    <n v="754"/>
    <x v="773"/>
    <n v="2"/>
    <s v="5 ls"/>
    <n v="2"/>
    <m/>
    <s v=""/>
    <m/>
    <s v=""/>
    <m/>
    <s v=""/>
    <m/>
    <s v=""/>
    <x v="0"/>
    <m/>
  </r>
  <r>
    <s v=""/>
    <x v="774"/>
    <n v="0"/>
    <s v="8 ls"/>
    <n v="0"/>
    <m/>
    <s v=""/>
    <m/>
    <s v=""/>
    <m/>
    <s v=""/>
    <m/>
    <s v=""/>
    <x v="0"/>
    <m/>
  </r>
  <r>
    <n v="755"/>
    <x v="775"/>
    <n v="3"/>
    <s v="240 pc"/>
    <n v="3"/>
    <m/>
    <s v=""/>
    <m/>
    <s v=""/>
    <m/>
    <s v=""/>
    <m/>
    <s v=""/>
    <x v="0"/>
    <m/>
  </r>
  <r>
    <n v="756"/>
    <x v="776"/>
    <n v="13"/>
    <s v="5 ls"/>
    <n v="13"/>
    <m/>
    <s v=""/>
    <m/>
    <s v=""/>
    <m/>
    <s v=""/>
    <m/>
    <s v=""/>
    <x v="0"/>
    <m/>
  </r>
  <r>
    <n v="757"/>
    <x v="777"/>
    <n v="5"/>
    <n v="150"/>
    <n v="5"/>
    <m/>
    <s v=""/>
    <m/>
    <s v=""/>
    <m/>
    <s v=""/>
    <m/>
    <s v=""/>
    <x v="0"/>
    <m/>
  </r>
  <r>
    <n v="758"/>
    <x v="778"/>
    <n v="6"/>
    <s v="36 BOX"/>
    <n v="6"/>
    <m/>
    <s v=""/>
    <m/>
    <s v=""/>
    <m/>
    <s v=""/>
    <m/>
    <s v=""/>
    <x v="0"/>
    <m/>
  </r>
  <r>
    <n v="759"/>
    <x v="779"/>
    <n v="6"/>
    <s v="36 BOX"/>
    <n v="6"/>
    <m/>
    <s v=""/>
    <m/>
    <s v=""/>
    <m/>
    <s v=""/>
    <m/>
    <s v=""/>
    <x v="0"/>
    <m/>
  </r>
  <r>
    <n v="760"/>
    <x v="780"/>
    <n v="90"/>
    <n v="150"/>
    <n v="90"/>
    <m/>
    <s v=""/>
    <m/>
    <s v=""/>
    <m/>
    <s v=""/>
    <m/>
    <s v=""/>
    <x v="0"/>
    <m/>
  </r>
  <r>
    <n v="761"/>
    <x v="781"/>
    <n v="2"/>
    <s v="72 pc"/>
    <n v="2"/>
    <m/>
    <s v=""/>
    <m/>
    <s v=""/>
    <m/>
    <s v=""/>
    <m/>
    <s v=""/>
    <x v="0"/>
    <m/>
  </r>
  <r>
    <n v="762"/>
    <x v="782"/>
    <n v="2"/>
    <s v="60 pc"/>
    <n v="2"/>
    <m/>
    <s v=""/>
    <m/>
    <s v=""/>
    <m/>
    <s v=""/>
    <m/>
    <s v=""/>
    <x v="0"/>
    <m/>
  </r>
  <r>
    <n v="763"/>
    <x v="783"/>
    <n v="4"/>
    <s v="96 PCS"/>
    <n v="4"/>
    <m/>
    <s v=""/>
    <m/>
    <s v=""/>
    <m/>
    <s v=""/>
    <m/>
    <s v=""/>
    <x v="0"/>
    <m/>
  </r>
  <r>
    <n v="764"/>
    <x v="784"/>
    <n v="26"/>
    <s v="96 pc"/>
    <n v="26"/>
    <m/>
    <s v=""/>
    <m/>
    <s v=""/>
    <m/>
    <s v=""/>
    <m/>
    <s v=""/>
    <x v="0"/>
    <m/>
  </r>
  <r>
    <n v="765"/>
    <x v="785"/>
    <n v="4"/>
    <s v="16 ls"/>
    <n v="4"/>
    <m/>
    <s v=""/>
    <m/>
    <s v=""/>
    <m/>
    <s v=""/>
    <m/>
    <s v=""/>
    <x v="0"/>
    <m/>
  </r>
  <r>
    <n v="766"/>
    <x v="786"/>
    <n v="5"/>
    <s v="10 ls"/>
    <n v="5"/>
    <m/>
    <s v=""/>
    <m/>
    <s v=""/>
    <m/>
    <s v=""/>
    <m/>
    <s v=""/>
    <x v="0"/>
    <m/>
  </r>
  <r>
    <n v="767"/>
    <x v="787"/>
    <n v="16"/>
    <s v="72 pc"/>
    <n v="16"/>
    <m/>
    <s v=""/>
    <m/>
    <s v=""/>
    <m/>
    <s v=""/>
    <m/>
    <s v=""/>
    <x v="0"/>
    <m/>
  </r>
  <r>
    <n v="768"/>
    <x v="788"/>
    <n v="2"/>
    <s v="12 pc"/>
    <n v="2"/>
    <m/>
    <s v=""/>
    <m/>
    <s v=""/>
    <m/>
    <s v=""/>
    <m/>
    <s v=""/>
    <x v="0"/>
    <m/>
  </r>
  <r>
    <n v="769"/>
    <x v="789"/>
    <n v="4"/>
    <s v="8 pc"/>
    <n v="4"/>
    <m/>
    <s v=""/>
    <m/>
    <s v=""/>
    <m/>
    <s v=""/>
    <m/>
    <s v=""/>
    <x v="0"/>
    <m/>
  </r>
  <r>
    <n v="770"/>
    <x v="790"/>
    <n v="13"/>
    <s v="60 pc"/>
    <n v="13"/>
    <m/>
    <s v=""/>
    <m/>
    <s v=""/>
    <m/>
    <s v=""/>
    <m/>
    <s v=""/>
    <x v="0"/>
    <m/>
  </r>
  <r>
    <n v="771"/>
    <x v="791"/>
    <n v="2"/>
    <s v="48 pc"/>
    <n v="2"/>
    <m/>
    <s v=""/>
    <m/>
    <s v=""/>
    <m/>
    <s v=""/>
    <m/>
    <s v=""/>
    <x v="0"/>
    <m/>
  </r>
  <r>
    <n v="772"/>
    <x v="792"/>
    <n v="12"/>
    <s v="200 pc"/>
    <n v="12"/>
    <m/>
    <s v=""/>
    <m/>
    <s v=""/>
    <m/>
    <s v=""/>
    <m/>
    <s v=""/>
    <x v="0"/>
    <m/>
  </r>
  <r>
    <n v="773"/>
    <x v="793"/>
    <n v="4"/>
    <s v="200 pc"/>
    <n v="4"/>
    <m/>
    <s v=""/>
    <m/>
    <s v=""/>
    <m/>
    <s v=""/>
    <m/>
    <s v=""/>
    <x v="0"/>
    <m/>
  </r>
  <r>
    <n v="774"/>
    <x v="794"/>
    <n v="2"/>
    <s v="20 pc"/>
    <n v="2"/>
    <m/>
    <s v=""/>
    <m/>
    <s v=""/>
    <m/>
    <s v=""/>
    <m/>
    <s v=""/>
    <x v="0"/>
    <m/>
  </r>
  <r>
    <n v="775"/>
    <x v="795"/>
    <n v="1"/>
    <s v="300 pc"/>
    <n v="1"/>
    <m/>
    <s v=""/>
    <m/>
    <s v=""/>
    <m/>
    <s v=""/>
    <m/>
    <s v=""/>
    <x v="0"/>
    <m/>
  </r>
  <r>
    <n v="776"/>
    <x v="796"/>
    <n v="48"/>
    <s v="300 pc"/>
    <n v="48"/>
    <m/>
    <s v=""/>
    <m/>
    <s v=""/>
    <m/>
    <s v=""/>
    <m/>
    <s v=""/>
    <x v="0"/>
    <m/>
  </r>
  <r>
    <n v="777"/>
    <x v="797"/>
    <n v="6"/>
    <s v="720 pc"/>
    <n v="6"/>
    <m/>
    <s v=""/>
    <m/>
    <s v=""/>
    <m/>
    <s v=""/>
    <m/>
    <s v=""/>
    <x v="0"/>
    <m/>
  </r>
  <r>
    <n v="778"/>
    <x v="798"/>
    <n v="12"/>
    <s v="144 pc"/>
    <n v="12"/>
    <m/>
    <s v=""/>
    <m/>
    <s v=""/>
    <m/>
    <s v=""/>
    <m/>
    <s v=""/>
    <x v="0"/>
    <m/>
  </r>
  <r>
    <n v="779"/>
    <x v="799"/>
    <n v="1"/>
    <s v="144 pc"/>
    <n v="1"/>
    <m/>
    <s v=""/>
    <m/>
    <s v=""/>
    <m/>
    <s v=""/>
    <m/>
    <s v=""/>
    <x v="0"/>
    <m/>
  </r>
  <r>
    <n v="780"/>
    <x v="800"/>
    <n v="50"/>
    <s v="240 pc"/>
    <n v="50"/>
    <m/>
    <s v=""/>
    <m/>
    <s v=""/>
    <m/>
    <s v=""/>
    <m/>
    <s v=""/>
    <x v="0"/>
    <m/>
  </r>
  <r>
    <n v="781"/>
    <x v="801"/>
    <n v="12"/>
    <s v="240 pc"/>
    <n v="12"/>
    <m/>
    <s v=""/>
    <m/>
    <s v=""/>
    <m/>
    <s v=""/>
    <m/>
    <s v=""/>
    <x v="0"/>
    <m/>
  </r>
  <r>
    <n v="782"/>
    <x v="802"/>
    <n v="2"/>
    <n v="240"/>
    <n v="2"/>
    <m/>
    <s v=""/>
    <m/>
    <s v=""/>
    <m/>
    <s v=""/>
    <m/>
    <s v=""/>
    <x v="0"/>
    <m/>
  </r>
  <r>
    <n v="783"/>
    <x v="803"/>
    <n v="5"/>
    <s v="240 pc"/>
    <n v="5"/>
    <m/>
    <s v=""/>
    <m/>
    <s v=""/>
    <m/>
    <s v=""/>
    <m/>
    <s v=""/>
    <x v="0"/>
    <m/>
  </r>
  <r>
    <n v="784"/>
    <x v="804"/>
    <n v="15"/>
    <s v="144 pc"/>
    <n v="15"/>
    <m/>
    <s v=""/>
    <m/>
    <s v=""/>
    <m/>
    <s v=""/>
    <m/>
    <s v=""/>
    <x v="0"/>
    <m/>
  </r>
  <r>
    <n v="785"/>
    <x v="805"/>
    <n v="14"/>
    <s v="384 pc"/>
    <n v="14"/>
    <m/>
    <s v=""/>
    <m/>
    <s v=""/>
    <m/>
    <s v=""/>
    <m/>
    <s v=""/>
    <x v="0"/>
    <m/>
  </r>
  <r>
    <n v="786"/>
    <x v="806"/>
    <n v="3"/>
    <s v="720 pc"/>
    <n v="3"/>
    <m/>
    <s v=""/>
    <m/>
    <s v=""/>
    <m/>
    <s v=""/>
    <m/>
    <s v=""/>
    <x v="0"/>
    <m/>
  </r>
  <r>
    <n v="787"/>
    <x v="807"/>
    <n v="2"/>
    <s v="200 ls"/>
    <n v="2"/>
    <m/>
    <s v=""/>
    <m/>
    <s v=""/>
    <m/>
    <s v=""/>
    <m/>
    <s v=""/>
    <x v="0"/>
    <m/>
  </r>
  <r>
    <n v="788"/>
    <x v="808"/>
    <n v="1"/>
    <s v="120 disp"/>
    <n v="1"/>
    <m/>
    <s v=""/>
    <m/>
    <s v=""/>
    <m/>
    <s v=""/>
    <m/>
    <s v=""/>
    <x v="0"/>
    <m/>
  </r>
  <r>
    <n v="789"/>
    <x v="809"/>
    <n v="6"/>
    <s v="3200 pc"/>
    <n v="6"/>
    <m/>
    <s v=""/>
    <m/>
    <s v=""/>
    <m/>
    <s v=""/>
    <m/>
    <s v=""/>
    <x v="0"/>
    <m/>
  </r>
  <r>
    <n v="790"/>
    <x v="809"/>
    <n v="1"/>
    <s v="3200 pc"/>
    <n v="1"/>
    <m/>
    <s v=""/>
    <m/>
    <s v=""/>
    <m/>
    <s v=""/>
    <m/>
    <s v=""/>
    <x v="0"/>
    <m/>
  </r>
  <r>
    <n v="791"/>
    <x v="810"/>
    <n v="5"/>
    <s v="240 ls"/>
    <n v="5"/>
    <m/>
    <s v=""/>
    <m/>
    <s v=""/>
    <m/>
    <s v=""/>
    <m/>
    <s v=""/>
    <x v="0"/>
    <m/>
  </r>
  <r>
    <n v="792"/>
    <x v="811"/>
    <n v="2"/>
    <s v="40 box"/>
    <n v="2"/>
    <m/>
    <s v=""/>
    <m/>
    <s v=""/>
    <m/>
    <s v=""/>
    <m/>
    <s v=""/>
    <x v="0"/>
    <m/>
  </r>
  <r>
    <n v="793"/>
    <x v="812"/>
    <n v="7"/>
    <s v="30 box"/>
    <n v="7"/>
    <m/>
    <s v=""/>
    <m/>
    <s v=""/>
    <m/>
    <s v=""/>
    <m/>
    <s v=""/>
    <x v="0"/>
    <m/>
  </r>
  <r>
    <n v="794"/>
    <x v="813"/>
    <n v="62"/>
    <s v="80 ls"/>
    <n v="62"/>
    <m/>
    <s v=""/>
    <m/>
    <s v=""/>
    <m/>
    <s v=""/>
    <m/>
    <s v=""/>
    <x v="0"/>
    <m/>
  </r>
  <r>
    <n v="795"/>
    <x v="814"/>
    <n v="3"/>
    <s v="40 box"/>
    <n v="3"/>
    <m/>
    <s v=""/>
    <m/>
    <s v=""/>
    <m/>
    <s v=""/>
    <m/>
    <s v=""/>
    <x v="0"/>
    <m/>
  </r>
  <r>
    <n v="796"/>
    <x v="815"/>
    <n v="6"/>
    <s v="24 box"/>
    <n v="6"/>
    <m/>
    <s v=""/>
    <m/>
    <s v=""/>
    <m/>
    <s v=""/>
    <m/>
    <s v=""/>
    <x v="0"/>
    <m/>
  </r>
  <r>
    <n v="797"/>
    <x v="816"/>
    <n v="6"/>
    <s v="240 ls"/>
    <n v="6"/>
    <m/>
    <s v=""/>
    <m/>
    <s v=""/>
    <m/>
    <s v=""/>
    <m/>
    <s v=""/>
    <x v="0"/>
    <m/>
  </r>
  <r>
    <n v="798"/>
    <x v="817"/>
    <n v="1"/>
    <s v="240 ls"/>
    <n v="1"/>
    <m/>
    <s v=""/>
    <m/>
    <s v=""/>
    <m/>
    <s v=""/>
    <m/>
    <s v=""/>
    <x v="0"/>
    <m/>
  </r>
  <r>
    <n v="799"/>
    <x v="818"/>
    <n v="6"/>
    <s v="80 box"/>
    <n v="6"/>
    <m/>
    <s v=""/>
    <m/>
    <s v=""/>
    <m/>
    <s v=""/>
    <m/>
    <s v=""/>
    <x v="0"/>
    <m/>
  </r>
  <r>
    <n v="800"/>
    <x v="819"/>
    <n v="2"/>
    <s v="32 box"/>
    <n v="2"/>
    <m/>
    <s v=""/>
    <m/>
    <s v=""/>
    <m/>
    <s v=""/>
    <m/>
    <s v=""/>
    <x v="0"/>
    <m/>
  </r>
  <r>
    <n v="801"/>
    <x v="820"/>
    <n v="3"/>
    <s v="30 box"/>
    <n v="3"/>
    <m/>
    <s v=""/>
    <m/>
    <s v=""/>
    <m/>
    <s v=""/>
    <m/>
    <s v=""/>
    <x v="0"/>
    <m/>
  </r>
  <r>
    <n v="802"/>
    <x v="821"/>
    <n v="1"/>
    <s v="960 pc"/>
    <n v="1"/>
    <m/>
    <s v=""/>
    <m/>
    <s v=""/>
    <m/>
    <s v=""/>
    <m/>
    <s v=""/>
    <x v="0"/>
    <m/>
  </r>
  <r>
    <n v="803"/>
    <x v="822"/>
    <n v="3"/>
    <s v="800 ls"/>
    <n v="3"/>
    <m/>
    <s v=""/>
    <m/>
    <s v=""/>
    <m/>
    <s v=""/>
    <m/>
    <s v=""/>
    <x v="0"/>
    <m/>
  </r>
  <r>
    <n v="804"/>
    <x v="823"/>
    <n v="9"/>
    <s v="120 ls"/>
    <n v="9"/>
    <m/>
    <s v=""/>
    <m/>
    <s v=""/>
    <m/>
    <s v=""/>
    <m/>
    <s v=""/>
    <x v="0"/>
    <m/>
  </r>
  <r>
    <n v="805"/>
    <x v="824"/>
    <n v="1"/>
    <s v="16 box"/>
    <n v="1"/>
    <m/>
    <s v=""/>
    <m/>
    <s v=""/>
    <m/>
    <s v=""/>
    <m/>
    <s v=""/>
    <x v="0"/>
    <m/>
  </r>
  <r>
    <n v="806"/>
    <x v="825"/>
    <n v="12"/>
    <s v="24 box"/>
    <n v="12"/>
    <m/>
    <s v=""/>
    <m/>
    <s v=""/>
    <m/>
    <s v=""/>
    <m/>
    <s v=""/>
    <x v="0"/>
    <m/>
  </r>
  <r>
    <n v="807"/>
    <x v="826"/>
    <n v="3"/>
    <s v="20 box"/>
    <n v="3"/>
    <m/>
    <s v=""/>
    <m/>
    <s v=""/>
    <m/>
    <s v=""/>
    <m/>
    <s v=""/>
    <x v="0"/>
    <m/>
  </r>
  <r>
    <n v="808"/>
    <x v="827"/>
    <n v="2"/>
    <s v="32 box"/>
    <n v="2"/>
    <m/>
    <s v=""/>
    <m/>
    <s v=""/>
    <m/>
    <s v=""/>
    <m/>
    <s v=""/>
    <x v="0"/>
    <m/>
  </r>
  <r>
    <n v="809"/>
    <x v="828"/>
    <n v="52"/>
    <s v="180 ls"/>
    <n v="52"/>
    <m/>
    <s v=""/>
    <m/>
    <s v=""/>
    <m/>
    <s v=""/>
    <m/>
    <s v=""/>
    <x v="0"/>
    <m/>
  </r>
  <r>
    <n v="810"/>
    <x v="829"/>
    <n v="17"/>
    <s v="180 ls"/>
    <n v="17"/>
    <m/>
    <s v=""/>
    <m/>
    <s v=""/>
    <m/>
    <s v=""/>
    <m/>
    <s v=""/>
    <x v="0"/>
    <m/>
  </r>
  <r>
    <n v="811"/>
    <x v="830"/>
    <n v="1"/>
    <s v="180 ls"/>
    <n v="1"/>
    <m/>
    <s v=""/>
    <m/>
    <s v=""/>
    <m/>
    <s v=""/>
    <m/>
    <s v=""/>
    <x v="0"/>
    <m/>
  </r>
  <r>
    <n v="812"/>
    <x v="831"/>
    <n v="22"/>
    <s v="180 ls"/>
    <n v="22"/>
    <m/>
    <s v=""/>
    <m/>
    <s v=""/>
    <m/>
    <s v=""/>
    <m/>
    <s v=""/>
    <x v="0"/>
    <m/>
  </r>
  <r>
    <n v="813"/>
    <x v="832"/>
    <n v="54"/>
    <s v="180 ls"/>
    <n v="54"/>
    <m/>
    <s v=""/>
    <m/>
    <s v=""/>
    <m/>
    <s v=""/>
    <m/>
    <s v=""/>
    <x v="0"/>
    <m/>
  </r>
  <r>
    <n v="814"/>
    <x v="833"/>
    <n v="17"/>
    <s v="180 ls"/>
    <n v="17"/>
    <m/>
    <s v=""/>
    <m/>
    <s v=""/>
    <m/>
    <s v=""/>
    <m/>
    <s v=""/>
    <x v="0"/>
    <m/>
  </r>
  <r>
    <n v="815"/>
    <x v="834"/>
    <n v="10"/>
    <s v="180 ls"/>
    <n v="10"/>
    <m/>
    <s v=""/>
    <m/>
    <s v=""/>
    <m/>
    <s v=""/>
    <m/>
    <s v=""/>
    <x v="0"/>
    <m/>
  </r>
  <r>
    <n v="816"/>
    <x v="835"/>
    <n v="11"/>
    <s v="20 box"/>
    <n v="11"/>
    <m/>
    <s v=""/>
    <m/>
    <s v=""/>
    <m/>
    <s v=""/>
    <m/>
    <s v=""/>
    <x v="0"/>
    <m/>
  </r>
  <r>
    <n v="817"/>
    <x v="836"/>
    <n v="8"/>
    <s v="1200 pc"/>
    <n v="8"/>
    <m/>
    <s v=""/>
    <m/>
    <s v=""/>
    <m/>
    <s v=""/>
    <m/>
    <s v=""/>
    <x v="0"/>
    <m/>
  </r>
  <r>
    <n v="818"/>
    <x v="837"/>
    <n v="28"/>
    <s v="120 ls"/>
    <n v="28"/>
    <m/>
    <s v=""/>
    <m/>
    <s v=""/>
    <m/>
    <s v=""/>
    <m/>
    <s v=""/>
    <x v="0"/>
    <m/>
  </r>
  <r>
    <n v="819"/>
    <x v="838"/>
    <n v="2"/>
    <s v="120 ls"/>
    <n v="1"/>
    <n v="1"/>
    <n v="-1"/>
    <m/>
    <s v=""/>
    <m/>
    <s v=""/>
    <m/>
    <s v=""/>
    <x v="1"/>
    <m/>
  </r>
  <r>
    <n v="820"/>
    <x v="839"/>
    <n v="1"/>
    <s v="1000 pc"/>
    <n v="1"/>
    <m/>
    <s v=""/>
    <m/>
    <s v=""/>
    <m/>
    <s v=""/>
    <m/>
    <s v=""/>
    <x v="0"/>
    <m/>
  </r>
  <r>
    <n v="821"/>
    <x v="840"/>
    <n v="8"/>
    <s v="50 ls"/>
    <n v="8"/>
    <m/>
    <s v=""/>
    <m/>
    <s v=""/>
    <m/>
    <s v=""/>
    <m/>
    <s v=""/>
    <x v="0"/>
    <m/>
  </r>
  <r>
    <n v="822"/>
    <x v="841"/>
    <n v="3"/>
    <s v="20 box"/>
    <n v="3"/>
    <m/>
    <s v=""/>
    <m/>
    <s v=""/>
    <m/>
    <s v=""/>
    <m/>
    <s v=""/>
    <x v="0"/>
    <m/>
  </r>
  <r>
    <n v="823"/>
    <x v="842"/>
    <n v="3"/>
    <s v="20 box"/>
    <n v="3"/>
    <m/>
    <s v=""/>
    <m/>
    <s v=""/>
    <m/>
    <s v=""/>
    <m/>
    <s v=""/>
    <x v="0"/>
    <m/>
  </r>
  <r>
    <n v="824"/>
    <x v="843"/>
    <n v="3"/>
    <s v="1200 pc"/>
    <n v="3"/>
    <m/>
    <s v=""/>
    <m/>
    <s v=""/>
    <m/>
    <s v=""/>
    <m/>
    <s v=""/>
    <x v="0"/>
    <m/>
  </r>
  <r>
    <n v="825"/>
    <x v="844"/>
    <n v="4"/>
    <s v="50 ls"/>
    <n v="3"/>
    <n v="3"/>
    <n v="-1"/>
    <m/>
    <s v=""/>
    <m/>
    <s v=""/>
    <m/>
    <s v=""/>
    <x v="1"/>
    <m/>
  </r>
  <r>
    <n v="826"/>
    <x v="845"/>
    <n v="2"/>
    <s v="720 pcs"/>
    <n v="1"/>
    <n v="1"/>
    <n v="-1"/>
    <m/>
    <s v=""/>
    <m/>
    <s v=""/>
    <m/>
    <s v=""/>
    <x v="1"/>
    <m/>
  </r>
  <r>
    <n v="827"/>
    <x v="846"/>
    <n v="52"/>
    <s v="50 ls"/>
    <n v="52"/>
    <m/>
    <s v=""/>
    <m/>
    <s v=""/>
    <m/>
    <s v=""/>
    <m/>
    <s v=""/>
    <x v="0"/>
    <m/>
  </r>
  <r>
    <n v="828"/>
    <x v="847"/>
    <n v="14"/>
    <s v="80 ls"/>
    <n v="14"/>
    <m/>
    <s v=""/>
    <m/>
    <s v=""/>
    <m/>
    <s v=""/>
    <m/>
    <s v=""/>
    <x v="0"/>
    <m/>
  </r>
  <r>
    <n v="829"/>
    <x v="848"/>
    <n v="2"/>
    <s v="50 ls"/>
    <n v="2"/>
    <m/>
    <s v=""/>
    <m/>
    <s v=""/>
    <m/>
    <s v=""/>
    <m/>
    <s v=""/>
    <x v="0"/>
    <m/>
  </r>
  <r>
    <n v="830"/>
    <x v="849"/>
    <n v="14"/>
    <s v="1440 pc"/>
    <n v="14"/>
    <m/>
    <s v=""/>
    <m/>
    <s v=""/>
    <m/>
    <s v=""/>
    <m/>
    <s v=""/>
    <x v="0"/>
    <m/>
  </r>
  <r>
    <n v="831"/>
    <x v="850"/>
    <n v="5"/>
    <s v="90 ls"/>
    <n v="5"/>
    <m/>
    <s v=""/>
    <m/>
    <s v=""/>
    <m/>
    <s v=""/>
    <m/>
    <s v=""/>
    <x v="0"/>
    <m/>
  </r>
  <r>
    <n v="832"/>
    <x v="851"/>
    <n v="8"/>
    <s v="200 LSN"/>
    <n v="8"/>
    <m/>
    <s v=""/>
    <m/>
    <s v=""/>
    <m/>
    <s v=""/>
    <m/>
    <s v=""/>
    <x v="0"/>
    <m/>
  </r>
  <r>
    <n v="833"/>
    <x v="852"/>
    <n v="4"/>
    <s v="96 ls"/>
    <n v="4"/>
    <m/>
    <s v=""/>
    <m/>
    <s v=""/>
    <m/>
    <s v=""/>
    <m/>
    <s v=""/>
    <x v="0"/>
    <m/>
  </r>
  <r>
    <n v="834"/>
    <x v="853"/>
    <n v="3"/>
    <s v="1440 pc"/>
    <n v="3"/>
    <m/>
    <s v=""/>
    <m/>
    <s v=""/>
    <m/>
    <s v=""/>
    <m/>
    <s v=""/>
    <x v="0"/>
    <m/>
  </r>
  <r>
    <n v="835"/>
    <x v="854"/>
    <n v="1"/>
    <s v="90 ls"/>
    <n v="1"/>
    <m/>
    <s v=""/>
    <m/>
    <s v=""/>
    <m/>
    <s v=""/>
    <m/>
    <s v=""/>
    <x v="0"/>
    <m/>
  </r>
  <r>
    <n v="836"/>
    <x v="855"/>
    <n v="8"/>
    <s v="48 box"/>
    <n v="8"/>
    <m/>
    <s v=""/>
    <m/>
    <s v=""/>
    <m/>
    <s v=""/>
    <m/>
    <s v=""/>
    <x v="0"/>
    <m/>
  </r>
  <r>
    <n v="837"/>
    <x v="856"/>
    <n v="4"/>
    <s v="144 ls"/>
    <n v="4"/>
    <m/>
    <s v=""/>
    <m/>
    <s v=""/>
    <m/>
    <s v=""/>
    <m/>
    <s v=""/>
    <x v="0"/>
    <m/>
  </r>
  <r>
    <n v="838"/>
    <x v="857"/>
    <n v="10"/>
    <s v="120 ls"/>
    <n v="10"/>
    <m/>
    <s v=""/>
    <m/>
    <s v=""/>
    <m/>
    <s v=""/>
    <m/>
    <s v=""/>
    <x v="0"/>
    <m/>
  </r>
  <r>
    <n v="839"/>
    <x v="858"/>
    <n v="6"/>
    <s v="120 ls"/>
    <n v="6"/>
    <m/>
    <s v=""/>
    <m/>
    <s v=""/>
    <m/>
    <s v=""/>
    <m/>
    <s v=""/>
    <x v="0"/>
    <m/>
  </r>
  <r>
    <n v="840"/>
    <x v="859"/>
    <n v="15"/>
    <s v="120 ls"/>
    <n v="15"/>
    <m/>
    <s v=""/>
    <m/>
    <s v=""/>
    <m/>
    <s v=""/>
    <m/>
    <s v=""/>
    <x v="0"/>
    <m/>
  </r>
  <r>
    <n v="841"/>
    <x v="860"/>
    <n v="1"/>
    <s v="120 ls"/>
    <n v="1"/>
    <m/>
    <s v=""/>
    <m/>
    <s v=""/>
    <m/>
    <s v=""/>
    <m/>
    <s v=""/>
    <x v="0"/>
    <m/>
  </r>
  <r>
    <n v="842"/>
    <x v="861"/>
    <n v="2"/>
    <s v="120 ls"/>
    <n v="2"/>
    <m/>
    <s v=""/>
    <m/>
    <s v=""/>
    <m/>
    <s v=""/>
    <m/>
    <s v=""/>
    <x v="0"/>
    <m/>
  </r>
  <r>
    <n v="843"/>
    <x v="862"/>
    <n v="45"/>
    <s v="110 ls"/>
    <n v="45"/>
    <m/>
    <s v=""/>
    <m/>
    <s v=""/>
    <m/>
    <s v=""/>
    <m/>
    <s v=""/>
    <x v="0"/>
    <m/>
  </r>
  <r>
    <n v="844"/>
    <x v="863"/>
    <n v="2"/>
    <s v="120 ls"/>
    <n v="2"/>
    <m/>
    <s v=""/>
    <m/>
    <s v=""/>
    <m/>
    <s v=""/>
    <m/>
    <s v=""/>
    <x v="0"/>
    <m/>
  </r>
  <r>
    <n v="845"/>
    <x v="864"/>
    <n v="6"/>
    <s v="110 ls"/>
    <n v="6"/>
    <m/>
    <s v=""/>
    <m/>
    <s v=""/>
    <m/>
    <s v=""/>
    <m/>
    <s v=""/>
    <x v="0"/>
    <m/>
  </r>
  <r>
    <n v="846"/>
    <x v="865"/>
    <n v="12"/>
    <s v="110 ls"/>
    <n v="12"/>
    <m/>
    <s v=""/>
    <m/>
    <s v=""/>
    <m/>
    <s v=""/>
    <m/>
    <s v=""/>
    <x v="0"/>
    <m/>
  </r>
  <r>
    <n v="847"/>
    <x v="866"/>
    <n v="5"/>
    <s v="110 ls"/>
    <n v="5"/>
    <m/>
    <s v=""/>
    <m/>
    <s v=""/>
    <m/>
    <s v=""/>
    <m/>
    <s v=""/>
    <x v="0"/>
    <m/>
  </r>
  <r>
    <n v="848"/>
    <x v="867"/>
    <n v="42"/>
    <s v="120 ls"/>
    <n v="42"/>
    <m/>
    <s v=""/>
    <m/>
    <s v=""/>
    <m/>
    <s v=""/>
    <m/>
    <s v=""/>
    <x v="0"/>
    <m/>
  </r>
  <r>
    <n v="849"/>
    <x v="868"/>
    <n v="1"/>
    <s v="72 ls"/>
    <n v="1"/>
    <m/>
    <s v=""/>
    <m/>
    <s v=""/>
    <m/>
    <s v=""/>
    <m/>
    <s v=""/>
    <x v="0"/>
    <m/>
  </r>
  <r>
    <n v="850"/>
    <x v="869"/>
    <n v="1"/>
    <s v="72 ls"/>
    <n v="1"/>
    <m/>
    <s v=""/>
    <m/>
    <s v=""/>
    <m/>
    <s v=""/>
    <m/>
    <s v=""/>
    <x v="0"/>
    <m/>
  </r>
  <r>
    <n v="851"/>
    <x v="870"/>
    <n v="2"/>
    <s v="48 ls"/>
    <n v="2"/>
    <m/>
    <s v=""/>
    <m/>
    <s v=""/>
    <m/>
    <s v=""/>
    <m/>
    <s v=""/>
    <x v="0"/>
    <m/>
  </r>
  <r>
    <n v="852"/>
    <x v="871"/>
    <n v="40"/>
    <s v="40 box"/>
    <n v="37"/>
    <n v="37"/>
    <n v="-3"/>
    <m/>
    <s v=""/>
    <m/>
    <s v=""/>
    <m/>
    <s v=""/>
    <x v="1"/>
    <m/>
  </r>
  <r>
    <n v="853"/>
    <x v="872"/>
    <n v="5"/>
    <s v="100 ls"/>
    <n v="5"/>
    <m/>
    <s v=""/>
    <m/>
    <s v=""/>
    <m/>
    <s v=""/>
    <m/>
    <s v=""/>
    <x v="0"/>
    <m/>
  </r>
  <r>
    <n v="854"/>
    <x v="873"/>
    <n v="17"/>
    <s v="120 ls"/>
    <n v="17"/>
    <m/>
    <s v=""/>
    <m/>
    <s v=""/>
    <m/>
    <s v=""/>
    <m/>
    <s v=""/>
    <x v="0"/>
    <m/>
  </r>
  <r>
    <n v="855"/>
    <x v="874"/>
    <n v="5"/>
    <s v="80 ls"/>
    <n v="5"/>
    <m/>
    <s v=""/>
    <m/>
    <s v=""/>
    <m/>
    <s v=""/>
    <m/>
    <s v=""/>
    <x v="0"/>
    <m/>
  </r>
  <r>
    <n v="856"/>
    <x v="875"/>
    <n v="5"/>
    <s v="100 ls"/>
    <n v="5"/>
    <m/>
    <s v=""/>
    <m/>
    <s v=""/>
    <m/>
    <s v=""/>
    <m/>
    <s v=""/>
    <x v="0"/>
    <m/>
  </r>
  <r>
    <n v="857"/>
    <x v="876"/>
    <n v="7"/>
    <s v="72 ls"/>
    <n v="7"/>
    <m/>
    <s v=""/>
    <m/>
    <s v=""/>
    <m/>
    <s v=""/>
    <m/>
    <s v=""/>
    <x v="0"/>
    <m/>
  </r>
  <r>
    <n v="858"/>
    <x v="877"/>
    <n v="3"/>
    <s v="640 pc"/>
    <n v="3"/>
    <m/>
    <s v=""/>
    <m/>
    <s v=""/>
    <m/>
    <s v=""/>
    <m/>
    <s v=""/>
    <x v="0"/>
    <m/>
  </r>
  <r>
    <n v="859"/>
    <x v="878"/>
    <n v="2"/>
    <s v="96 ls"/>
    <n v="2"/>
    <m/>
    <s v=""/>
    <m/>
    <s v=""/>
    <m/>
    <s v=""/>
    <m/>
    <s v=""/>
    <x v="0"/>
    <m/>
  </r>
  <r>
    <n v="860"/>
    <x v="879"/>
    <n v="7"/>
    <s v="20 box"/>
    <n v="7"/>
    <m/>
    <s v=""/>
    <m/>
    <s v=""/>
    <m/>
    <s v=""/>
    <m/>
    <s v=""/>
    <x v="0"/>
    <m/>
  </r>
  <r>
    <n v="861"/>
    <x v="880"/>
    <n v="3"/>
    <s v="200 LSN"/>
    <n v="3"/>
    <m/>
    <s v=""/>
    <m/>
    <s v=""/>
    <m/>
    <s v=""/>
    <m/>
    <s v=""/>
    <x v="0"/>
    <m/>
  </r>
  <r>
    <n v="862"/>
    <x v="880"/>
    <m/>
    <s v="200 LSN"/>
    <n v="9"/>
    <n v="9"/>
    <n v="9"/>
    <m/>
    <s v=""/>
    <m/>
    <s v=""/>
    <m/>
    <s v=""/>
    <x v="1"/>
    <m/>
  </r>
  <r>
    <n v="863"/>
    <x v="881"/>
    <m/>
    <s v="100 LSN"/>
    <n v="5"/>
    <n v="5"/>
    <n v="5"/>
    <m/>
    <s v=""/>
    <m/>
    <s v=""/>
    <m/>
    <s v=""/>
    <x v="1"/>
    <m/>
  </r>
  <r>
    <n v="864"/>
    <x v="882"/>
    <n v="1"/>
    <s v="60 LSN"/>
    <n v="1"/>
    <m/>
    <s v=""/>
    <m/>
    <s v=""/>
    <m/>
    <s v=""/>
    <m/>
    <s v=""/>
    <x v="0"/>
    <m/>
  </r>
  <r>
    <n v="865"/>
    <x v="883"/>
    <n v="1"/>
    <s v="3 ls"/>
    <n v="1"/>
    <m/>
    <s v=""/>
    <m/>
    <s v=""/>
    <m/>
    <s v=""/>
    <m/>
    <s v=""/>
    <x v="0"/>
    <m/>
  </r>
  <r>
    <n v="866"/>
    <x v="884"/>
    <n v="2"/>
    <s v="16 LSN"/>
    <n v="2"/>
    <m/>
    <s v=""/>
    <m/>
    <s v=""/>
    <m/>
    <s v=""/>
    <m/>
    <s v=""/>
    <x v="0"/>
    <m/>
  </r>
  <r>
    <n v="867"/>
    <x v="885"/>
    <n v="5"/>
    <s v="16 LSN"/>
    <n v="5"/>
    <m/>
    <s v=""/>
    <m/>
    <s v=""/>
    <m/>
    <s v=""/>
    <m/>
    <s v=""/>
    <x v="0"/>
    <m/>
  </r>
  <r>
    <n v="868"/>
    <x v="886"/>
    <n v="2"/>
    <s v="16 LSN"/>
    <n v="2"/>
    <m/>
    <s v=""/>
    <m/>
    <s v=""/>
    <m/>
    <s v=""/>
    <m/>
    <s v=""/>
    <x v="0"/>
    <m/>
  </r>
  <r>
    <n v="869"/>
    <x v="887"/>
    <n v="1"/>
    <s v="24 box"/>
    <n v="1"/>
    <m/>
    <s v=""/>
    <m/>
    <s v=""/>
    <m/>
    <s v=""/>
    <m/>
    <s v=""/>
    <x v="0"/>
    <m/>
  </r>
  <r>
    <n v="870"/>
    <x v="888"/>
    <n v="1"/>
    <s v="24 box"/>
    <n v="1"/>
    <m/>
    <s v=""/>
    <m/>
    <s v=""/>
    <m/>
    <s v=""/>
    <m/>
    <s v=""/>
    <x v="0"/>
    <m/>
  </r>
  <r>
    <n v="871"/>
    <x v="889"/>
    <n v="6"/>
    <s v="100 ls"/>
    <n v="6"/>
    <m/>
    <s v=""/>
    <m/>
    <s v=""/>
    <m/>
    <s v=""/>
    <m/>
    <s v=""/>
    <x v="0"/>
    <m/>
  </r>
  <r>
    <n v="872"/>
    <x v="890"/>
    <n v="8"/>
    <s v="100 ls"/>
    <n v="8"/>
    <m/>
    <s v=""/>
    <m/>
    <s v=""/>
    <m/>
    <s v=""/>
    <m/>
    <s v=""/>
    <x v="0"/>
    <m/>
  </r>
  <r>
    <n v="873"/>
    <x v="891"/>
    <n v="2"/>
    <s v="100 ls"/>
    <n v="2"/>
    <m/>
    <s v=""/>
    <m/>
    <s v=""/>
    <m/>
    <s v=""/>
    <m/>
    <s v=""/>
    <x v="0"/>
    <m/>
  </r>
  <r>
    <n v="874"/>
    <x v="892"/>
    <n v="1"/>
    <s v="1080 pc"/>
    <n v="1"/>
    <m/>
    <s v=""/>
    <m/>
    <s v=""/>
    <m/>
    <s v=""/>
    <m/>
    <s v=""/>
    <x v="0"/>
    <m/>
  </r>
  <r>
    <s v=""/>
    <x v="893"/>
    <n v="1"/>
    <s v="80 LSN"/>
    <n v="0"/>
    <n v="0"/>
    <n v="-1"/>
    <m/>
    <s v=""/>
    <m/>
    <s v=""/>
    <m/>
    <s v=""/>
    <x v="1"/>
    <m/>
  </r>
  <r>
    <s v=""/>
    <x v="894"/>
    <n v="1"/>
    <s v="80 LSN"/>
    <n v="0"/>
    <n v="0"/>
    <n v="-1"/>
    <m/>
    <s v=""/>
    <m/>
    <s v=""/>
    <m/>
    <s v=""/>
    <x v="1"/>
    <m/>
  </r>
  <r>
    <s v=""/>
    <x v="895"/>
    <n v="1"/>
    <s v="80 LSN"/>
    <n v="0"/>
    <n v="0"/>
    <n v="-1"/>
    <m/>
    <s v=""/>
    <m/>
    <s v=""/>
    <m/>
    <s v=""/>
    <x v="1"/>
    <m/>
  </r>
  <r>
    <s v=""/>
    <x v="896"/>
    <n v="1"/>
    <s v="80 LSN"/>
    <n v="0"/>
    <n v="0"/>
    <n v="-1"/>
    <m/>
    <s v=""/>
    <m/>
    <s v=""/>
    <m/>
    <s v=""/>
    <x v="1"/>
    <m/>
  </r>
  <r>
    <s v=""/>
    <x v="897"/>
    <n v="1"/>
    <s v="100 pc"/>
    <n v="0"/>
    <n v="0"/>
    <n v="-1"/>
    <m/>
    <s v=""/>
    <m/>
    <s v=""/>
    <m/>
    <s v=""/>
    <x v="1"/>
    <m/>
  </r>
  <r>
    <n v="875"/>
    <x v="898"/>
    <n v="7"/>
    <s v="300 pc"/>
    <n v="7"/>
    <m/>
    <s v=""/>
    <m/>
    <s v=""/>
    <m/>
    <s v=""/>
    <m/>
    <s v=""/>
    <x v="0"/>
    <m/>
  </r>
  <r>
    <n v="876"/>
    <x v="899"/>
    <n v="9"/>
    <s v="300 pc"/>
    <n v="9"/>
    <m/>
    <s v=""/>
    <m/>
    <s v=""/>
    <m/>
    <s v=""/>
    <m/>
    <s v=""/>
    <x v="0"/>
    <m/>
  </r>
  <r>
    <n v="877"/>
    <x v="900"/>
    <n v="1"/>
    <s v="300 pc"/>
    <n v="1"/>
    <m/>
    <s v=""/>
    <m/>
    <s v=""/>
    <m/>
    <s v=""/>
    <m/>
    <s v=""/>
    <x v="0"/>
    <m/>
  </r>
  <r>
    <n v="878"/>
    <x v="901"/>
    <n v="5"/>
    <s v="20 box"/>
    <n v="5"/>
    <m/>
    <s v=""/>
    <m/>
    <s v=""/>
    <m/>
    <s v=""/>
    <m/>
    <s v=""/>
    <x v="0"/>
    <m/>
  </r>
  <r>
    <n v="879"/>
    <x v="902"/>
    <n v="1"/>
    <s v="20 box"/>
    <n v="1"/>
    <m/>
    <s v=""/>
    <m/>
    <s v=""/>
    <m/>
    <s v=""/>
    <m/>
    <s v=""/>
    <x v="0"/>
    <m/>
  </r>
  <r>
    <n v="880"/>
    <x v="903"/>
    <n v="27"/>
    <s v="1000 pc"/>
    <n v="27"/>
    <m/>
    <s v=""/>
    <m/>
    <s v=""/>
    <m/>
    <s v=""/>
    <m/>
    <s v=""/>
    <x v="0"/>
    <m/>
  </r>
  <r>
    <n v="881"/>
    <x v="904"/>
    <n v="4"/>
    <s v="1000 pc"/>
    <n v="4"/>
    <m/>
    <s v=""/>
    <m/>
    <s v=""/>
    <m/>
    <s v=""/>
    <m/>
    <s v=""/>
    <x v="0"/>
    <m/>
  </r>
  <r>
    <n v="882"/>
    <x v="905"/>
    <n v="5"/>
    <s v="2000 pc"/>
    <n v="5"/>
    <m/>
    <s v=""/>
    <m/>
    <s v=""/>
    <m/>
    <s v=""/>
    <m/>
    <s v=""/>
    <x v="0"/>
    <m/>
  </r>
  <r>
    <n v="883"/>
    <x v="906"/>
    <n v="1"/>
    <s v="30 ls"/>
    <n v="1"/>
    <m/>
    <s v=""/>
    <m/>
    <s v=""/>
    <m/>
    <s v=""/>
    <m/>
    <s v=""/>
    <x v="0"/>
    <m/>
  </r>
  <r>
    <n v="884"/>
    <x v="907"/>
    <n v="1"/>
    <s v="20 s"/>
    <n v="1"/>
    <m/>
    <s v=""/>
    <m/>
    <s v=""/>
    <m/>
    <s v=""/>
    <m/>
    <s v=""/>
    <x v="0"/>
    <m/>
  </r>
  <r>
    <n v="885"/>
    <x v="908"/>
    <n v="2"/>
    <s v="200 ls"/>
    <n v="2"/>
    <m/>
    <s v=""/>
    <m/>
    <s v=""/>
    <m/>
    <s v=""/>
    <m/>
    <s v=""/>
    <x v="0"/>
    <m/>
  </r>
  <r>
    <n v="886"/>
    <x v="909"/>
    <n v="1"/>
    <s v="1200 pc"/>
    <n v="1"/>
    <m/>
    <s v=""/>
    <m/>
    <s v=""/>
    <m/>
    <s v=""/>
    <m/>
    <s v=""/>
    <x v="0"/>
    <m/>
  </r>
  <r>
    <n v="887"/>
    <x v="910"/>
    <n v="5"/>
    <s v="960 pc"/>
    <n v="5"/>
    <m/>
    <s v=""/>
    <m/>
    <s v=""/>
    <m/>
    <s v=""/>
    <m/>
    <s v=""/>
    <x v="0"/>
    <m/>
  </r>
  <r>
    <n v="888"/>
    <x v="911"/>
    <n v="2"/>
    <n v="800"/>
    <n v="2"/>
    <m/>
    <s v=""/>
    <m/>
    <s v=""/>
    <m/>
    <s v=""/>
    <m/>
    <s v=""/>
    <x v="0"/>
    <m/>
  </r>
  <r>
    <n v="889"/>
    <x v="912"/>
    <n v="4"/>
    <s v="480 set"/>
    <n v="4"/>
    <m/>
    <s v=""/>
    <m/>
    <s v=""/>
    <m/>
    <s v=""/>
    <m/>
    <s v=""/>
    <x v="0"/>
    <m/>
  </r>
  <r>
    <n v="890"/>
    <x v="913"/>
    <n v="3"/>
    <s v="800 pc"/>
    <n v="3"/>
    <m/>
    <s v=""/>
    <m/>
    <s v=""/>
    <m/>
    <s v=""/>
    <m/>
    <s v=""/>
    <x v="0"/>
    <m/>
  </r>
  <r>
    <n v="891"/>
    <x v="914"/>
    <n v="1"/>
    <s v="24 ls"/>
    <n v="1"/>
    <m/>
    <s v=""/>
    <m/>
    <s v=""/>
    <m/>
    <s v=""/>
    <m/>
    <s v=""/>
    <x v="0"/>
    <m/>
  </r>
  <r>
    <n v="892"/>
    <x v="915"/>
    <n v="7"/>
    <s v="500 pc"/>
    <n v="7"/>
    <m/>
    <s v=""/>
    <m/>
    <s v=""/>
    <m/>
    <s v=""/>
    <m/>
    <s v=""/>
    <x v="0"/>
    <m/>
  </r>
  <r>
    <n v="893"/>
    <x v="916"/>
    <n v="7"/>
    <s v="72 ls"/>
    <n v="7"/>
    <m/>
    <s v=""/>
    <m/>
    <s v=""/>
    <m/>
    <s v=""/>
    <m/>
    <s v=""/>
    <x v="0"/>
    <m/>
  </r>
  <r>
    <n v="894"/>
    <x v="917"/>
    <n v="1"/>
    <s v="16 box"/>
    <n v="1"/>
    <m/>
    <s v=""/>
    <m/>
    <s v=""/>
    <m/>
    <s v=""/>
    <m/>
    <s v=""/>
    <x v="0"/>
    <m/>
  </r>
  <r>
    <n v="895"/>
    <x v="918"/>
    <n v="53"/>
    <s v="480 set"/>
    <n v="53"/>
    <m/>
    <s v=""/>
    <m/>
    <s v=""/>
    <m/>
    <s v=""/>
    <m/>
    <s v=""/>
    <x v="0"/>
    <m/>
  </r>
  <r>
    <n v="896"/>
    <x v="919"/>
    <n v="3"/>
    <s v="576 pc"/>
    <n v="3"/>
    <m/>
    <s v=""/>
    <m/>
    <s v=""/>
    <m/>
    <s v=""/>
    <m/>
    <s v=""/>
    <x v="0"/>
    <m/>
  </r>
  <r>
    <n v="897"/>
    <x v="920"/>
    <n v="13"/>
    <s v="800 pc"/>
    <n v="13"/>
    <m/>
    <s v=""/>
    <m/>
    <s v=""/>
    <m/>
    <s v=""/>
    <m/>
    <s v=""/>
    <x v="0"/>
    <m/>
  </r>
  <r>
    <n v="898"/>
    <x v="921"/>
    <n v="7"/>
    <s v="800 pc"/>
    <n v="7"/>
    <m/>
    <s v=""/>
    <m/>
    <s v=""/>
    <m/>
    <s v=""/>
    <m/>
    <s v=""/>
    <x v="0"/>
    <m/>
  </r>
  <r>
    <n v="899"/>
    <x v="922"/>
    <n v="1"/>
    <s v="20 box"/>
    <n v="1"/>
    <m/>
    <s v=""/>
    <m/>
    <s v=""/>
    <m/>
    <s v=""/>
    <m/>
    <s v=""/>
    <x v="0"/>
    <m/>
  </r>
  <r>
    <n v="900"/>
    <x v="923"/>
    <n v="2"/>
    <s v="20 box"/>
    <n v="2"/>
    <m/>
    <s v=""/>
    <m/>
    <s v=""/>
    <m/>
    <s v=""/>
    <m/>
    <s v=""/>
    <x v="0"/>
    <m/>
  </r>
  <r>
    <n v="901"/>
    <x v="924"/>
    <n v="1"/>
    <s v="110 dos"/>
    <n v="1"/>
    <m/>
    <s v=""/>
    <m/>
    <s v=""/>
    <m/>
    <s v=""/>
    <m/>
    <s v=""/>
    <x v="0"/>
    <m/>
  </r>
  <r>
    <n v="902"/>
    <x v="925"/>
    <n v="2"/>
    <n v="640"/>
    <n v="2"/>
    <m/>
    <s v=""/>
    <m/>
    <s v=""/>
    <m/>
    <s v=""/>
    <m/>
    <s v=""/>
    <x v="0"/>
    <m/>
  </r>
  <r>
    <n v="903"/>
    <x v="926"/>
    <n v="6"/>
    <s v="960 set"/>
    <n v="6"/>
    <m/>
    <s v=""/>
    <m/>
    <s v=""/>
    <m/>
    <s v=""/>
    <m/>
    <s v=""/>
    <x v="0"/>
    <m/>
  </r>
  <r>
    <n v="904"/>
    <x v="927"/>
    <n v="2"/>
    <s v="2400 pc"/>
    <n v="2"/>
    <m/>
    <s v=""/>
    <m/>
    <s v=""/>
    <m/>
    <s v=""/>
    <m/>
    <s v=""/>
    <x v="0"/>
    <m/>
  </r>
  <r>
    <n v="905"/>
    <x v="928"/>
    <n v="1"/>
    <s v="10000 pc"/>
    <n v="1"/>
    <m/>
    <s v=""/>
    <m/>
    <s v=""/>
    <m/>
    <s v=""/>
    <m/>
    <s v=""/>
    <x v="0"/>
    <m/>
  </r>
  <r>
    <n v="906"/>
    <x v="929"/>
    <n v="9"/>
    <s v="960 PCS"/>
    <n v="15"/>
    <n v="15"/>
    <n v="6"/>
    <m/>
    <s v=""/>
    <m/>
    <s v=""/>
    <m/>
    <s v=""/>
    <x v="1"/>
    <s v="Garisan VC 084 30cm Biasa(5), Faktur(10)"/>
  </r>
  <r>
    <n v="907"/>
    <x v="930"/>
    <n v="10"/>
    <s v="80 box"/>
    <n v="10"/>
    <m/>
    <s v=""/>
    <m/>
    <s v=""/>
    <m/>
    <s v=""/>
    <m/>
    <s v=""/>
    <x v="0"/>
    <m/>
  </r>
  <r>
    <n v="908"/>
    <x v="931"/>
    <n v="1"/>
    <s v="30 box"/>
    <n v="1"/>
    <m/>
    <s v=""/>
    <m/>
    <s v=""/>
    <m/>
    <s v=""/>
    <m/>
    <s v=""/>
    <x v="0"/>
    <m/>
  </r>
  <r>
    <n v="909"/>
    <x v="932"/>
    <n v="9"/>
    <s v="100 ls"/>
    <n v="9"/>
    <m/>
    <s v=""/>
    <m/>
    <s v=""/>
    <m/>
    <s v=""/>
    <m/>
    <s v=""/>
    <x v="0"/>
    <m/>
  </r>
  <r>
    <n v="910"/>
    <x v="933"/>
    <n v="4"/>
    <s v="100 ls"/>
    <n v="4"/>
    <m/>
    <s v=""/>
    <m/>
    <s v=""/>
    <m/>
    <s v=""/>
    <m/>
    <s v=""/>
    <x v="0"/>
    <m/>
  </r>
  <r>
    <n v="911"/>
    <x v="934"/>
    <n v="1"/>
    <s v="100 disp"/>
    <n v="1"/>
    <m/>
    <s v=""/>
    <m/>
    <s v=""/>
    <m/>
    <s v=""/>
    <m/>
    <s v=""/>
    <x v="0"/>
    <m/>
  </r>
  <r>
    <n v="912"/>
    <x v="935"/>
    <n v="1"/>
    <s v="120 ls"/>
    <n v="1"/>
    <m/>
    <s v=""/>
    <m/>
    <s v=""/>
    <m/>
    <s v=""/>
    <m/>
    <s v=""/>
    <x v="0"/>
    <m/>
  </r>
  <r>
    <n v="913"/>
    <x v="936"/>
    <n v="9"/>
    <s v="288 pc"/>
    <n v="9"/>
    <m/>
    <s v=""/>
    <m/>
    <s v=""/>
    <m/>
    <s v=""/>
    <m/>
    <s v=""/>
    <x v="0"/>
    <m/>
  </r>
  <r>
    <n v="914"/>
    <x v="937"/>
    <n v="4"/>
    <n v="288"/>
    <n v="4"/>
    <m/>
    <s v=""/>
    <m/>
    <s v=""/>
    <m/>
    <s v=""/>
    <m/>
    <s v=""/>
    <x v="0"/>
    <m/>
  </r>
  <r>
    <n v="915"/>
    <x v="938"/>
    <n v="18"/>
    <s v="288 Renteng"/>
    <n v="18"/>
    <m/>
    <s v=""/>
    <m/>
    <s v=""/>
    <m/>
    <s v=""/>
    <m/>
    <s v=""/>
    <x v="0"/>
    <m/>
  </r>
  <r>
    <n v="916"/>
    <x v="939"/>
    <n v="1"/>
    <s v="288 rtg"/>
    <n v="1"/>
    <m/>
    <s v=""/>
    <m/>
    <s v=""/>
    <m/>
    <s v=""/>
    <m/>
    <s v=""/>
    <x v="0"/>
    <m/>
  </r>
  <r>
    <n v="917"/>
    <x v="940"/>
    <n v="1"/>
    <s v="288 rtg"/>
    <n v="1"/>
    <m/>
    <s v=""/>
    <m/>
    <s v=""/>
    <m/>
    <s v=""/>
    <m/>
    <s v=""/>
    <x v="0"/>
    <m/>
  </r>
  <r>
    <n v="918"/>
    <x v="941"/>
    <n v="5"/>
    <s v="288 pc"/>
    <n v="5"/>
    <m/>
    <s v=""/>
    <m/>
    <s v=""/>
    <m/>
    <s v=""/>
    <m/>
    <s v=""/>
    <x v="0"/>
    <m/>
  </r>
  <r>
    <n v="919"/>
    <x v="942"/>
    <n v="11"/>
    <n v="288"/>
    <n v="11"/>
    <m/>
    <s v=""/>
    <m/>
    <s v=""/>
    <m/>
    <s v=""/>
    <m/>
    <s v=""/>
    <x v="0"/>
    <m/>
  </r>
  <r>
    <n v="920"/>
    <x v="943"/>
    <n v="7"/>
    <s v="288 pc"/>
    <n v="7"/>
    <m/>
    <s v=""/>
    <m/>
    <s v=""/>
    <m/>
    <s v=""/>
    <m/>
    <s v=""/>
    <x v="0"/>
    <m/>
  </r>
  <r>
    <n v="921"/>
    <x v="944"/>
    <n v="4"/>
    <n v="288"/>
    <n v="4"/>
    <m/>
    <s v=""/>
    <m/>
    <s v=""/>
    <m/>
    <s v=""/>
    <m/>
    <s v=""/>
    <x v="0"/>
    <m/>
  </r>
  <r>
    <n v="922"/>
    <x v="945"/>
    <n v="1"/>
    <n v="288"/>
    <n v="1"/>
    <m/>
    <s v=""/>
    <m/>
    <s v=""/>
    <m/>
    <s v=""/>
    <m/>
    <s v=""/>
    <x v="0"/>
    <m/>
  </r>
  <r>
    <n v="923"/>
    <x v="946"/>
    <n v="1"/>
    <s v="288 renteng"/>
    <n v="1"/>
    <m/>
    <s v=""/>
    <m/>
    <s v=""/>
    <m/>
    <s v=""/>
    <m/>
    <s v=""/>
    <x v="0"/>
    <m/>
  </r>
  <r>
    <n v="924"/>
    <x v="947"/>
    <n v="8"/>
    <s v="288 renteng"/>
    <n v="8"/>
    <m/>
    <s v=""/>
    <m/>
    <s v=""/>
    <m/>
    <s v=""/>
    <m/>
    <s v=""/>
    <x v="0"/>
    <m/>
  </r>
  <r>
    <n v="925"/>
    <x v="948"/>
    <n v="8"/>
    <n v="288"/>
    <n v="8"/>
    <m/>
    <s v=""/>
    <m/>
    <s v=""/>
    <m/>
    <s v=""/>
    <m/>
    <s v=""/>
    <x v="0"/>
    <m/>
  </r>
  <r>
    <n v="926"/>
    <x v="949"/>
    <n v="20"/>
    <s v="576 pc"/>
    <n v="20"/>
    <m/>
    <s v=""/>
    <m/>
    <s v=""/>
    <m/>
    <s v=""/>
    <m/>
    <s v=""/>
    <x v="0"/>
    <m/>
  </r>
  <r>
    <n v="927"/>
    <x v="950"/>
    <n v="43"/>
    <s v="96 ls"/>
    <n v="43"/>
    <m/>
    <s v=""/>
    <m/>
    <s v=""/>
    <m/>
    <s v=""/>
    <m/>
    <s v=""/>
    <x v="0"/>
    <m/>
  </r>
  <r>
    <n v="928"/>
    <x v="951"/>
    <n v="14"/>
    <n v="288"/>
    <n v="14"/>
    <m/>
    <s v=""/>
    <m/>
    <s v=""/>
    <m/>
    <s v=""/>
    <m/>
    <s v=""/>
    <x v="0"/>
    <m/>
  </r>
  <r>
    <n v="929"/>
    <x v="952"/>
    <n v="31"/>
    <s v="96 pc"/>
    <n v="31"/>
    <m/>
    <s v=""/>
    <m/>
    <s v=""/>
    <m/>
    <s v=""/>
    <m/>
    <s v=""/>
    <x v="0"/>
    <m/>
  </r>
  <r>
    <n v="930"/>
    <x v="953"/>
    <n v="1"/>
    <s v="48 pc"/>
    <n v="1"/>
    <m/>
    <s v=""/>
    <m/>
    <s v=""/>
    <m/>
    <s v=""/>
    <m/>
    <s v=""/>
    <x v="0"/>
    <m/>
  </r>
  <r>
    <n v="931"/>
    <x v="954"/>
    <n v="1"/>
    <s v="1200 pc"/>
    <n v="1"/>
    <m/>
    <s v=""/>
    <m/>
    <s v=""/>
    <m/>
    <s v=""/>
    <m/>
    <s v=""/>
    <x v="0"/>
    <m/>
  </r>
  <r>
    <n v="932"/>
    <x v="955"/>
    <n v="2"/>
    <s v="1200 pc"/>
    <n v="2"/>
    <m/>
    <s v=""/>
    <m/>
    <s v=""/>
    <m/>
    <s v=""/>
    <m/>
    <s v=""/>
    <x v="0"/>
    <m/>
  </r>
  <r>
    <n v="933"/>
    <x v="956"/>
    <n v="3"/>
    <s v="1200 pc"/>
    <n v="3"/>
    <m/>
    <s v=""/>
    <m/>
    <s v=""/>
    <m/>
    <s v=""/>
    <m/>
    <s v=""/>
    <x v="0"/>
    <m/>
  </r>
  <r>
    <n v="934"/>
    <x v="957"/>
    <n v="3"/>
    <s v="1200 pc"/>
    <n v="3"/>
    <m/>
    <s v=""/>
    <m/>
    <s v=""/>
    <m/>
    <s v=""/>
    <m/>
    <s v=""/>
    <x v="0"/>
    <m/>
  </r>
  <r>
    <n v="935"/>
    <x v="958"/>
    <n v="1"/>
    <n v="0"/>
    <n v="1"/>
    <m/>
    <s v=""/>
    <m/>
    <s v=""/>
    <m/>
    <s v=""/>
    <m/>
    <s v=""/>
    <x v="0"/>
    <m/>
  </r>
  <r>
    <n v="936"/>
    <x v="959"/>
    <n v="3"/>
    <s v="50 ls"/>
    <n v="3"/>
    <m/>
    <s v=""/>
    <m/>
    <s v=""/>
    <m/>
    <s v=""/>
    <m/>
    <s v=""/>
    <x v="0"/>
    <m/>
  </r>
  <r>
    <s v=""/>
    <x v="960"/>
    <n v="2"/>
    <s v="50 ls"/>
    <n v="0"/>
    <n v="0"/>
    <n v="-2"/>
    <m/>
    <s v=""/>
    <m/>
    <s v=""/>
    <m/>
    <s v=""/>
    <x v="1"/>
    <m/>
  </r>
  <r>
    <n v="937"/>
    <x v="961"/>
    <n v="2"/>
    <s v="30 ls"/>
    <n v="2"/>
    <m/>
    <s v=""/>
    <m/>
    <s v=""/>
    <m/>
    <s v=""/>
    <m/>
    <s v=""/>
    <x v="0"/>
    <m/>
  </r>
  <r>
    <n v="938"/>
    <x v="962"/>
    <n v="8"/>
    <s v="48 ls"/>
    <n v="8"/>
    <m/>
    <s v=""/>
    <m/>
    <s v=""/>
    <m/>
    <s v=""/>
    <m/>
    <s v=""/>
    <x v="0"/>
    <m/>
  </r>
  <r>
    <n v="939"/>
    <x v="963"/>
    <n v="14"/>
    <s v="48 ls"/>
    <n v="14"/>
    <m/>
    <s v=""/>
    <m/>
    <s v=""/>
    <m/>
    <s v=""/>
    <m/>
    <s v=""/>
    <x v="0"/>
    <m/>
  </r>
  <r>
    <n v="940"/>
    <x v="964"/>
    <n v="4"/>
    <s v="24 ls"/>
    <n v="4"/>
    <m/>
    <s v=""/>
    <m/>
    <s v=""/>
    <m/>
    <s v=""/>
    <m/>
    <s v=""/>
    <x v="0"/>
    <m/>
  </r>
  <r>
    <n v="941"/>
    <x v="965"/>
    <n v="4"/>
    <s v="30 ls"/>
    <n v="4"/>
    <m/>
    <s v=""/>
    <m/>
    <s v=""/>
    <m/>
    <s v=""/>
    <m/>
    <s v=""/>
    <x v="0"/>
    <m/>
  </r>
  <r>
    <n v="942"/>
    <x v="966"/>
    <n v="7"/>
    <s v="40 ls"/>
    <n v="7"/>
    <m/>
    <s v=""/>
    <m/>
    <s v=""/>
    <m/>
    <s v=""/>
    <m/>
    <s v=""/>
    <x v="0"/>
    <m/>
  </r>
  <r>
    <n v="943"/>
    <x v="967"/>
    <n v="14"/>
    <s v="40 ls"/>
    <n v="14"/>
    <m/>
    <s v=""/>
    <m/>
    <s v=""/>
    <m/>
    <s v=""/>
    <m/>
    <s v=""/>
    <x v="0"/>
    <m/>
  </r>
  <r>
    <n v="944"/>
    <x v="968"/>
    <n v="3"/>
    <s v="24 ls"/>
    <n v="3"/>
    <m/>
    <s v=""/>
    <m/>
    <s v=""/>
    <m/>
    <s v=""/>
    <m/>
    <s v=""/>
    <x v="0"/>
    <m/>
  </r>
  <r>
    <n v="945"/>
    <x v="969"/>
    <n v="5"/>
    <s v="48 ls"/>
    <n v="5"/>
    <m/>
    <s v=""/>
    <m/>
    <s v=""/>
    <m/>
    <s v=""/>
    <m/>
    <s v=""/>
    <x v="0"/>
    <m/>
  </r>
  <r>
    <n v="946"/>
    <x v="970"/>
    <n v="4"/>
    <s v="48 ls"/>
    <n v="4"/>
    <m/>
    <s v=""/>
    <m/>
    <s v=""/>
    <m/>
    <s v=""/>
    <m/>
    <s v=""/>
    <x v="0"/>
    <m/>
  </r>
  <r>
    <n v="947"/>
    <x v="971"/>
    <n v="1"/>
    <s v="20 ls"/>
    <n v="1"/>
    <m/>
    <s v=""/>
    <m/>
    <s v=""/>
    <m/>
    <s v=""/>
    <m/>
    <s v=""/>
    <x v="0"/>
    <m/>
  </r>
  <r>
    <n v="948"/>
    <x v="972"/>
    <n v="3"/>
    <n v="0"/>
    <n v="3"/>
    <m/>
    <s v=""/>
    <m/>
    <s v=""/>
    <m/>
    <s v=""/>
    <m/>
    <s v=""/>
    <x v="0"/>
    <m/>
  </r>
  <r>
    <n v="949"/>
    <x v="973"/>
    <n v="4"/>
    <s v="12 box"/>
    <n v="4"/>
    <m/>
    <s v=""/>
    <m/>
    <s v=""/>
    <m/>
    <s v=""/>
    <m/>
    <s v=""/>
    <x v="0"/>
    <m/>
  </r>
  <r>
    <n v="950"/>
    <x v="974"/>
    <n v="43"/>
    <s v="50 ls"/>
    <n v="42"/>
    <n v="42"/>
    <n v="-1"/>
    <m/>
    <s v=""/>
    <m/>
    <s v=""/>
    <m/>
    <s v=""/>
    <x v="1"/>
    <m/>
  </r>
  <r>
    <n v="951"/>
    <x v="975"/>
    <n v="1"/>
    <s v="100 ls"/>
    <n v="1"/>
    <m/>
    <s v=""/>
    <m/>
    <s v=""/>
    <m/>
    <s v=""/>
    <m/>
    <s v=""/>
    <x v="0"/>
    <m/>
  </r>
  <r>
    <n v="952"/>
    <x v="976"/>
    <n v="4"/>
    <s v="720 pc"/>
    <n v="4"/>
    <m/>
    <s v=""/>
    <m/>
    <s v=""/>
    <m/>
    <s v=""/>
    <m/>
    <s v=""/>
    <x v="0"/>
    <m/>
  </r>
  <r>
    <n v="953"/>
    <x v="977"/>
    <n v="3"/>
    <s v="100 ls"/>
    <n v="3"/>
    <m/>
    <s v=""/>
    <m/>
    <s v=""/>
    <m/>
    <s v=""/>
    <m/>
    <s v=""/>
    <x v="0"/>
    <m/>
  </r>
  <r>
    <n v="954"/>
    <x v="978"/>
    <n v="17"/>
    <s v="100 ls"/>
    <n v="17"/>
    <m/>
    <s v=""/>
    <m/>
    <s v=""/>
    <m/>
    <s v=""/>
    <m/>
    <s v=""/>
    <x v="0"/>
    <m/>
  </r>
  <r>
    <n v="955"/>
    <x v="979"/>
    <n v="15"/>
    <s v="100 ls"/>
    <n v="15"/>
    <m/>
    <s v=""/>
    <m/>
    <s v=""/>
    <m/>
    <s v=""/>
    <m/>
    <s v=""/>
    <x v="0"/>
    <m/>
  </r>
  <r>
    <n v="956"/>
    <x v="980"/>
    <n v="15"/>
    <s v="100 ls"/>
    <n v="15"/>
    <m/>
    <s v=""/>
    <m/>
    <s v=""/>
    <m/>
    <s v=""/>
    <m/>
    <s v=""/>
    <x v="0"/>
    <m/>
  </r>
  <r>
    <n v="957"/>
    <x v="981"/>
    <n v="14"/>
    <s v="100 ls"/>
    <n v="14"/>
    <m/>
    <s v=""/>
    <m/>
    <s v=""/>
    <m/>
    <s v=""/>
    <m/>
    <s v=""/>
    <x v="0"/>
    <m/>
  </r>
  <r>
    <n v="958"/>
    <x v="982"/>
    <n v="5"/>
    <s v="50 ls"/>
    <n v="5"/>
    <m/>
    <s v=""/>
    <m/>
    <s v=""/>
    <m/>
    <s v=""/>
    <m/>
    <s v=""/>
    <x v="0"/>
    <m/>
  </r>
  <r>
    <n v="959"/>
    <x v="983"/>
    <n v="4"/>
    <s v="50 ls"/>
    <n v="4"/>
    <m/>
    <s v=""/>
    <m/>
    <s v=""/>
    <m/>
    <s v=""/>
    <m/>
    <s v=""/>
    <x v="0"/>
    <m/>
  </r>
  <r>
    <n v="960"/>
    <x v="984"/>
    <n v="9"/>
    <s v="100 ls"/>
    <n v="9"/>
    <m/>
    <s v=""/>
    <m/>
    <s v=""/>
    <m/>
    <s v=""/>
    <m/>
    <s v=""/>
    <x v="0"/>
    <m/>
  </r>
  <r>
    <n v="961"/>
    <x v="985"/>
    <n v="4"/>
    <s v="100 ls"/>
    <n v="4"/>
    <m/>
    <s v=""/>
    <m/>
    <s v=""/>
    <m/>
    <s v=""/>
    <m/>
    <s v=""/>
    <x v="0"/>
    <m/>
  </r>
  <r>
    <n v="962"/>
    <x v="986"/>
    <n v="3"/>
    <s v="60 ls"/>
    <n v="3"/>
    <m/>
    <s v=""/>
    <m/>
    <s v=""/>
    <m/>
    <s v=""/>
    <m/>
    <s v=""/>
    <x v="0"/>
    <m/>
  </r>
  <r>
    <n v="963"/>
    <x v="987"/>
    <n v="6"/>
    <s v="600 pc"/>
    <n v="6"/>
    <m/>
    <s v=""/>
    <m/>
    <s v=""/>
    <m/>
    <s v=""/>
    <m/>
    <s v=""/>
    <x v="0"/>
    <m/>
  </r>
  <r>
    <n v="964"/>
    <x v="988"/>
    <n v="1"/>
    <s v="600 pc"/>
    <n v="1"/>
    <m/>
    <s v=""/>
    <m/>
    <s v=""/>
    <m/>
    <s v=""/>
    <m/>
    <s v=""/>
    <x v="0"/>
    <m/>
  </r>
  <r>
    <n v="965"/>
    <x v="989"/>
    <n v="6"/>
    <s v="20 ls"/>
    <n v="6"/>
    <m/>
    <s v=""/>
    <m/>
    <s v=""/>
    <m/>
    <s v=""/>
    <m/>
    <s v=""/>
    <x v="0"/>
    <m/>
  </r>
  <r>
    <n v="966"/>
    <x v="990"/>
    <n v="5"/>
    <s v="816 pc"/>
    <n v="5"/>
    <m/>
    <s v=""/>
    <m/>
    <s v=""/>
    <m/>
    <s v=""/>
    <m/>
    <s v=""/>
    <x v="0"/>
    <m/>
  </r>
  <r>
    <n v="967"/>
    <x v="991"/>
    <n v="5"/>
    <s v="12 box"/>
    <n v="5"/>
    <m/>
    <s v=""/>
    <m/>
    <s v=""/>
    <m/>
    <s v=""/>
    <m/>
    <s v=""/>
    <x v="0"/>
    <m/>
  </r>
  <r>
    <n v="968"/>
    <x v="992"/>
    <n v="5"/>
    <s v="20 ls"/>
    <n v="5"/>
    <m/>
    <s v=""/>
    <m/>
    <s v=""/>
    <m/>
    <s v=""/>
    <m/>
    <s v=""/>
    <x v="0"/>
    <m/>
  </r>
  <r>
    <n v="969"/>
    <x v="993"/>
    <n v="1"/>
    <s v="30 ls"/>
    <n v="1"/>
    <m/>
    <s v=""/>
    <m/>
    <s v=""/>
    <m/>
    <s v=""/>
    <m/>
    <s v=""/>
    <x v="0"/>
    <m/>
  </r>
  <r>
    <n v="970"/>
    <x v="994"/>
    <n v="6"/>
    <s v="60 ls"/>
    <n v="6"/>
    <m/>
    <s v=""/>
    <m/>
    <s v=""/>
    <m/>
    <s v=""/>
    <m/>
    <s v=""/>
    <x v="0"/>
    <m/>
  </r>
  <r>
    <n v="971"/>
    <x v="995"/>
    <n v="6"/>
    <s v="60 ls"/>
    <n v="5"/>
    <n v="5"/>
    <n v="-1"/>
    <m/>
    <s v=""/>
    <m/>
    <s v=""/>
    <m/>
    <s v=""/>
    <x v="1"/>
    <m/>
  </r>
  <r>
    <s v=""/>
    <x v="996"/>
    <n v="1"/>
    <s v="60 ls"/>
    <n v="0"/>
    <n v="0"/>
    <n v="-1"/>
    <m/>
    <s v=""/>
    <m/>
    <s v=""/>
    <m/>
    <s v=""/>
    <x v="1"/>
    <m/>
  </r>
  <r>
    <n v="972"/>
    <x v="997"/>
    <n v="25"/>
    <s v="60 ls"/>
    <n v="23"/>
    <n v="23"/>
    <n v="-2"/>
    <m/>
    <s v=""/>
    <m/>
    <s v=""/>
    <m/>
    <s v=""/>
    <x v="1"/>
    <m/>
  </r>
  <r>
    <n v="973"/>
    <x v="998"/>
    <n v="1"/>
    <s v="40 ls"/>
    <n v="1"/>
    <m/>
    <s v=""/>
    <m/>
    <s v=""/>
    <m/>
    <s v=""/>
    <m/>
    <s v=""/>
    <x v="0"/>
    <m/>
  </r>
  <r>
    <n v="974"/>
    <x v="999"/>
    <n v="1"/>
    <s v="240 pc"/>
    <n v="1"/>
    <m/>
    <s v=""/>
    <m/>
    <s v=""/>
    <m/>
    <s v=""/>
    <m/>
    <s v=""/>
    <x v="0"/>
    <m/>
  </r>
  <r>
    <n v="975"/>
    <x v="1000"/>
    <n v="44"/>
    <n v="2000"/>
    <n v="44"/>
    <m/>
    <s v=""/>
    <m/>
    <s v=""/>
    <m/>
    <s v=""/>
    <m/>
    <s v=""/>
    <x v="0"/>
    <m/>
  </r>
  <r>
    <n v="976"/>
    <x v="1001"/>
    <n v="43"/>
    <n v="2000"/>
    <n v="43"/>
    <m/>
    <s v=""/>
    <m/>
    <s v=""/>
    <m/>
    <s v=""/>
    <m/>
    <s v=""/>
    <x v="0"/>
    <m/>
  </r>
  <r>
    <n v="977"/>
    <x v="1002"/>
    <n v="45"/>
    <n v="2000"/>
    <n v="45"/>
    <m/>
    <s v=""/>
    <m/>
    <s v=""/>
    <m/>
    <s v=""/>
    <m/>
    <s v=""/>
    <x v="0"/>
    <m/>
  </r>
  <r>
    <n v="978"/>
    <x v="1003"/>
    <n v="47"/>
    <n v="2000"/>
    <n v="47"/>
    <m/>
    <s v=""/>
    <m/>
    <s v=""/>
    <m/>
    <s v=""/>
    <m/>
    <s v=""/>
    <x v="0"/>
    <m/>
  </r>
  <r>
    <n v="979"/>
    <x v="1004"/>
    <n v="45"/>
    <n v="2000"/>
    <n v="45"/>
    <m/>
    <s v=""/>
    <m/>
    <s v=""/>
    <m/>
    <s v=""/>
    <m/>
    <s v=""/>
    <x v="0"/>
    <m/>
  </r>
  <r>
    <n v="980"/>
    <x v="1005"/>
    <n v="46"/>
    <n v="2000"/>
    <n v="46"/>
    <m/>
    <s v=""/>
    <m/>
    <s v=""/>
    <m/>
    <s v=""/>
    <m/>
    <s v=""/>
    <x v="0"/>
    <m/>
  </r>
  <r>
    <n v="981"/>
    <x v="1006"/>
    <n v="2"/>
    <n v="8000"/>
    <n v="2"/>
    <m/>
    <s v=""/>
    <m/>
    <s v=""/>
    <m/>
    <s v=""/>
    <m/>
    <s v=""/>
    <x v="0"/>
    <m/>
  </r>
  <r>
    <n v="982"/>
    <x v="1007"/>
    <n v="3"/>
    <s v="6000 pc"/>
    <n v="3"/>
    <m/>
    <s v=""/>
    <m/>
    <s v=""/>
    <m/>
    <s v=""/>
    <m/>
    <s v=""/>
    <x v="0"/>
    <m/>
  </r>
  <r>
    <n v="983"/>
    <x v="1008"/>
    <n v="4"/>
    <s v="3500 pc"/>
    <n v="4"/>
    <m/>
    <s v=""/>
    <m/>
    <s v=""/>
    <m/>
    <s v=""/>
    <m/>
    <s v=""/>
    <x v="0"/>
    <m/>
  </r>
  <r>
    <n v="984"/>
    <x v="1009"/>
    <n v="2"/>
    <s v="3000 pc"/>
    <n v="2"/>
    <m/>
    <s v=""/>
    <m/>
    <s v=""/>
    <m/>
    <s v=""/>
    <m/>
    <s v=""/>
    <x v="0"/>
    <m/>
  </r>
  <r>
    <n v="985"/>
    <x v="1010"/>
    <n v="15"/>
    <n v="3000"/>
    <n v="15"/>
    <m/>
    <s v=""/>
    <m/>
    <s v=""/>
    <m/>
    <s v=""/>
    <m/>
    <s v=""/>
    <x v="0"/>
    <m/>
  </r>
  <r>
    <n v="986"/>
    <x v="1011"/>
    <n v="1"/>
    <n v="3000"/>
    <n v="1"/>
    <m/>
    <s v=""/>
    <m/>
    <s v=""/>
    <m/>
    <s v=""/>
    <m/>
    <s v=""/>
    <x v="0"/>
    <m/>
  </r>
  <r>
    <n v="987"/>
    <x v="1012"/>
    <n v="7"/>
    <s v="2000 pc"/>
    <n v="7"/>
    <m/>
    <s v=""/>
    <m/>
    <s v=""/>
    <m/>
    <s v=""/>
    <m/>
    <s v=""/>
    <x v="0"/>
    <m/>
  </r>
  <r>
    <n v="988"/>
    <x v="1013"/>
    <n v="2"/>
    <s v="1800 pc"/>
    <n v="2"/>
    <m/>
    <s v=""/>
    <m/>
    <s v=""/>
    <m/>
    <s v=""/>
    <m/>
    <s v=""/>
    <x v="0"/>
    <m/>
  </r>
  <r>
    <n v="989"/>
    <x v="1014"/>
    <n v="2"/>
    <s v="10000 pc"/>
    <n v="2"/>
    <m/>
    <s v=""/>
    <m/>
    <s v=""/>
    <m/>
    <s v=""/>
    <m/>
    <s v=""/>
    <x v="0"/>
    <m/>
  </r>
  <r>
    <n v="990"/>
    <x v="1015"/>
    <n v="1"/>
    <s v="200 ls"/>
    <n v="1"/>
    <m/>
    <s v=""/>
    <m/>
    <s v=""/>
    <m/>
    <s v=""/>
    <m/>
    <s v=""/>
    <x v="0"/>
    <m/>
  </r>
  <r>
    <n v="991"/>
    <x v="1016"/>
    <n v="4"/>
    <s v="80 PAK"/>
    <n v="4"/>
    <m/>
    <s v=""/>
    <m/>
    <s v=""/>
    <m/>
    <s v=""/>
    <m/>
    <s v=""/>
    <x v="0"/>
    <m/>
  </r>
  <r>
    <n v="992"/>
    <x v="1017"/>
    <n v="7"/>
    <s v="96 LSN"/>
    <n v="7"/>
    <m/>
    <s v=""/>
    <m/>
    <s v=""/>
    <m/>
    <s v=""/>
    <m/>
    <s v=""/>
    <x v="0"/>
    <m/>
  </r>
  <r>
    <n v="993"/>
    <x v="1018"/>
    <n v="47"/>
    <s v="240 DOS"/>
    <n v="40"/>
    <n v="40"/>
    <n v="-7"/>
    <m/>
    <s v=""/>
    <m/>
    <s v=""/>
    <m/>
    <s v=""/>
    <x v="1"/>
    <m/>
  </r>
  <r>
    <n v="994"/>
    <x v="1019"/>
    <n v="1"/>
    <s v="80 PAK"/>
    <n v="1"/>
    <m/>
    <s v=""/>
    <m/>
    <s v=""/>
    <m/>
    <s v=""/>
    <m/>
    <s v=""/>
    <x v="0"/>
    <m/>
  </r>
  <r>
    <n v="995"/>
    <x v="1020"/>
    <n v="2"/>
    <s v="80 PAK"/>
    <n v="2"/>
    <m/>
    <s v=""/>
    <m/>
    <s v=""/>
    <m/>
    <s v=""/>
    <m/>
    <s v=""/>
    <x v="0"/>
    <m/>
  </r>
  <r>
    <n v="996"/>
    <x v="1021"/>
    <n v="4"/>
    <s v="400 box"/>
    <n v="4"/>
    <m/>
    <s v=""/>
    <m/>
    <s v=""/>
    <m/>
    <s v=""/>
    <m/>
    <s v=""/>
    <x v="0"/>
    <m/>
  </r>
  <r>
    <n v="997"/>
    <x v="1022"/>
    <n v="18"/>
    <s v="400 box"/>
    <n v="18"/>
    <m/>
    <s v=""/>
    <m/>
    <s v=""/>
    <m/>
    <s v=""/>
    <m/>
    <s v=""/>
    <x v="0"/>
    <m/>
  </r>
  <r>
    <n v="998"/>
    <x v="1023"/>
    <n v="1"/>
    <s v="144 dos"/>
    <n v="1"/>
    <m/>
    <s v=""/>
    <m/>
    <s v=""/>
    <m/>
    <s v=""/>
    <m/>
    <s v=""/>
    <x v="0"/>
    <m/>
  </r>
  <r>
    <n v="999"/>
    <x v="1024"/>
    <n v="5"/>
    <s v="216 ls"/>
    <n v="5"/>
    <m/>
    <s v=""/>
    <m/>
    <s v=""/>
    <m/>
    <s v=""/>
    <m/>
    <s v=""/>
    <x v="0"/>
    <m/>
  </r>
  <r>
    <n v="1000"/>
    <x v="1025"/>
    <n v="2"/>
    <s v="144 ls"/>
    <n v="2"/>
    <m/>
    <s v=""/>
    <m/>
    <s v=""/>
    <m/>
    <s v=""/>
    <m/>
    <s v=""/>
    <x v="0"/>
    <m/>
  </r>
  <r>
    <s v=""/>
    <x v="1026"/>
    <n v="0"/>
    <n v="100"/>
    <n v="0"/>
    <m/>
    <s v=""/>
    <m/>
    <s v=""/>
    <m/>
    <s v=""/>
    <m/>
    <s v=""/>
    <x v="0"/>
    <m/>
  </r>
  <r>
    <n v="1001"/>
    <x v="1027"/>
    <n v="2"/>
    <n v="50"/>
    <n v="2"/>
    <m/>
    <s v=""/>
    <m/>
    <s v=""/>
    <m/>
    <s v=""/>
    <m/>
    <s v=""/>
    <x v="0"/>
    <m/>
  </r>
  <r>
    <n v="1002"/>
    <x v="1028"/>
    <n v="16"/>
    <n v="100"/>
    <n v="16"/>
    <m/>
    <s v=""/>
    <m/>
    <s v=""/>
    <m/>
    <s v=""/>
    <m/>
    <s v=""/>
    <x v="0"/>
    <m/>
  </r>
  <r>
    <n v="1003"/>
    <x v="1029"/>
    <n v="1"/>
    <s v="160 ls"/>
    <n v="1"/>
    <m/>
    <s v=""/>
    <m/>
    <s v=""/>
    <m/>
    <s v=""/>
    <m/>
    <s v=""/>
    <x v="0"/>
    <m/>
  </r>
  <r>
    <n v="1004"/>
    <x v="1030"/>
    <n v="1"/>
    <s v="240 ls"/>
    <n v="1"/>
    <m/>
    <s v=""/>
    <m/>
    <s v=""/>
    <m/>
    <s v=""/>
    <m/>
    <s v=""/>
    <x v="0"/>
    <m/>
  </r>
  <r>
    <n v="1005"/>
    <x v="1031"/>
    <n v="1"/>
    <s v="320 ls"/>
    <n v="1"/>
    <m/>
    <s v=""/>
    <m/>
    <s v=""/>
    <m/>
    <s v=""/>
    <m/>
    <s v=""/>
    <x v="0"/>
    <m/>
  </r>
  <r>
    <n v="1006"/>
    <x v="1032"/>
    <n v="3"/>
    <s v="320 ls"/>
    <n v="3"/>
    <m/>
    <s v=""/>
    <m/>
    <s v=""/>
    <m/>
    <s v=""/>
    <m/>
    <s v=""/>
    <x v="0"/>
    <m/>
  </r>
  <r>
    <n v="1007"/>
    <x v="1033"/>
    <n v="3"/>
    <s v="288 ls"/>
    <n v="3"/>
    <m/>
    <s v=""/>
    <m/>
    <s v=""/>
    <m/>
    <s v=""/>
    <m/>
    <s v=""/>
    <x v="0"/>
    <m/>
  </r>
  <r>
    <n v="1008"/>
    <x v="1034"/>
    <n v="1"/>
    <s v="280 ls"/>
    <n v="1"/>
    <m/>
    <s v=""/>
    <m/>
    <s v=""/>
    <m/>
    <s v=""/>
    <m/>
    <s v=""/>
    <x v="0"/>
    <m/>
  </r>
  <r>
    <n v="1009"/>
    <x v="1035"/>
    <n v="1"/>
    <s v="24 box"/>
    <n v="1"/>
    <m/>
    <s v=""/>
    <m/>
    <s v=""/>
    <m/>
    <s v=""/>
    <m/>
    <s v=""/>
    <x v="0"/>
    <m/>
  </r>
  <r>
    <n v="1010"/>
    <x v="1035"/>
    <n v="1"/>
    <s v="24 box"/>
    <n v="1"/>
    <m/>
    <s v=""/>
    <m/>
    <s v=""/>
    <m/>
    <s v=""/>
    <m/>
    <s v=""/>
    <x v="0"/>
    <m/>
  </r>
  <r>
    <n v="1011"/>
    <x v="1036"/>
    <n v="2"/>
    <s v="30 box"/>
    <n v="2"/>
    <m/>
    <s v=""/>
    <m/>
    <s v=""/>
    <m/>
    <s v=""/>
    <m/>
    <s v=""/>
    <x v="0"/>
    <m/>
  </r>
  <r>
    <n v="1012"/>
    <x v="1037"/>
    <n v="2"/>
    <s v="60 box"/>
    <n v="2"/>
    <m/>
    <s v=""/>
    <m/>
    <s v=""/>
    <m/>
    <s v=""/>
    <m/>
    <s v=""/>
    <x v="0"/>
    <m/>
  </r>
  <r>
    <n v="1013"/>
    <x v="1038"/>
    <n v="4"/>
    <s v="240 ls"/>
    <n v="4"/>
    <m/>
    <s v=""/>
    <m/>
    <s v=""/>
    <m/>
    <s v=""/>
    <m/>
    <s v=""/>
    <x v="0"/>
    <m/>
  </r>
  <r>
    <n v="1014"/>
    <x v="1039"/>
    <n v="2"/>
    <s v="225 ls"/>
    <n v="2"/>
    <m/>
    <s v=""/>
    <m/>
    <s v=""/>
    <m/>
    <s v=""/>
    <m/>
    <s v=""/>
    <x v="0"/>
    <m/>
  </r>
  <r>
    <n v="1015"/>
    <x v="1040"/>
    <n v="2"/>
    <s v="48 box 50"/>
    <n v="2"/>
    <m/>
    <s v=""/>
    <m/>
    <s v=""/>
    <m/>
    <s v=""/>
    <m/>
    <s v=""/>
    <x v="0"/>
    <m/>
  </r>
  <r>
    <n v="1016"/>
    <x v="1041"/>
    <n v="1"/>
    <s v="20 grs"/>
    <n v="1"/>
    <m/>
    <s v=""/>
    <m/>
    <s v=""/>
    <m/>
    <s v=""/>
    <m/>
    <s v=""/>
    <x v="0"/>
    <m/>
  </r>
  <r>
    <n v="1017"/>
    <x v="1042"/>
    <n v="1"/>
    <s v="24 grs"/>
    <n v="1"/>
    <m/>
    <s v=""/>
    <m/>
    <s v=""/>
    <m/>
    <s v=""/>
    <m/>
    <s v=""/>
    <x v="0"/>
    <m/>
  </r>
  <r>
    <n v="1018"/>
    <x v="1043"/>
    <n v="15"/>
    <s v="216 ls"/>
    <n v="15"/>
    <m/>
    <s v=""/>
    <m/>
    <s v=""/>
    <m/>
    <s v=""/>
    <m/>
    <s v=""/>
    <x v="0"/>
    <m/>
  </r>
  <r>
    <n v="1019"/>
    <x v="1044"/>
    <n v="6"/>
    <s v="216 ls"/>
    <n v="6"/>
    <m/>
    <s v=""/>
    <m/>
    <s v=""/>
    <m/>
    <s v=""/>
    <m/>
    <s v=""/>
    <x v="0"/>
    <m/>
  </r>
  <r>
    <n v="1020"/>
    <x v="1045"/>
    <n v="3"/>
    <s v="240 ls"/>
    <n v="3"/>
    <m/>
    <s v=""/>
    <m/>
    <s v=""/>
    <m/>
    <s v=""/>
    <m/>
    <s v=""/>
    <x v="0"/>
    <m/>
  </r>
  <r>
    <n v="1021"/>
    <x v="1046"/>
    <n v="2"/>
    <s v="48 box 36"/>
    <n v="2"/>
    <m/>
    <s v=""/>
    <m/>
    <s v=""/>
    <m/>
    <s v=""/>
    <m/>
    <s v=""/>
    <x v="0"/>
    <m/>
  </r>
  <r>
    <n v="1022"/>
    <x v="1047"/>
    <n v="3"/>
    <s v="1728 pc"/>
    <n v="3"/>
    <m/>
    <s v=""/>
    <m/>
    <s v=""/>
    <m/>
    <s v=""/>
    <m/>
    <s v=""/>
    <x v="0"/>
    <m/>
  </r>
  <r>
    <n v="1023"/>
    <x v="1048"/>
    <n v="3"/>
    <s v="1728 pc"/>
    <n v="3"/>
    <m/>
    <s v=""/>
    <m/>
    <s v=""/>
    <m/>
    <s v=""/>
    <m/>
    <s v=""/>
    <x v="0"/>
    <m/>
  </r>
  <r>
    <n v="1024"/>
    <x v="1049"/>
    <n v="5"/>
    <s v="240 ls"/>
    <n v="5"/>
    <m/>
    <s v=""/>
    <m/>
    <s v=""/>
    <m/>
    <s v=""/>
    <m/>
    <s v=""/>
    <x v="0"/>
    <m/>
  </r>
  <r>
    <n v="1025"/>
    <x v="1050"/>
    <m/>
    <s v="200 PAK"/>
    <n v="1"/>
    <n v="1"/>
    <n v="1"/>
    <m/>
    <s v=""/>
    <m/>
    <s v=""/>
    <m/>
    <s v=""/>
    <x v="1"/>
    <m/>
  </r>
  <r>
    <n v="1026"/>
    <x v="1051"/>
    <m/>
    <s v="200 PAK"/>
    <n v="1"/>
    <n v="1"/>
    <n v="1"/>
    <m/>
    <s v=""/>
    <m/>
    <s v=""/>
    <m/>
    <s v=""/>
    <x v="1"/>
    <m/>
  </r>
  <r>
    <n v="1027"/>
    <x v="1052"/>
    <n v="1"/>
    <s v="160 box"/>
    <n v="1"/>
    <m/>
    <s v=""/>
    <m/>
    <s v=""/>
    <m/>
    <s v=""/>
    <m/>
    <s v=""/>
    <x v="0"/>
    <m/>
  </r>
  <r>
    <n v="1028"/>
    <x v="1053"/>
    <n v="1"/>
    <s v="160 box"/>
    <n v="1"/>
    <m/>
    <s v=""/>
    <m/>
    <s v=""/>
    <m/>
    <s v=""/>
    <m/>
    <s v=""/>
    <x v="0"/>
    <m/>
  </r>
  <r>
    <n v="1029"/>
    <x v="1054"/>
    <n v="8"/>
    <s v="240 ls"/>
    <n v="8"/>
    <m/>
    <s v=""/>
    <m/>
    <s v=""/>
    <m/>
    <s v=""/>
    <m/>
    <s v=""/>
    <x v="0"/>
    <m/>
  </r>
  <r>
    <n v="1030"/>
    <x v="1055"/>
    <n v="15"/>
    <s v="60 tabung"/>
    <n v="15"/>
    <m/>
    <s v=""/>
    <m/>
    <s v=""/>
    <m/>
    <s v=""/>
    <m/>
    <s v=""/>
    <x v="0"/>
    <m/>
  </r>
  <r>
    <n v="1031"/>
    <x v="1056"/>
    <n v="6"/>
    <s v="120 pc"/>
    <n v="6"/>
    <m/>
    <s v=""/>
    <m/>
    <s v=""/>
    <m/>
    <s v=""/>
    <m/>
    <s v=""/>
    <x v="0"/>
    <m/>
  </r>
  <r>
    <n v="1032"/>
    <x v="1057"/>
    <n v="5"/>
    <n v="200"/>
    <n v="5"/>
    <m/>
    <s v=""/>
    <m/>
    <s v=""/>
    <m/>
    <s v=""/>
    <m/>
    <s v=""/>
    <x v="0"/>
    <m/>
  </r>
  <r>
    <n v="1033"/>
    <x v="1058"/>
    <n v="4"/>
    <s v="24 ls"/>
    <n v="4"/>
    <m/>
    <s v=""/>
    <m/>
    <s v=""/>
    <m/>
    <s v=""/>
    <m/>
    <s v=""/>
    <x v="0"/>
    <m/>
  </r>
  <r>
    <n v="1034"/>
    <x v="1059"/>
    <n v="10"/>
    <s v="24 ls"/>
    <n v="10"/>
    <m/>
    <s v=""/>
    <m/>
    <s v=""/>
    <m/>
    <s v=""/>
    <m/>
    <s v=""/>
    <x v="0"/>
    <m/>
  </r>
  <r>
    <n v="1035"/>
    <x v="1060"/>
    <n v="10"/>
    <s v="20 ls"/>
    <n v="10"/>
    <m/>
    <s v=""/>
    <m/>
    <s v=""/>
    <m/>
    <s v=""/>
    <m/>
    <s v=""/>
    <x v="0"/>
    <m/>
  </r>
  <r>
    <s v=""/>
    <x v="1061"/>
    <n v="0"/>
    <s v="24 LSN"/>
    <n v="0"/>
    <m/>
    <s v=""/>
    <m/>
    <s v=""/>
    <m/>
    <s v=""/>
    <m/>
    <s v=""/>
    <x v="0"/>
    <m/>
  </r>
  <r>
    <n v="1036"/>
    <x v="1062"/>
    <n v="4"/>
    <s v="48 ls"/>
    <n v="4"/>
    <m/>
    <s v=""/>
    <m/>
    <s v=""/>
    <m/>
    <s v=""/>
    <m/>
    <s v=""/>
    <x v="0"/>
    <m/>
  </r>
  <r>
    <n v="1037"/>
    <x v="1063"/>
    <n v="56"/>
    <s v="24 LSN"/>
    <n v="52"/>
    <n v="52"/>
    <n v="-4"/>
    <m/>
    <s v=""/>
    <m/>
    <s v=""/>
    <m/>
    <s v=""/>
    <x v="1"/>
    <m/>
  </r>
  <r>
    <n v="1038"/>
    <x v="1064"/>
    <n v="7"/>
    <s v="24 ls"/>
    <n v="7"/>
    <m/>
    <s v=""/>
    <m/>
    <s v=""/>
    <m/>
    <s v=""/>
    <m/>
    <s v=""/>
    <x v="0"/>
    <m/>
  </r>
  <r>
    <n v="1039"/>
    <x v="1065"/>
    <n v="20"/>
    <s v="24 ls"/>
    <n v="19"/>
    <n v="19"/>
    <n v="-1"/>
    <m/>
    <s v=""/>
    <m/>
    <s v=""/>
    <m/>
    <s v=""/>
    <x v="1"/>
    <m/>
  </r>
  <r>
    <n v="1040"/>
    <x v="1066"/>
    <n v="11"/>
    <s v="24 ls"/>
    <n v="9"/>
    <n v="9"/>
    <n v="-2"/>
    <m/>
    <s v=""/>
    <m/>
    <s v=""/>
    <m/>
    <s v=""/>
    <x v="1"/>
    <m/>
  </r>
  <r>
    <n v="1041"/>
    <x v="1067"/>
    <n v="1"/>
    <s v="24 ls"/>
    <n v="1"/>
    <m/>
    <s v=""/>
    <m/>
    <s v=""/>
    <m/>
    <s v=""/>
    <m/>
    <s v=""/>
    <x v="0"/>
    <m/>
  </r>
  <r>
    <n v="1042"/>
    <x v="1068"/>
    <n v="2"/>
    <s v="50 box"/>
    <n v="2"/>
    <m/>
    <s v=""/>
    <m/>
    <s v=""/>
    <m/>
    <s v=""/>
    <m/>
    <s v=""/>
    <x v="0"/>
    <m/>
  </r>
  <r>
    <n v="1043"/>
    <x v="1069"/>
    <n v="2"/>
    <s v="60 box"/>
    <n v="2"/>
    <m/>
    <s v=""/>
    <m/>
    <s v=""/>
    <m/>
    <s v=""/>
    <m/>
    <s v=""/>
    <x v="0"/>
    <m/>
  </r>
  <r>
    <n v="1044"/>
    <x v="1070"/>
    <n v="1"/>
    <s v="1440 pc"/>
    <n v="1"/>
    <m/>
    <s v=""/>
    <m/>
    <s v=""/>
    <m/>
    <s v=""/>
    <m/>
    <s v=""/>
    <x v="0"/>
    <m/>
  </r>
  <r>
    <n v="1045"/>
    <x v="1071"/>
    <n v="17"/>
    <s v="120 ls"/>
    <n v="17"/>
    <m/>
    <s v=""/>
    <m/>
    <s v=""/>
    <m/>
    <s v=""/>
    <m/>
    <s v=""/>
    <x v="0"/>
    <m/>
  </r>
  <r>
    <n v="1046"/>
    <x v="1072"/>
    <n v="7"/>
    <n v="100"/>
    <n v="7"/>
    <m/>
    <s v=""/>
    <m/>
    <s v=""/>
    <m/>
    <s v=""/>
    <m/>
    <s v=""/>
    <x v="0"/>
    <m/>
  </r>
  <r>
    <n v="1047"/>
    <x v="1073"/>
    <n v="8"/>
    <n v="10000"/>
    <n v="8"/>
    <m/>
    <s v=""/>
    <m/>
    <s v=""/>
    <m/>
    <s v=""/>
    <m/>
    <s v=""/>
    <x v="0"/>
    <m/>
  </r>
  <r>
    <n v="1048"/>
    <x v="1074"/>
    <n v="39"/>
    <s v="10.000 pc"/>
    <n v="39"/>
    <m/>
    <s v=""/>
    <m/>
    <s v=""/>
    <m/>
    <s v=""/>
    <m/>
    <s v=""/>
    <x v="0"/>
    <m/>
  </r>
  <r>
    <n v="1049"/>
    <x v="1075"/>
    <n v="3"/>
    <n v="1200"/>
    <n v="3"/>
    <m/>
    <s v=""/>
    <m/>
    <s v=""/>
    <m/>
    <s v=""/>
    <m/>
    <s v=""/>
    <x v="0"/>
    <m/>
  </r>
  <r>
    <n v="1050"/>
    <x v="1076"/>
    <n v="6"/>
    <n v="900"/>
    <n v="6"/>
    <m/>
    <s v=""/>
    <m/>
    <s v=""/>
    <m/>
    <s v=""/>
    <m/>
    <s v=""/>
    <x v="0"/>
    <m/>
  </r>
  <r>
    <n v="1051"/>
    <x v="1077"/>
    <n v="6"/>
    <n v="750"/>
    <n v="6"/>
    <m/>
    <s v=""/>
    <m/>
    <s v=""/>
    <m/>
    <s v=""/>
    <m/>
    <s v=""/>
    <x v="0"/>
    <m/>
  </r>
  <r>
    <n v="1052"/>
    <x v="1078"/>
    <n v="5"/>
    <n v="500"/>
    <n v="5"/>
    <m/>
    <s v=""/>
    <m/>
    <s v=""/>
    <m/>
    <s v=""/>
    <m/>
    <s v=""/>
    <x v="0"/>
    <m/>
  </r>
  <r>
    <n v="1053"/>
    <x v="1079"/>
    <n v="10"/>
    <n v="600"/>
    <n v="10"/>
    <m/>
    <s v=""/>
    <m/>
    <s v=""/>
    <m/>
    <s v=""/>
    <m/>
    <s v=""/>
    <x v="0"/>
    <m/>
  </r>
  <r>
    <n v="1054"/>
    <x v="1080"/>
    <n v="4"/>
    <s v="270 pc"/>
    <n v="4"/>
    <m/>
    <s v=""/>
    <m/>
    <s v=""/>
    <m/>
    <s v=""/>
    <m/>
    <s v=""/>
    <x v="0"/>
    <m/>
  </r>
  <r>
    <n v="1055"/>
    <x v="1081"/>
    <n v="3"/>
    <s v="1728 pc"/>
    <n v="3"/>
    <m/>
    <s v=""/>
    <m/>
    <s v=""/>
    <m/>
    <s v=""/>
    <m/>
    <s v=""/>
    <x v="0"/>
    <m/>
  </r>
  <r>
    <n v="1056"/>
    <x v="1082"/>
    <n v="1"/>
    <s v="160 ls"/>
    <n v="1"/>
    <m/>
    <s v=""/>
    <m/>
    <s v=""/>
    <m/>
    <s v=""/>
    <m/>
    <s v=""/>
    <x v="0"/>
    <m/>
  </r>
  <r>
    <n v="1057"/>
    <x v="1083"/>
    <n v="3"/>
    <s v="180 pc"/>
    <n v="3"/>
    <m/>
    <s v=""/>
    <m/>
    <s v=""/>
    <m/>
    <s v=""/>
    <m/>
    <s v=""/>
    <x v="0"/>
    <m/>
  </r>
  <r>
    <n v="1058"/>
    <x v="1084"/>
    <n v="4"/>
    <s v="10 ls"/>
    <n v="4"/>
    <m/>
    <s v=""/>
    <m/>
    <s v=""/>
    <m/>
    <s v=""/>
    <m/>
    <s v=""/>
    <x v="0"/>
    <m/>
  </r>
  <r>
    <n v="1059"/>
    <x v="1085"/>
    <n v="7"/>
    <s v="504 set"/>
    <n v="7"/>
    <m/>
    <s v=""/>
    <m/>
    <s v=""/>
    <m/>
    <s v=""/>
    <m/>
    <s v=""/>
    <x v="0"/>
    <m/>
  </r>
  <r>
    <n v="1060"/>
    <x v="1086"/>
    <n v="2"/>
    <s v="15 roll"/>
    <n v="2"/>
    <m/>
    <s v=""/>
    <m/>
    <s v=""/>
    <m/>
    <s v=""/>
    <m/>
    <s v=""/>
    <x v="0"/>
    <m/>
  </r>
  <r>
    <n v="1061"/>
    <x v="1087"/>
    <n v="1"/>
    <n v="700"/>
    <n v="1"/>
    <m/>
    <s v=""/>
    <m/>
    <s v=""/>
    <m/>
    <s v=""/>
    <m/>
    <s v=""/>
    <x v="0"/>
    <m/>
  </r>
  <r>
    <n v="1062"/>
    <x v="1088"/>
    <n v="4"/>
    <n v="700"/>
    <n v="4"/>
    <m/>
    <s v=""/>
    <m/>
    <s v=""/>
    <m/>
    <s v=""/>
    <m/>
    <s v=""/>
    <x v="0"/>
    <m/>
  </r>
  <r>
    <n v="1063"/>
    <x v="1089"/>
    <n v="6"/>
    <s v="560 pc"/>
    <n v="6"/>
    <m/>
    <s v=""/>
    <m/>
    <s v=""/>
    <m/>
    <s v=""/>
    <m/>
    <s v=""/>
    <x v="0"/>
    <m/>
  </r>
  <r>
    <n v="1064"/>
    <x v="1090"/>
    <n v="8"/>
    <n v="400"/>
    <n v="8"/>
    <m/>
    <s v=""/>
    <m/>
    <s v=""/>
    <m/>
    <s v=""/>
    <m/>
    <s v=""/>
    <x v="0"/>
    <m/>
  </r>
  <r>
    <n v="1065"/>
    <x v="1091"/>
    <n v="1"/>
    <n v="600"/>
    <n v="1"/>
    <m/>
    <s v=""/>
    <m/>
    <s v=""/>
    <m/>
    <s v=""/>
    <m/>
    <s v=""/>
    <x v="0"/>
    <m/>
  </r>
  <r>
    <n v="1066"/>
    <x v="1092"/>
    <n v="9"/>
    <s v="50 PAK"/>
    <n v="8"/>
    <n v="8"/>
    <n v="-1"/>
    <m/>
    <s v=""/>
    <m/>
    <s v=""/>
    <m/>
    <s v=""/>
    <x v="1"/>
    <m/>
  </r>
  <r>
    <n v="1067"/>
    <x v="1093"/>
    <n v="5"/>
    <s v="50 PAK"/>
    <n v="5"/>
    <m/>
    <s v=""/>
    <m/>
    <s v=""/>
    <m/>
    <s v=""/>
    <m/>
    <s v=""/>
    <x v="0"/>
    <m/>
  </r>
  <r>
    <n v="1068"/>
    <x v="1094"/>
    <n v="1"/>
    <s v="125 pak"/>
    <n v="1"/>
    <m/>
    <s v=""/>
    <m/>
    <s v=""/>
    <m/>
    <s v=""/>
    <m/>
    <s v=""/>
    <x v="0"/>
    <m/>
  </r>
  <r>
    <n v="1069"/>
    <x v="1095"/>
    <n v="7"/>
    <s v="500 pak"/>
    <n v="5"/>
    <n v="5"/>
    <n v="-2"/>
    <m/>
    <s v=""/>
    <m/>
    <s v=""/>
    <m/>
    <s v=""/>
    <x v="1"/>
    <m/>
  </r>
  <r>
    <n v="1070"/>
    <x v="1096"/>
    <n v="3"/>
    <n v="100"/>
    <n v="3"/>
    <m/>
    <s v=""/>
    <m/>
    <s v=""/>
    <m/>
    <s v=""/>
    <m/>
    <s v=""/>
    <x v="0"/>
    <m/>
  </r>
  <r>
    <n v="1071"/>
    <x v="1097"/>
    <n v="19"/>
    <n v="10"/>
    <n v="19"/>
    <m/>
    <s v=""/>
    <m/>
    <s v=""/>
    <m/>
    <s v=""/>
    <m/>
    <s v=""/>
    <x v="0"/>
    <m/>
  </r>
  <r>
    <n v="1072"/>
    <x v="1098"/>
    <n v="24"/>
    <n v="10"/>
    <n v="24"/>
    <m/>
    <s v=""/>
    <m/>
    <s v=""/>
    <m/>
    <s v=""/>
    <m/>
    <s v=""/>
    <x v="0"/>
    <m/>
  </r>
  <r>
    <n v="1073"/>
    <x v="1099"/>
    <n v="27"/>
    <n v="10"/>
    <n v="27"/>
    <m/>
    <s v=""/>
    <m/>
    <s v=""/>
    <m/>
    <s v=""/>
    <m/>
    <s v=""/>
    <x v="0"/>
    <m/>
  </r>
  <r>
    <n v="1074"/>
    <x v="1100"/>
    <n v="13"/>
    <s v="20 PAK"/>
    <n v="12"/>
    <n v="12"/>
    <n v="-1"/>
    <m/>
    <s v=""/>
    <m/>
    <s v=""/>
    <m/>
    <s v=""/>
    <x v="1"/>
    <m/>
  </r>
  <r>
    <n v="1075"/>
    <x v="1101"/>
    <n v="13"/>
    <s v="20 PAK"/>
    <n v="12"/>
    <n v="12"/>
    <n v="-1"/>
    <m/>
    <s v=""/>
    <m/>
    <s v=""/>
    <m/>
    <s v=""/>
    <x v="1"/>
    <m/>
  </r>
  <r>
    <n v="1076"/>
    <x v="1102"/>
    <n v="18"/>
    <s v="20 PAK"/>
    <n v="17"/>
    <n v="17"/>
    <n v="-1"/>
    <m/>
    <s v=""/>
    <m/>
    <s v=""/>
    <m/>
    <s v=""/>
    <x v="1"/>
    <m/>
  </r>
  <r>
    <n v="1077"/>
    <x v="1103"/>
    <n v="13"/>
    <s v="20 PAK"/>
    <n v="13"/>
    <m/>
    <s v=""/>
    <m/>
    <s v=""/>
    <m/>
    <s v=""/>
    <m/>
    <s v=""/>
    <x v="0"/>
    <m/>
  </r>
  <r>
    <n v="1078"/>
    <x v="1104"/>
    <n v="7"/>
    <s v="20 PAK"/>
    <n v="7"/>
    <m/>
    <s v=""/>
    <m/>
    <s v=""/>
    <m/>
    <s v=""/>
    <m/>
    <s v=""/>
    <x v="0"/>
    <m/>
  </r>
  <r>
    <n v="1079"/>
    <x v="1105"/>
    <n v="9"/>
    <s v="22 Disp"/>
    <n v="9"/>
    <m/>
    <s v=""/>
    <m/>
    <s v=""/>
    <m/>
    <s v=""/>
    <m/>
    <s v=""/>
    <x v="0"/>
    <m/>
  </r>
  <r>
    <n v="1080"/>
    <x v="1106"/>
    <n v="7"/>
    <s v="4000 pc"/>
    <n v="7"/>
    <m/>
    <s v=""/>
    <m/>
    <s v=""/>
    <m/>
    <s v=""/>
    <m/>
    <s v=""/>
    <x v="0"/>
    <m/>
  </r>
  <r>
    <n v="1081"/>
    <x v="1107"/>
    <n v="1"/>
    <s v="2000 pk"/>
    <n v="1"/>
    <m/>
    <s v=""/>
    <m/>
    <s v=""/>
    <m/>
    <s v=""/>
    <m/>
    <s v=""/>
    <x v="0"/>
    <m/>
  </r>
  <r>
    <n v="1082"/>
    <x v="1108"/>
    <n v="2"/>
    <n v="4000"/>
    <n v="2"/>
    <m/>
    <s v=""/>
    <m/>
    <s v=""/>
    <m/>
    <s v=""/>
    <m/>
    <s v=""/>
    <x v="0"/>
    <m/>
  </r>
  <r>
    <n v="1083"/>
    <x v="1109"/>
    <n v="4"/>
    <s v="200 pk"/>
    <n v="4"/>
    <m/>
    <s v=""/>
    <m/>
    <s v=""/>
    <m/>
    <s v=""/>
    <m/>
    <s v=""/>
    <x v="0"/>
    <m/>
  </r>
  <r>
    <n v="1084"/>
    <x v="1110"/>
    <n v="1"/>
    <s v="10 rim"/>
    <n v="1"/>
    <m/>
    <s v=""/>
    <m/>
    <s v=""/>
    <m/>
    <s v=""/>
    <m/>
    <s v=""/>
    <x v="0"/>
    <m/>
  </r>
  <r>
    <n v="1085"/>
    <x v="1111"/>
    <n v="5"/>
    <s v="5 rim"/>
    <n v="5"/>
    <m/>
    <s v=""/>
    <m/>
    <s v=""/>
    <m/>
    <s v=""/>
    <m/>
    <s v=""/>
    <x v="0"/>
    <m/>
  </r>
  <r>
    <n v="1086"/>
    <x v="1112"/>
    <n v="7"/>
    <s v="5000 lbr"/>
    <n v="7"/>
    <m/>
    <s v=""/>
    <m/>
    <s v=""/>
    <m/>
    <s v=""/>
    <m/>
    <s v=""/>
    <x v="0"/>
    <m/>
  </r>
  <r>
    <n v="1087"/>
    <x v="1113"/>
    <n v="4"/>
    <s v="10 rim"/>
    <n v="4"/>
    <m/>
    <s v=""/>
    <m/>
    <s v=""/>
    <m/>
    <s v=""/>
    <m/>
    <s v=""/>
    <x v="0"/>
    <m/>
  </r>
  <r>
    <n v="1088"/>
    <x v="1114"/>
    <n v="55"/>
    <s v="10 rim"/>
    <n v="55"/>
    <m/>
    <s v=""/>
    <m/>
    <s v=""/>
    <m/>
    <s v=""/>
    <m/>
    <s v=""/>
    <x v="0"/>
    <m/>
  </r>
  <r>
    <n v="1089"/>
    <x v="1115"/>
    <n v="15"/>
    <s v="10 rim"/>
    <n v="15"/>
    <m/>
    <s v=""/>
    <m/>
    <s v=""/>
    <m/>
    <s v=""/>
    <m/>
    <s v=""/>
    <x v="0"/>
    <m/>
  </r>
  <r>
    <n v="1090"/>
    <x v="1116"/>
    <n v="1"/>
    <s v="2 rim"/>
    <n v="1"/>
    <m/>
    <s v=""/>
    <m/>
    <s v=""/>
    <m/>
    <s v=""/>
    <m/>
    <s v=""/>
    <x v="0"/>
    <m/>
  </r>
  <r>
    <n v="1091"/>
    <x v="1117"/>
    <n v="11"/>
    <s v="60 pk"/>
    <n v="11"/>
    <m/>
    <s v=""/>
    <m/>
    <s v=""/>
    <m/>
    <s v=""/>
    <m/>
    <s v=""/>
    <x v="0"/>
    <m/>
  </r>
  <r>
    <n v="1092"/>
    <x v="1118"/>
    <n v="4"/>
    <n v="240"/>
    <n v="4"/>
    <m/>
    <s v=""/>
    <m/>
    <s v=""/>
    <m/>
    <s v=""/>
    <m/>
    <s v=""/>
    <x v="0"/>
    <m/>
  </r>
  <r>
    <n v="1093"/>
    <x v="1119"/>
    <n v="5"/>
    <n v="270"/>
    <n v="5"/>
    <m/>
    <s v=""/>
    <m/>
    <s v=""/>
    <m/>
    <s v=""/>
    <m/>
    <s v=""/>
    <x v="0"/>
    <m/>
  </r>
  <r>
    <n v="1094"/>
    <x v="1120"/>
    <n v="4"/>
    <s v="900 pc"/>
    <n v="4"/>
    <m/>
    <s v=""/>
    <m/>
    <s v=""/>
    <m/>
    <s v=""/>
    <m/>
    <s v=""/>
    <x v="0"/>
    <m/>
  </r>
  <r>
    <n v="1095"/>
    <x v="1121"/>
    <n v="3"/>
    <n v="0"/>
    <n v="3"/>
    <m/>
    <s v=""/>
    <m/>
    <s v=""/>
    <m/>
    <s v=""/>
    <m/>
    <s v=""/>
    <x v="0"/>
    <m/>
  </r>
  <r>
    <n v="1096"/>
    <x v="1122"/>
    <n v="1"/>
    <s v="1200 pc"/>
    <n v="1"/>
    <m/>
    <s v=""/>
    <m/>
    <s v=""/>
    <m/>
    <s v=""/>
    <m/>
    <s v=""/>
    <x v="0"/>
    <m/>
  </r>
  <r>
    <n v="1097"/>
    <x v="1123"/>
    <n v="1"/>
    <n v="1000"/>
    <n v="1"/>
    <m/>
    <s v=""/>
    <m/>
    <s v=""/>
    <m/>
    <s v=""/>
    <m/>
    <s v=""/>
    <x v="0"/>
    <m/>
  </r>
  <r>
    <n v="1098"/>
    <x v="1123"/>
    <n v="5"/>
    <n v="1000"/>
    <n v="5"/>
    <m/>
    <s v=""/>
    <m/>
    <s v=""/>
    <m/>
    <s v=""/>
    <m/>
    <s v=""/>
    <x v="0"/>
    <m/>
  </r>
  <r>
    <n v="1099"/>
    <x v="1124"/>
    <n v="6"/>
    <s v="96 BOX"/>
    <n v="6"/>
    <m/>
    <s v=""/>
    <m/>
    <s v=""/>
    <m/>
    <s v=""/>
    <m/>
    <s v=""/>
    <x v="0"/>
    <m/>
  </r>
  <r>
    <n v="1100"/>
    <x v="1125"/>
    <n v="18"/>
    <s v="144 pc"/>
    <n v="18"/>
    <m/>
    <s v=""/>
    <m/>
    <s v=""/>
    <m/>
    <s v=""/>
    <m/>
    <s v=""/>
    <x v="0"/>
    <m/>
  </r>
  <r>
    <n v="1101"/>
    <x v="1126"/>
    <n v="4"/>
    <n v="480"/>
    <n v="4"/>
    <m/>
    <s v=""/>
    <m/>
    <s v=""/>
    <m/>
    <s v=""/>
    <m/>
    <s v=""/>
    <x v="0"/>
    <m/>
  </r>
  <r>
    <n v="1102"/>
    <x v="1127"/>
    <n v="2"/>
    <n v="480"/>
    <n v="2"/>
    <m/>
    <s v=""/>
    <m/>
    <s v=""/>
    <m/>
    <s v=""/>
    <m/>
    <s v=""/>
    <x v="0"/>
    <m/>
  </r>
  <r>
    <n v="1103"/>
    <x v="1128"/>
    <n v="23"/>
    <s v="72 ls"/>
    <n v="23"/>
    <m/>
    <s v=""/>
    <m/>
    <s v=""/>
    <m/>
    <s v=""/>
    <m/>
    <s v=""/>
    <x v="0"/>
    <m/>
  </r>
  <r>
    <n v="1104"/>
    <x v="1129"/>
    <n v="2"/>
    <s v="56 ls"/>
    <n v="2"/>
    <m/>
    <s v=""/>
    <m/>
    <s v=""/>
    <m/>
    <s v=""/>
    <m/>
    <s v=""/>
    <x v="0"/>
    <m/>
  </r>
  <r>
    <n v="1105"/>
    <x v="1130"/>
    <n v="1"/>
    <s v="100 ls"/>
    <n v="1"/>
    <m/>
    <s v=""/>
    <m/>
    <s v=""/>
    <m/>
    <s v=""/>
    <m/>
    <s v=""/>
    <x v="0"/>
    <m/>
  </r>
  <r>
    <n v="1106"/>
    <x v="1131"/>
    <n v="1"/>
    <s v="120 ls"/>
    <n v="1"/>
    <m/>
    <s v=""/>
    <m/>
    <s v=""/>
    <m/>
    <s v=""/>
    <m/>
    <s v=""/>
    <x v="0"/>
    <m/>
  </r>
  <r>
    <n v="1107"/>
    <x v="1132"/>
    <n v="13"/>
    <s v="96 ls"/>
    <n v="13"/>
    <m/>
    <s v=""/>
    <m/>
    <s v=""/>
    <m/>
    <s v=""/>
    <m/>
    <s v=""/>
    <x v="0"/>
    <m/>
  </r>
  <r>
    <n v="1108"/>
    <x v="1133"/>
    <n v="7"/>
    <s v="84 ls"/>
    <n v="7"/>
    <m/>
    <s v=""/>
    <m/>
    <s v=""/>
    <m/>
    <s v=""/>
    <m/>
    <s v=""/>
    <x v="0"/>
    <m/>
  </r>
  <r>
    <n v="1109"/>
    <x v="1134"/>
    <n v="12"/>
    <s v="60 ls"/>
    <n v="12"/>
    <m/>
    <s v=""/>
    <m/>
    <s v=""/>
    <m/>
    <s v=""/>
    <m/>
    <s v=""/>
    <x v="0"/>
    <m/>
  </r>
  <r>
    <n v="1110"/>
    <x v="1135"/>
    <n v="3"/>
    <s v="72 ls"/>
    <n v="3"/>
    <m/>
    <s v=""/>
    <m/>
    <s v=""/>
    <m/>
    <s v=""/>
    <m/>
    <s v=""/>
    <x v="0"/>
    <m/>
  </r>
  <r>
    <n v="1111"/>
    <x v="1136"/>
    <n v="1"/>
    <s v="100 ls"/>
    <n v="1"/>
    <m/>
    <s v=""/>
    <m/>
    <s v=""/>
    <m/>
    <s v=""/>
    <m/>
    <s v=""/>
    <x v="0"/>
    <m/>
  </r>
  <r>
    <n v="1112"/>
    <x v="1137"/>
    <n v="1"/>
    <s v="40 ls"/>
    <n v="1"/>
    <m/>
    <s v=""/>
    <m/>
    <s v=""/>
    <m/>
    <s v=""/>
    <m/>
    <s v=""/>
    <x v="0"/>
    <m/>
  </r>
  <r>
    <n v="1113"/>
    <x v="1137"/>
    <n v="1"/>
    <s v="40 ls"/>
    <n v="1"/>
    <m/>
    <s v=""/>
    <m/>
    <s v=""/>
    <m/>
    <s v=""/>
    <m/>
    <s v=""/>
    <x v="0"/>
    <m/>
  </r>
  <r>
    <n v="1114"/>
    <x v="1138"/>
    <n v="1"/>
    <s v="72 ls"/>
    <n v="1"/>
    <m/>
    <s v=""/>
    <m/>
    <s v=""/>
    <m/>
    <s v=""/>
    <m/>
    <s v=""/>
    <x v="0"/>
    <m/>
  </r>
  <r>
    <n v="1115"/>
    <x v="1139"/>
    <n v="2"/>
    <s v="100 ls"/>
    <n v="2"/>
    <m/>
    <s v=""/>
    <m/>
    <s v=""/>
    <m/>
    <s v=""/>
    <m/>
    <s v=""/>
    <x v="0"/>
    <m/>
  </r>
  <r>
    <n v="1116"/>
    <x v="1140"/>
    <n v="3"/>
    <s v="100 ls"/>
    <n v="3"/>
    <m/>
    <s v=""/>
    <m/>
    <s v=""/>
    <m/>
    <s v=""/>
    <m/>
    <s v=""/>
    <x v="0"/>
    <m/>
  </r>
  <r>
    <n v="1117"/>
    <x v="1141"/>
    <n v="4"/>
    <s v="100 ls"/>
    <n v="4"/>
    <m/>
    <s v=""/>
    <m/>
    <s v=""/>
    <m/>
    <s v=""/>
    <m/>
    <s v=""/>
    <x v="0"/>
    <m/>
  </r>
  <r>
    <n v="1118"/>
    <x v="1142"/>
    <n v="1"/>
    <s v="480 set"/>
    <n v="1"/>
    <m/>
    <s v=""/>
    <m/>
    <s v=""/>
    <m/>
    <s v=""/>
    <m/>
    <s v=""/>
    <x v="0"/>
    <m/>
  </r>
  <r>
    <n v="1119"/>
    <x v="1143"/>
    <n v="3"/>
    <s v="240 set"/>
    <n v="3"/>
    <m/>
    <s v=""/>
    <m/>
    <s v=""/>
    <m/>
    <s v=""/>
    <m/>
    <s v=""/>
    <x v="0"/>
    <m/>
  </r>
  <r>
    <n v="1120"/>
    <x v="1144"/>
    <n v="8"/>
    <s v="216 pc"/>
    <n v="8"/>
    <m/>
    <s v=""/>
    <m/>
    <s v=""/>
    <m/>
    <s v=""/>
    <m/>
    <s v=""/>
    <x v="0"/>
    <m/>
  </r>
  <r>
    <n v="1121"/>
    <x v="1145"/>
    <n v="1"/>
    <s v="200 ls"/>
    <n v="1"/>
    <m/>
    <s v=""/>
    <m/>
    <s v=""/>
    <m/>
    <s v=""/>
    <m/>
    <s v=""/>
    <x v="0"/>
    <m/>
  </r>
  <r>
    <n v="1122"/>
    <x v="1146"/>
    <n v="1"/>
    <s v="200 ls"/>
    <n v="1"/>
    <m/>
    <s v=""/>
    <m/>
    <s v=""/>
    <m/>
    <s v=""/>
    <m/>
    <s v=""/>
    <x v="0"/>
    <m/>
  </r>
  <r>
    <n v="1123"/>
    <x v="1147"/>
    <n v="1"/>
    <s v="100 ls"/>
    <n v="1"/>
    <m/>
    <s v=""/>
    <m/>
    <s v=""/>
    <m/>
    <s v=""/>
    <m/>
    <s v=""/>
    <x v="0"/>
    <m/>
  </r>
  <r>
    <n v="1124"/>
    <x v="1148"/>
    <n v="5"/>
    <s v="200 set"/>
    <n v="5"/>
    <m/>
    <s v=""/>
    <m/>
    <s v=""/>
    <m/>
    <s v=""/>
    <m/>
    <s v=""/>
    <x v="0"/>
    <m/>
  </r>
  <r>
    <n v="1125"/>
    <x v="1149"/>
    <n v="4"/>
    <s v="200 ls"/>
    <n v="4"/>
    <m/>
    <s v=""/>
    <m/>
    <s v=""/>
    <m/>
    <s v=""/>
    <m/>
    <s v=""/>
    <x v="0"/>
    <m/>
  </r>
  <r>
    <n v="1126"/>
    <x v="1150"/>
    <n v="3"/>
    <s v="2000 pc"/>
    <n v="3"/>
    <m/>
    <s v=""/>
    <m/>
    <s v=""/>
    <m/>
    <s v=""/>
    <m/>
    <s v=""/>
    <x v="0"/>
    <m/>
  </r>
  <r>
    <n v="1127"/>
    <x v="1151"/>
    <n v="7"/>
    <s v="200 ls"/>
    <n v="7"/>
    <m/>
    <s v=""/>
    <m/>
    <s v=""/>
    <m/>
    <s v=""/>
    <m/>
    <s v=""/>
    <x v="0"/>
    <m/>
  </r>
  <r>
    <n v="1128"/>
    <x v="1152"/>
    <n v="11"/>
    <s v="100 box"/>
    <n v="11"/>
    <m/>
    <s v=""/>
    <m/>
    <s v=""/>
    <m/>
    <s v=""/>
    <m/>
    <s v=""/>
    <x v="0"/>
    <m/>
  </r>
  <r>
    <n v="1129"/>
    <x v="1153"/>
    <n v="6"/>
    <s v="100 box"/>
    <n v="6"/>
    <m/>
    <s v=""/>
    <m/>
    <s v=""/>
    <m/>
    <s v=""/>
    <m/>
    <s v=""/>
    <x v="0"/>
    <m/>
  </r>
  <r>
    <n v="1130"/>
    <x v="1154"/>
    <n v="7"/>
    <s v="100 box"/>
    <n v="7"/>
    <m/>
    <s v=""/>
    <m/>
    <s v=""/>
    <m/>
    <s v=""/>
    <m/>
    <s v=""/>
    <x v="0"/>
    <m/>
  </r>
  <r>
    <n v="1131"/>
    <x v="1155"/>
    <n v="9"/>
    <s v="75 box"/>
    <n v="9"/>
    <m/>
    <s v=""/>
    <m/>
    <s v=""/>
    <m/>
    <s v=""/>
    <m/>
    <s v=""/>
    <x v="0"/>
    <m/>
  </r>
  <r>
    <n v="1132"/>
    <x v="1156"/>
    <n v="10"/>
    <s v="75 box"/>
    <n v="10"/>
    <m/>
    <s v=""/>
    <m/>
    <s v=""/>
    <m/>
    <s v=""/>
    <m/>
    <s v=""/>
    <x v="0"/>
    <m/>
  </r>
  <r>
    <n v="1133"/>
    <x v="1157"/>
    <n v="2"/>
    <s v="25 gr"/>
    <n v="2"/>
    <m/>
    <s v=""/>
    <m/>
    <s v=""/>
    <m/>
    <s v=""/>
    <m/>
    <s v=""/>
    <x v="0"/>
    <m/>
  </r>
  <r>
    <n v="1134"/>
    <x v="1158"/>
    <n v="4"/>
    <s v="25 gros"/>
    <n v="4"/>
    <m/>
    <s v=""/>
    <m/>
    <s v=""/>
    <m/>
    <s v=""/>
    <m/>
    <s v=""/>
    <x v="0"/>
    <m/>
  </r>
  <r>
    <n v="1135"/>
    <x v="1159"/>
    <n v="1"/>
    <s v="25 gr"/>
    <n v="1"/>
    <m/>
    <s v=""/>
    <m/>
    <s v=""/>
    <m/>
    <s v=""/>
    <m/>
    <s v=""/>
    <x v="0"/>
    <m/>
  </r>
  <r>
    <n v="1136"/>
    <x v="1160"/>
    <n v="3"/>
    <s v="15 gros"/>
    <n v="3"/>
    <m/>
    <s v=""/>
    <m/>
    <s v=""/>
    <m/>
    <s v=""/>
    <m/>
    <s v=""/>
    <x v="0"/>
    <m/>
  </r>
  <r>
    <n v="1137"/>
    <x v="1161"/>
    <n v="7"/>
    <s v="480 pc"/>
    <n v="7"/>
    <m/>
    <s v=""/>
    <m/>
    <s v=""/>
    <m/>
    <s v=""/>
    <m/>
    <s v=""/>
    <x v="0"/>
    <m/>
  </r>
  <r>
    <n v="1138"/>
    <x v="1162"/>
    <n v="5"/>
    <s v="20 gr"/>
    <n v="5"/>
    <m/>
    <s v=""/>
    <m/>
    <s v=""/>
    <m/>
    <s v=""/>
    <m/>
    <s v=""/>
    <x v="0"/>
    <m/>
  </r>
  <r>
    <n v="1139"/>
    <x v="1163"/>
    <n v="6"/>
    <s v="15 gr"/>
    <n v="6"/>
    <m/>
    <s v=""/>
    <m/>
    <s v=""/>
    <m/>
    <s v=""/>
    <m/>
    <s v=""/>
    <x v="0"/>
    <m/>
  </r>
  <r>
    <n v="1140"/>
    <x v="1164"/>
    <n v="5"/>
    <n v="240"/>
    <n v="5"/>
    <m/>
    <s v=""/>
    <m/>
    <s v=""/>
    <m/>
    <s v=""/>
    <m/>
    <s v=""/>
    <x v="0"/>
    <m/>
  </r>
  <r>
    <n v="1141"/>
    <x v="1165"/>
    <n v="1"/>
    <n v="0"/>
    <n v="1"/>
    <m/>
    <s v=""/>
    <m/>
    <s v=""/>
    <m/>
    <s v=""/>
    <m/>
    <s v=""/>
    <x v="0"/>
    <m/>
  </r>
  <r>
    <n v="1142"/>
    <x v="1166"/>
    <n v="2"/>
    <s v="600 pc"/>
    <n v="2"/>
    <m/>
    <s v=""/>
    <m/>
    <s v=""/>
    <m/>
    <s v=""/>
    <m/>
    <s v=""/>
    <x v="0"/>
    <m/>
  </r>
  <r>
    <n v="1143"/>
    <x v="1167"/>
    <n v="5"/>
    <s v="230 ls"/>
    <n v="5"/>
    <m/>
    <s v=""/>
    <m/>
    <s v=""/>
    <m/>
    <s v=""/>
    <m/>
    <s v=""/>
    <x v="0"/>
    <m/>
  </r>
  <r>
    <n v="1144"/>
    <x v="1168"/>
    <n v="15"/>
    <n v="600"/>
    <n v="15"/>
    <m/>
    <s v=""/>
    <m/>
    <s v=""/>
    <m/>
    <s v=""/>
    <m/>
    <s v=""/>
    <x v="0"/>
    <m/>
  </r>
  <r>
    <n v="1145"/>
    <x v="1169"/>
    <n v="1"/>
    <n v="600"/>
    <n v="1"/>
    <m/>
    <s v=""/>
    <m/>
    <s v=""/>
    <m/>
    <s v=""/>
    <m/>
    <s v=""/>
    <x v="0"/>
    <m/>
  </r>
  <r>
    <n v="1146"/>
    <x v="1170"/>
    <n v="2"/>
    <n v="60"/>
    <n v="2"/>
    <m/>
    <s v=""/>
    <m/>
    <s v=""/>
    <m/>
    <s v=""/>
    <m/>
    <s v=""/>
    <x v="0"/>
    <m/>
  </r>
  <r>
    <n v="1147"/>
    <x v="1171"/>
    <n v="1"/>
    <n v="150"/>
    <n v="1"/>
    <m/>
    <s v=""/>
    <m/>
    <s v=""/>
    <m/>
    <s v=""/>
    <m/>
    <s v=""/>
    <x v="0"/>
    <m/>
  </r>
  <r>
    <n v="1148"/>
    <x v="1172"/>
    <n v="1"/>
    <s v="160 pc"/>
    <n v="1"/>
    <m/>
    <s v=""/>
    <m/>
    <s v=""/>
    <m/>
    <s v=""/>
    <m/>
    <s v=""/>
    <x v="0"/>
    <m/>
  </r>
  <r>
    <n v="1149"/>
    <x v="1173"/>
    <n v="1"/>
    <s v="360 pc"/>
    <n v="1"/>
    <m/>
    <s v=""/>
    <m/>
    <s v=""/>
    <m/>
    <s v=""/>
    <m/>
    <s v=""/>
    <x v="0"/>
    <m/>
  </r>
  <r>
    <n v="1150"/>
    <x v="1174"/>
    <n v="1"/>
    <n v="360"/>
    <n v="1"/>
    <m/>
    <s v=""/>
    <m/>
    <s v=""/>
    <m/>
    <s v=""/>
    <m/>
    <s v=""/>
    <x v="0"/>
    <m/>
  </r>
  <r>
    <n v="1151"/>
    <x v="1175"/>
    <n v="2"/>
    <n v="360"/>
    <n v="2"/>
    <m/>
    <s v=""/>
    <m/>
    <s v=""/>
    <m/>
    <s v=""/>
    <m/>
    <s v=""/>
    <x v="0"/>
    <m/>
  </r>
  <r>
    <n v="1152"/>
    <x v="1176"/>
    <n v="1"/>
    <n v="0"/>
    <n v="1"/>
    <m/>
    <s v=""/>
    <m/>
    <s v=""/>
    <m/>
    <s v=""/>
    <m/>
    <s v=""/>
    <x v="0"/>
    <m/>
  </r>
  <r>
    <n v="1153"/>
    <x v="1177"/>
    <n v="2"/>
    <n v="0"/>
    <n v="2"/>
    <m/>
    <s v=""/>
    <m/>
    <s v=""/>
    <m/>
    <s v=""/>
    <m/>
    <s v=""/>
    <x v="0"/>
    <m/>
  </r>
  <r>
    <n v="1154"/>
    <x v="1178"/>
    <n v="4"/>
    <n v="720"/>
    <n v="4"/>
    <m/>
    <s v=""/>
    <m/>
    <s v=""/>
    <m/>
    <s v=""/>
    <m/>
    <s v=""/>
    <x v="0"/>
    <m/>
  </r>
  <r>
    <s v=""/>
    <x v="1179"/>
    <n v="1"/>
    <n v="0"/>
    <n v="0"/>
    <n v="0"/>
    <n v="-1"/>
    <m/>
    <s v=""/>
    <m/>
    <s v=""/>
    <m/>
    <s v=""/>
    <x v="1"/>
    <m/>
  </r>
  <r>
    <n v="1155"/>
    <x v="1180"/>
    <n v="1"/>
    <n v="300"/>
    <n v="1"/>
    <m/>
    <s v=""/>
    <m/>
    <s v=""/>
    <m/>
    <s v=""/>
    <m/>
    <s v=""/>
    <x v="0"/>
    <m/>
  </r>
  <r>
    <n v="1156"/>
    <x v="1181"/>
    <n v="2"/>
    <n v="200"/>
    <n v="2"/>
    <m/>
    <s v=""/>
    <m/>
    <s v=""/>
    <m/>
    <s v=""/>
    <m/>
    <s v=""/>
    <x v="0"/>
    <m/>
  </r>
  <r>
    <n v="1157"/>
    <x v="1182"/>
    <n v="1"/>
    <n v="720"/>
    <n v="1"/>
    <m/>
    <s v=""/>
    <m/>
    <s v=""/>
    <m/>
    <s v=""/>
    <m/>
    <s v=""/>
    <x v="0"/>
    <m/>
  </r>
  <r>
    <n v="1158"/>
    <x v="1183"/>
    <n v="6"/>
    <n v="720"/>
    <n v="6"/>
    <m/>
    <s v=""/>
    <m/>
    <s v=""/>
    <m/>
    <s v=""/>
    <m/>
    <s v=""/>
    <x v="0"/>
    <m/>
  </r>
  <r>
    <n v="1159"/>
    <x v="1184"/>
    <n v="4"/>
    <s v="720 pc"/>
    <n v="4"/>
    <m/>
    <s v=""/>
    <m/>
    <s v=""/>
    <m/>
    <s v=""/>
    <m/>
    <s v=""/>
    <x v="0"/>
    <m/>
  </r>
  <r>
    <n v="1160"/>
    <x v="1185"/>
    <n v="1"/>
    <s v="720 pc"/>
    <n v="1"/>
    <m/>
    <s v=""/>
    <m/>
    <s v=""/>
    <m/>
    <s v=""/>
    <m/>
    <s v=""/>
    <x v="0"/>
    <m/>
  </r>
  <r>
    <n v="1161"/>
    <x v="1186"/>
    <n v="2"/>
    <n v="600"/>
    <n v="2"/>
    <m/>
    <s v=""/>
    <m/>
    <s v=""/>
    <m/>
    <s v=""/>
    <m/>
    <s v=""/>
    <x v="0"/>
    <m/>
  </r>
  <r>
    <n v="1162"/>
    <x v="1187"/>
    <n v="4"/>
    <s v="720 pc"/>
    <n v="4"/>
    <m/>
    <s v=""/>
    <m/>
    <s v=""/>
    <m/>
    <s v=""/>
    <m/>
    <s v=""/>
    <x v="0"/>
    <m/>
  </r>
  <r>
    <n v="1163"/>
    <x v="1188"/>
    <n v="14"/>
    <n v="480"/>
    <n v="14"/>
    <m/>
    <s v=""/>
    <m/>
    <s v=""/>
    <m/>
    <s v=""/>
    <m/>
    <s v=""/>
    <x v="0"/>
    <m/>
  </r>
  <r>
    <n v="1164"/>
    <x v="1189"/>
    <n v="2"/>
    <n v="600"/>
    <n v="2"/>
    <m/>
    <s v=""/>
    <m/>
    <s v=""/>
    <m/>
    <s v=""/>
    <m/>
    <s v=""/>
    <x v="0"/>
    <m/>
  </r>
  <r>
    <n v="1165"/>
    <x v="1190"/>
    <n v="2"/>
    <n v="600"/>
    <n v="2"/>
    <m/>
    <s v=""/>
    <m/>
    <s v=""/>
    <m/>
    <s v=""/>
    <m/>
    <s v=""/>
    <x v="0"/>
    <m/>
  </r>
  <r>
    <n v="1166"/>
    <x v="1191"/>
    <n v="6"/>
    <n v="600"/>
    <n v="6"/>
    <m/>
    <s v=""/>
    <m/>
    <s v=""/>
    <m/>
    <s v=""/>
    <m/>
    <s v=""/>
    <x v="0"/>
    <m/>
  </r>
  <r>
    <n v="1167"/>
    <x v="1192"/>
    <n v="1"/>
    <n v="480"/>
    <n v="1"/>
    <m/>
    <s v=""/>
    <m/>
    <s v=""/>
    <m/>
    <s v=""/>
    <m/>
    <s v=""/>
    <x v="0"/>
    <m/>
  </r>
  <r>
    <n v="1168"/>
    <x v="1193"/>
    <n v="1"/>
    <n v="600"/>
    <n v="1"/>
    <m/>
    <s v=""/>
    <m/>
    <s v=""/>
    <m/>
    <s v=""/>
    <m/>
    <s v=""/>
    <x v="0"/>
    <m/>
  </r>
  <r>
    <n v="1169"/>
    <x v="1194"/>
    <n v="17"/>
    <n v="480"/>
    <n v="17"/>
    <m/>
    <s v=""/>
    <m/>
    <s v=""/>
    <m/>
    <s v=""/>
    <m/>
    <s v=""/>
    <x v="0"/>
    <m/>
  </r>
  <r>
    <n v="1170"/>
    <x v="1195"/>
    <n v="61"/>
    <n v="480"/>
    <n v="61"/>
    <m/>
    <s v=""/>
    <m/>
    <s v=""/>
    <m/>
    <s v=""/>
    <m/>
    <s v=""/>
    <x v="0"/>
    <m/>
  </r>
  <r>
    <n v="1171"/>
    <x v="1196"/>
    <n v="1"/>
    <s v="432 pc"/>
    <n v="1"/>
    <m/>
    <s v=""/>
    <m/>
    <s v=""/>
    <m/>
    <s v=""/>
    <m/>
    <s v=""/>
    <x v="0"/>
    <m/>
  </r>
  <r>
    <n v="1172"/>
    <x v="1197"/>
    <n v="27"/>
    <n v="480"/>
    <n v="27"/>
    <m/>
    <s v=""/>
    <m/>
    <s v=""/>
    <m/>
    <s v=""/>
    <m/>
    <s v=""/>
    <x v="0"/>
    <m/>
  </r>
  <r>
    <n v="1173"/>
    <x v="1198"/>
    <n v="21"/>
    <s v="120 pc"/>
    <n v="21"/>
    <m/>
    <s v=""/>
    <m/>
    <s v=""/>
    <m/>
    <s v=""/>
    <m/>
    <s v=""/>
    <x v="0"/>
    <m/>
  </r>
  <r>
    <n v="1174"/>
    <x v="1199"/>
    <n v="6"/>
    <s v="720 pc"/>
    <n v="6"/>
    <m/>
    <s v=""/>
    <m/>
    <s v=""/>
    <m/>
    <s v=""/>
    <m/>
    <s v=""/>
    <x v="0"/>
    <m/>
  </r>
  <r>
    <n v="1175"/>
    <x v="1200"/>
    <n v="10"/>
    <s v="600 pc"/>
    <n v="10"/>
    <m/>
    <s v=""/>
    <m/>
    <s v=""/>
    <m/>
    <s v=""/>
    <m/>
    <s v=""/>
    <x v="0"/>
    <m/>
  </r>
  <r>
    <n v="1176"/>
    <x v="1201"/>
    <n v="4"/>
    <n v="600"/>
    <n v="4"/>
    <m/>
    <s v=""/>
    <m/>
    <s v=""/>
    <m/>
    <s v=""/>
    <m/>
    <s v=""/>
    <x v="0"/>
    <m/>
  </r>
  <r>
    <n v="1177"/>
    <x v="1202"/>
    <n v="2"/>
    <n v="600"/>
    <n v="2"/>
    <m/>
    <s v=""/>
    <m/>
    <s v=""/>
    <m/>
    <s v=""/>
    <m/>
    <s v=""/>
    <x v="0"/>
    <m/>
  </r>
  <r>
    <n v="1178"/>
    <x v="1203"/>
    <n v="12"/>
    <n v="480"/>
    <n v="12"/>
    <m/>
    <s v=""/>
    <m/>
    <s v=""/>
    <m/>
    <s v=""/>
    <m/>
    <s v=""/>
    <x v="0"/>
    <m/>
  </r>
  <r>
    <n v="1179"/>
    <x v="1204"/>
    <n v="7"/>
    <n v="480"/>
    <n v="7"/>
    <m/>
    <s v=""/>
    <m/>
    <s v=""/>
    <m/>
    <s v=""/>
    <m/>
    <s v=""/>
    <x v="0"/>
    <m/>
  </r>
  <r>
    <n v="1180"/>
    <x v="1205"/>
    <n v="26"/>
    <n v="480"/>
    <n v="26"/>
    <m/>
    <s v=""/>
    <m/>
    <s v=""/>
    <m/>
    <s v=""/>
    <m/>
    <s v=""/>
    <x v="0"/>
    <m/>
  </r>
  <r>
    <n v="1181"/>
    <x v="1206"/>
    <n v="4"/>
    <n v="180"/>
    <n v="4"/>
    <m/>
    <s v=""/>
    <m/>
    <s v=""/>
    <m/>
    <s v=""/>
    <m/>
    <s v=""/>
    <x v="0"/>
    <m/>
  </r>
  <r>
    <n v="1182"/>
    <x v="1207"/>
    <n v="15"/>
    <n v="800"/>
    <n v="15"/>
    <m/>
    <s v=""/>
    <m/>
    <s v=""/>
    <m/>
    <s v=""/>
    <m/>
    <s v=""/>
    <x v="0"/>
    <m/>
  </r>
  <r>
    <n v="1183"/>
    <x v="1208"/>
    <n v="5"/>
    <n v="480"/>
    <n v="5"/>
    <m/>
    <s v=""/>
    <m/>
    <s v=""/>
    <m/>
    <s v=""/>
    <m/>
    <s v=""/>
    <x v="0"/>
    <m/>
  </r>
  <r>
    <n v="1184"/>
    <x v="1209"/>
    <n v="5"/>
    <s v="30 pc"/>
    <n v="5"/>
    <m/>
    <s v=""/>
    <m/>
    <s v=""/>
    <m/>
    <s v=""/>
    <m/>
    <s v=""/>
    <x v="0"/>
    <m/>
  </r>
  <r>
    <n v="1185"/>
    <x v="1210"/>
    <n v="1"/>
    <n v="100"/>
    <n v="1"/>
    <m/>
    <s v=""/>
    <m/>
    <s v=""/>
    <m/>
    <s v=""/>
    <m/>
    <s v=""/>
    <x v="0"/>
    <m/>
  </r>
  <r>
    <n v="1186"/>
    <x v="1211"/>
    <n v="2"/>
    <s v="10 pk"/>
    <n v="2"/>
    <m/>
    <s v=""/>
    <m/>
    <s v=""/>
    <m/>
    <s v=""/>
    <m/>
    <s v=""/>
    <x v="0"/>
    <m/>
  </r>
  <r>
    <n v="1187"/>
    <x v="1212"/>
    <n v="3"/>
    <n v="100"/>
    <n v="3"/>
    <m/>
    <s v=""/>
    <m/>
    <s v=""/>
    <m/>
    <s v=""/>
    <m/>
    <s v=""/>
    <x v="0"/>
    <m/>
  </r>
  <r>
    <n v="1188"/>
    <x v="1213"/>
    <n v="7"/>
    <s v="100 pk"/>
    <n v="7"/>
    <m/>
    <s v=""/>
    <m/>
    <s v=""/>
    <m/>
    <s v=""/>
    <m/>
    <s v=""/>
    <x v="0"/>
    <m/>
  </r>
  <r>
    <n v="1189"/>
    <x v="1214"/>
    <n v="2"/>
    <s v="60 ls"/>
    <n v="2"/>
    <m/>
    <s v=""/>
    <m/>
    <s v=""/>
    <m/>
    <s v=""/>
    <m/>
    <s v=""/>
    <x v="0"/>
    <m/>
  </r>
  <r>
    <n v="1190"/>
    <x v="1215"/>
    <n v="18"/>
    <s v="16 ls"/>
    <n v="18"/>
    <m/>
    <s v=""/>
    <m/>
    <s v=""/>
    <m/>
    <s v=""/>
    <m/>
    <s v=""/>
    <x v="0"/>
    <m/>
  </r>
  <r>
    <n v="1191"/>
    <x v="1216"/>
    <n v="9"/>
    <s v="576 pc"/>
    <n v="9"/>
    <m/>
    <s v=""/>
    <m/>
    <s v=""/>
    <m/>
    <s v=""/>
    <m/>
    <s v=""/>
    <x v="0"/>
    <m/>
  </r>
  <r>
    <n v="1192"/>
    <x v="1217"/>
    <n v="4"/>
    <s v="576 pc"/>
    <n v="4"/>
    <m/>
    <s v=""/>
    <m/>
    <s v=""/>
    <m/>
    <s v=""/>
    <m/>
    <s v=""/>
    <x v="0"/>
    <m/>
  </r>
  <r>
    <n v="1193"/>
    <x v="1218"/>
    <n v="11"/>
    <s v="576 pc"/>
    <n v="11"/>
    <m/>
    <s v=""/>
    <m/>
    <s v=""/>
    <m/>
    <s v=""/>
    <m/>
    <s v=""/>
    <x v="0"/>
    <m/>
  </r>
  <r>
    <n v="1194"/>
    <x v="1219"/>
    <n v="15"/>
    <s v="600 pc"/>
    <n v="15"/>
    <m/>
    <s v=""/>
    <m/>
    <s v=""/>
    <m/>
    <s v=""/>
    <m/>
    <s v=""/>
    <x v="0"/>
    <m/>
  </r>
  <r>
    <n v="1195"/>
    <x v="1220"/>
    <n v="12"/>
    <s v="36 box"/>
    <n v="12"/>
    <m/>
    <s v=""/>
    <m/>
    <s v=""/>
    <m/>
    <s v=""/>
    <m/>
    <s v=""/>
    <x v="0"/>
    <m/>
  </r>
  <r>
    <n v="1196"/>
    <x v="1221"/>
    <n v="2"/>
    <s v="18 box"/>
    <n v="2"/>
    <m/>
    <s v=""/>
    <m/>
    <s v=""/>
    <m/>
    <s v=""/>
    <m/>
    <s v=""/>
    <x v="0"/>
    <m/>
  </r>
  <r>
    <n v="1197"/>
    <x v="1222"/>
    <n v="24"/>
    <s v="72 set"/>
    <n v="24"/>
    <m/>
    <s v=""/>
    <m/>
    <s v=""/>
    <m/>
    <s v=""/>
    <m/>
    <s v=""/>
    <x v="0"/>
    <m/>
  </r>
  <r>
    <n v="1198"/>
    <x v="1223"/>
    <n v="2"/>
    <s v="30 box"/>
    <n v="2"/>
    <m/>
    <s v=""/>
    <m/>
    <s v=""/>
    <m/>
    <s v=""/>
    <m/>
    <s v=""/>
    <x v="0"/>
    <m/>
  </r>
  <r>
    <n v="1199"/>
    <x v="1224"/>
    <n v="27"/>
    <s v="25 pk"/>
    <n v="27"/>
    <m/>
    <s v=""/>
    <m/>
    <s v=""/>
    <m/>
    <s v=""/>
    <m/>
    <s v=""/>
    <x v="0"/>
    <m/>
  </r>
  <r>
    <n v="1200"/>
    <x v="1225"/>
    <n v="4"/>
    <s v="70 ls"/>
    <n v="4"/>
    <m/>
    <s v=""/>
    <m/>
    <s v=""/>
    <m/>
    <s v=""/>
    <m/>
    <s v=""/>
    <x v="0"/>
    <m/>
  </r>
  <r>
    <n v="1201"/>
    <x v="1226"/>
    <n v="3"/>
    <s v="60 ls"/>
    <n v="3"/>
    <m/>
    <s v=""/>
    <m/>
    <s v=""/>
    <m/>
    <s v=""/>
    <m/>
    <s v=""/>
    <x v="0"/>
    <m/>
  </r>
  <r>
    <n v="1202"/>
    <x v="1227"/>
    <n v="2"/>
    <s v="24 ls"/>
    <n v="2"/>
    <m/>
    <s v=""/>
    <m/>
    <s v=""/>
    <m/>
    <s v=""/>
    <m/>
    <s v=""/>
    <x v="0"/>
    <m/>
  </r>
  <r>
    <n v="1203"/>
    <x v="1228"/>
    <n v="49"/>
    <s v="25 PAK"/>
    <n v="49"/>
    <m/>
    <s v=""/>
    <m/>
    <s v=""/>
    <m/>
    <s v=""/>
    <m/>
    <s v=""/>
    <x v="0"/>
    <m/>
  </r>
  <r>
    <n v="1204"/>
    <x v="1229"/>
    <n v="37"/>
    <s v="25 kg"/>
    <n v="35"/>
    <n v="35"/>
    <n v="-2"/>
    <m/>
    <s v=""/>
    <m/>
    <s v=""/>
    <m/>
    <s v=""/>
    <x v="1"/>
    <m/>
  </r>
  <r>
    <n v="1205"/>
    <x v="1230"/>
    <n v="11"/>
    <s v="25 pk"/>
    <n v="11"/>
    <m/>
    <s v=""/>
    <m/>
    <s v=""/>
    <m/>
    <s v=""/>
    <m/>
    <s v=""/>
    <x v="0"/>
    <m/>
  </r>
  <r>
    <n v="1206"/>
    <x v="1231"/>
    <n v="3"/>
    <s v="36 ls"/>
    <n v="3"/>
    <m/>
    <s v=""/>
    <m/>
    <s v=""/>
    <m/>
    <s v=""/>
    <m/>
    <s v=""/>
    <x v="0"/>
    <m/>
  </r>
  <r>
    <n v="1207"/>
    <x v="1232"/>
    <n v="3"/>
    <s v="288 Rtg"/>
    <n v="3"/>
    <m/>
    <s v=""/>
    <m/>
    <s v=""/>
    <m/>
    <s v=""/>
    <m/>
    <s v=""/>
    <x v="0"/>
    <m/>
  </r>
  <r>
    <n v="1208"/>
    <x v="1233"/>
    <n v="3"/>
    <s v="18 pc"/>
    <n v="3"/>
    <m/>
    <s v=""/>
    <m/>
    <s v=""/>
    <m/>
    <s v=""/>
    <m/>
    <s v=""/>
    <x v="0"/>
    <m/>
  </r>
  <r>
    <n v="1209"/>
    <x v="1234"/>
    <n v="3"/>
    <s v="12 PCS"/>
    <n v="2"/>
    <n v="2"/>
    <n v="-1"/>
    <m/>
    <s v=""/>
    <m/>
    <s v=""/>
    <m/>
    <s v=""/>
    <x v="1"/>
    <m/>
  </r>
  <r>
    <n v="1210"/>
    <x v="1235"/>
    <n v="3"/>
    <s v="12 pc"/>
    <n v="3"/>
    <m/>
    <s v=""/>
    <m/>
    <s v=""/>
    <m/>
    <s v=""/>
    <m/>
    <s v=""/>
    <x v="0"/>
    <m/>
  </r>
  <r>
    <n v="1211"/>
    <x v="1236"/>
    <n v="1"/>
    <s v="12 pc"/>
    <n v="1"/>
    <m/>
    <s v=""/>
    <m/>
    <s v=""/>
    <m/>
    <s v=""/>
    <m/>
    <s v=""/>
    <x v="0"/>
    <m/>
  </r>
  <r>
    <n v="1212"/>
    <x v="1237"/>
    <n v="23"/>
    <s v="288 pc"/>
    <n v="23"/>
    <m/>
    <s v=""/>
    <m/>
    <s v=""/>
    <m/>
    <s v=""/>
    <m/>
    <s v=""/>
    <x v="0"/>
    <m/>
  </r>
  <r>
    <n v="1213"/>
    <x v="1238"/>
    <n v="1"/>
    <n v="240"/>
    <n v="1"/>
    <m/>
    <s v=""/>
    <m/>
    <s v=""/>
    <m/>
    <s v=""/>
    <m/>
    <s v=""/>
    <x v="0"/>
    <m/>
  </r>
  <r>
    <n v="1214"/>
    <x v="1239"/>
    <n v="2"/>
    <s v="100 ls"/>
    <n v="2"/>
    <m/>
    <s v=""/>
    <m/>
    <s v=""/>
    <m/>
    <s v=""/>
    <m/>
    <s v=""/>
    <x v="0"/>
    <m/>
  </r>
  <r>
    <n v="1215"/>
    <x v="1240"/>
    <n v="1"/>
    <s v="96 ls"/>
    <n v="1"/>
    <m/>
    <s v=""/>
    <m/>
    <s v=""/>
    <m/>
    <s v=""/>
    <m/>
    <s v=""/>
    <x v="0"/>
    <m/>
  </r>
  <r>
    <n v="1216"/>
    <x v="1241"/>
    <n v="1"/>
    <n v="288"/>
    <n v="1"/>
    <m/>
    <s v=""/>
    <m/>
    <s v=""/>
    <m/>
    <s v=""/>
    <m/>
    <s v=""/>
    <x v="0"/>
    <m/>
  </r>
  <r>
    <n v="1217"/>
    <x v="1242"/>
    <n v="27"/>
    <s v="96 ls"/>
    <n v="26"/>
    <n v="26"/>
    <n v="-1"/>
    <m/>
    <s v=""/>
    <m/>
    <s v=""/>
    <m/>
    <s v=""/>
    <x v="1"/>
    <m/>
  </r>
  <r>
    <n v="1218"/>
    <x v="1243"/>
    <n v="3"/>
    <s v="96 ls"/>
    <n v="3"/>
    <m/>
    <s v=""/>
    <m/>
    <s v=""/>
    <m/>
    <s v=""/>
    <m/>
    <s v=""/>
    <x v="0"/>
    <m/>
  </r>
  <r>
    <n v="1219"/>
    <x v="1244"/>
    <n v="1"/>
    <n v="200"/>
    <n v="1"/>
    <m/>
    <s v=""/>
    <m/>
    <s v=""/>
    <m/>
    <s v=""/>
    <m/>
    <s v=""/>
    <x v="0"/>
    <m/>
  </r>
  <r>
    <n v="1220"/>
    <x v="1245"/>
    <n v="13"/>
    <s v="96 pc"/>
    <n v="13"/>
    <m/>
    <s v=""/>
    <m/>
    <s v=""/>
    <m/>
    <s v=""/>
    <m/>
    <s v=""/>
    <x v="0"/>
    <m/>
  </r>
  <r>
    <n v="1221"/>
    <x v="1246"/>
    <n v="6"/>
    <n v="96"/>
    <n v="6"/>
    <m/>
    <s v=""/>
    <m/>
    <s v=""/>
    <m/>
    <s v=""/>
    <m/>
    <s v=""/>
    <x v="0"/>
    <m/>
  </r>
  <r>
    <n v="1222"/>
    <x v="1247"/>
    <n v="1"/>
    <s v="96 pc"/>
    <n v="1"/>
    <m/>
    <s v=""/>
    <m/>
    <s v=""/>
    <m/>
    <s v=""/>
    <m/>
    <s v=""/>
    <x v="0"/>
    <m/>
  </r>
  <r>
    <n v="1223"/>
    <x v="1248"/>
    <n v="2"/>
    <n v="96"/>
    <n v="2"/>
    <m/>
    <s v=""/>
    <m/>
    <s v=""/>
    <m/>
    <s v=""/>
    <m/>
    <s v=""/>
    <x v="0"/>
    <m/>
  </r>
  <r>
    <n v="1224"/>
    <x v="1249"/>
    <n v="4"/>
    <s v="320 set"/>
    <n v="4"/>
    <m/>
    <s v=""/>
    <m/>
    <s v=""/>
    <m/>
    <s v=""/>
    <m/>
    <s v=""/>
    <x v="0"/>
    <m/>
  </r>
  <r>
    <n v="1225"/>
    <x v="1250"/>
    <n v="7"/>
    <s v="320 pc"/>
    <n v="7"/>
    <m/>
    <s v=""/>
    <m/>
    <s v=""/>
    <m/>
    <s v=""/>
    <m/>
    <s v=""/>
    <x v="0"/>
    <m/>
  </r>
  <r>
    <n v="1226"/>
    <x v="1251"/>
    <n v="1"/>
    <s v="800 pc"/>
    <n v="1"/>
    <m/>
    <s v=""/>
    <m/>
    <s v=""/>
    <m/>
    <s v=""/>
    <m/>
    <s v=""/>
    <x v="0"/>
    <m/>
  </r>
  <r>
    <n v="1227"/>
    <x v="1252"/>
    <n v="3"/>
    <s v="800 pc"/>
    <n v="3"/>
    <m/>
    <s v=""/>
    <m/>
    <s v=""/>
    <m/>
    <s v=""/>
    <m/>
    <s v=""/>
    <x v="0"/>
    <m/>
  </r>
  <r>
    <n v="1228"/>
    <x v="1253"/>
    <n v="1"/>
    <s v="480 pc"/>
    <n v="1"/>
    <m/>
    <s v=""/>
    <m/>
    <s v=""/>
    <m/>
    <s v=""/>
    <m/>
    <s v=""/>
    <x v="0"/>
    <m/>
  </r>
  <r>
    <n v="1229"/>
    <x v="1254"/>
    <n v="2"/>
    <s v="240 set"/>
    <n v="2"/>
    <m/>
    <s v=""/>
    <m/>
    <s v=""/>
    <m/>
    <s v=""/>
    <m/>
    <s v=""/>
    <x v="0"/>
    <m/>
  </r>
  <r>
    <n v="1230"/>
    <x v="1255"/>
    <n v="2"/>
    <s v="216 pc"/>
    <n v="2"/>
    <m/>
    <s v=""/>
    <m/>
    <s v=""/>
    <m/>
    <s v=""/>
    <m/>
    <s v=""/>
    <x v="0"/>
    <m/>
  </r>
  <r>
    <n v="1231"/>
    <x v="1256"/>
    <n v="1"/>
    <n v="0"/>
    <n v="1"/>
    <m/>
    <s v=""/>
    <m/>
    <s v=""/>
    <m/>
    <s v=""/>
    <m/>
    <s v=""/>
    <x v="0"/>
    <m/>
  </r>
  <r>
    <n v="1232"/>
    <x v="1257"/>
    <n v="20"/>
    <s v="120 set"/>
    <n v="20"/>
    <m/>
    <s v=""/>
    <m/>
    <s v=""/>
    <m/>
    <s v=""/>
    <m/>
    <s v=""/>
    <x v="0"/>
    <m/>
  </r>
  <r>
    <n v="1233"/>
    <x v="1258"/>
    <n v="1"/>
    <s v="120 ls"/>
    <n v="1"/>
    <m/>
    <s v=""/>
    <m/>
    <s v=""/>
    <m/>
    <s v=""/>
    <m/>
    <s v=""/>
    <x v="0"/>
    <m/>
  </r>
  <r>
    <n v="1234"/>
    <x v="1259"/>
    <n v="1"/>
    <s v="96 pc"/>
    <n v="1"/>
    <m/>
    <s v=""/>
    <m/>
    <s v=""/>
    <m/>
    <s v=""/>
    <m/>
    <s v=""/>
    <x v="0"/>
    <m/>
  </r>
  <r>
    <n v="1235"/>
    <x v="1260"/>
    <n v="2"/>
    <s v="12 pc"/>
    <n v="2"/>
    <m/>
    <s v=""/>
    <m/>
    <s v=""/>
    <m/>
    <s v=""/>
    <m/>
    <s v=""/>
    <x v="0"/>
    <m/>
  </r>
  <r>
    <n v="1236"/>
    <x v="1261"/>
    <n v="2"/>
    <s v="160 pc"/>
    <n v="2"/>
    <m/>
    <s v=""/>
    <m/>
    <s v=""/>
    <m/>
    <s v=""/>
    <m/>
    <s v=""/>
    <x v="0"/>
    <m/>
  </r>
  <r>
    <n v="1237"/>
    <x v="1262"/>
    <n v="1"/>
    <s v="72 ls"/>
    <n v="1"/>
    <m/>
    <s v=""/>
    <m/>
    <s v=""/>
    <m/>
    <s v=""/>
    <m/>
    <s v=""/>
    <x v="0"/>
    <m/>
  </r>
  <r>
    <n v="1238"/>
    <x v="1263"/>
    <n v="2"/>
    <s v="72 ls"/>
    <n v="2"/>
    <m/>
    <s v=""/>
    <m/>
    <s v=""/>
    <m/>
    <s v=""/>
    <m/>
    <s v=""/>
    <x v="0"/>
    <m/>
  </r>
  <r>
    <n v="1239"/>
    <x v="1264"/>
    <n v="7"/>
    <s v="72 ls"/>
    <n v="7"/>
    <m/>
    <s v=""/>
    <m/>
    <s v=""/>
    <m/>
    <s v=""/>
    <m/>
    <s v=""/>
    <x v="0"/>
    <m/>
  </r>
  <r>
    <n v="1240"/>
    <x v="1265"/>
    <n v="3"/>
    <s v="240 pc"/>
    <n v="3"/>
    <m/>
    <s v=""/>
    <m/>
    <s v=""/>
    <m/>
    <s v=""/>
    <m/>
    <s v=""/>
    <x v="0"/>
    <m/>
  </r>
  <r>
    <n v="1241"/>
    <x v="1266"/>
    <n v="4"/>
    <s v="50 ls"/>
    <n v="4"/>
    <m/>
    <s v=""/>
    <m/>
    <s v=""/>
    <m/>
    <s v=""/>
    <m/>
    <s v=""/>
    <x v="0"/>
    <m/>
  </r>
  <r>
    <n v="1242"/>
    <x v="1267"/>
    <n v="3"/>
    <s v="50 ls"/>
    <n v="3"/>
    <m/>
    <s v=""/>
    <m/>
    <s v=""/>
    <m/>
    <s v=""/>
    <m/>
    <s v=""/>
    <x v="0"/>
    <m/>
  </r>
  <r>
    <n v="1243"/>
    <x v="1268"/>
    <n v="4"/>
    <s v="204 pc"/>
    <n v="4"/>
    <m/>
    <s v=""/>
    <m/>
    <s v=""/>
    <m/>
    <s v=""/>
    <m/>
    <s v=""/>
    <x v="0"/>
    <m/>
  </r>
  <r>
    <n v="1244"/>
    <x v="1269"/>
    <n v="7"/>
    <s v="180 PCS"/>
    <n v="7"/>
    <m/>
    <s v=""/>
    <m/>
    <s v=""/>
    <m/>
    <s v=""/>
    <m/>
    <s v=""/>
    <x v="0"/>
    <m/>
  </r>
  <r>
    <n v="1245"/>
    <x v="1270"/>
    <n v="21"/>
    <s v="50 ls"/>
    <n v="21"/>
    <m/>
    <s v=""/>
    <m/>
    <s v=""/>
    <m/>
    <s v=""/>
    <m/>
    <s v=""/>
    <x v="0"/>
    <m/>
  </r>
  <r>
    <n v="1246"/>
    <x v="1271"/>
    <n v="14"/>
    <s v="50 ls"/>
    <n v="13"/>
    <n v="13"/>
    <n v="-1"/>
    <m/>
    <s v=""/>
    <m/>
    <s v=""/>
    <m/>
    <s v=""/>
    <x v="1"/>
    <m/>
  </r>
  <r>
    <n v="1247"/>
    <x v="1272"/>
    <n v="13"/>
    <s v="50 ls"/>
    <n v="13"/>
    <m/>
    <s v=""/>
    <m/>
    <s v=""/>
    <m/>
    <s v=""/>
    <m/>
    <s v=""/>
    <x v="0"/>
    <m/>
  </r>
  <r>
    <n v="1248"/>
    <x v="1273"/>
    <n v="12"/>
    <s v="4 ls"/>
    <n v="12"/>
    <m/>
    <s v=""/>
    <m/>
    <s v=""/>
    <m/>
    <s v=""/>
    <m/>
    <s v=""/>
    <x v="0"/>
    <m/>
  </r>
  <r>
    <n v="1249"/>
    <x v="1274"/>
    <n v="3"/>
    <s v="24 ls"/>
    <n v="3"/>
    <m/>
    <s v=""/>
    <m/>
    <s v=""/>
    <m/>
    <s v=""/>
    <m/>
    <s v=""/>
    <x v="0"/>
    <m/>
  </r>
  <r>
    <n v="1250"/>
    <x v="1275"/>
    <n v="1"/>
    <s v="240 pc"/>
    <n v="1"/>
    <m/>
    <s v=""/>
    <m/>
    <s v=""/>
    <m/>
    <s v=""/>
    <m/>
    <s v=""/>
    <x v="0"/>
    <m/>
  </r>
  <r>
    <n v="1251"/>
    <x v="1276"/>
    <n v="3"/>
    <s v="2400 pc"/>
    <n v="2"/>
    <n v="2"/>
    <n v="-1"/>
    <m/>
    <s v=""/>
    <m/>
    <s v=""/>
    <m/>
    <s v=""/>
    <x v="1"/>
    <m/>
  </r>
  <r>
    <n v="1252"/>
    <x v="1277"/>
    <n v="12"/>
    <s v="50 ls"/>
    <n v="12"/>
    <m/>
    <s v=""/>
    <m/>
    <s v=""/>
    <m/>
    <s v=""/>
    <m/>
    <s v=""/>
    <x v="0"/>
    <m/>
  </r>
  <r>
    <n v="1253"/>
    <x v="1278"/>
    <n v="2"/>
    <s v="60 ls"/>
    <n v="2"/>
    <m/>
    <s v=""/>
    <m/>
    <s v=""/>
    <m/>
    <s v=""/>
    <m/>
    <s v=""/>
    <x v="0"/>
    <m/>
  </r>
  <r>
    <n v="1254"/>
    <x v="1279"/>
    <n v="5"/>
    <s v="960 pc"/>
    <n v="5"/>
    <m/>
    <s v=""/>
    <m/>
    <s v=""/>
    <m/>
    <s v=""/>
    <m/>
    <s v=""/>
    <x v="0"/>
    <m/>
  </r>
  <r>
    <n v="1255"/>
    <x v="1280"/>
    <n v="5"/>
    <s v="1800 pc"/>
    <n v="5"/>
    <m/>
    <s v=""/>
    <m/>
    <s v=""/>
    <m/>
    <s v=""/>
    <m/>
    <s v=""/>
    <x v="0"/>
    <m/>
  </r>
  <r>
    <n v="1256"/>
    <x v="1281"/>
    <n v="3"/>
    <s v="960 pc"/>
    <n v="3"/>
    <m/>
    <s v=""/>
    <m/>
    <s v=""/>
    <m/>
    <s v=""/>
    <m/>
    <s v=""/>
    <x v="0"/>
    <m/>
  </r>
  <r>
    <n v="1257"/>
    <x v="1282"/>
    <n v="8"/>
    <s v="720 pc"/>
    <n v="8"/>
    <m/>
    <s v=""/>
    <m/>
    <s v=""/>
    <m/>
    <s v=""/>
    <m/>
    <s v=""/>
    <x v="0"/>
    <m/>
  </r>
  <r>
    <n v="1258"/>
    <x v="1283"/>
    <n v="6"/>
    <s v="600 pc"/>
    <n v="6"/>
    <m/>
    <s v=""/>
    <m/>
    <s v=""/>
    <m/>
    <s v=""/>
    <m/>
    <s v=""/>
    <x v="0"/>
    <m/>
  </r>
  <r>
    <n v="1259"/>
    <x v="1284"/>
    <n v="4"/>
    <n v="480"/>
    <n v="4"/>
    <m/>
    <s v=""/>
    <m/>
    <s v=""/>
    <m/>
    <s v=""/>
    <m/>
    <s v=""/>
    <x v="0"/>
    <m/>
  </r>
  <r>
    <n v="1260"/>
    <x v="1285"/>
    <n v="3"/>
    <s v="1800 pc"/>
    <n v="3"/>
    <m/>
    <s v=""/>
    <m/>
    <s v=""/>
    <m/>
    <s v=""/>
    <m/>
    <s v=""/>
    <x v="0"/>
    <m/>
  </r>
  <r>
    <n v="1261"/>
    <x v="1286"/>
    <n v="3"/>
    <s v="960 pc"/>
    <n v="3"/>
    <m/>
    <s v=""/>
    <m/>
    <s v=""/>
    <m/>
    <s v=""/>
    <m/>
    <s v=""/>
    <x v="0"/>
    <m/>
  </r>
  <r>
    <n v="1262"/>
    <x v="1287"/>
    <n v="5"/>
    <n v="720"/>
    <n v="5"/>
    <m/>
    <s v=""/>
    <m/>
    <s v=""/>
    <m/>
    <s v=""/>
    <m/>
    <s v=""/>
    <x v="0"/>
    <m/>
  </r>
  <r>
    <n v="1263"/>
    <x v="1288"/>
    <n v="2"/>
    <n v="1800"/>
    <n v="2"/>
    <m/>
    <s v=""/>
    <m/>
    <s v=""/>
    <m/>
    <s v=""/>
    <m/>
    <s v=""/>
    <x v="0"/>
    <m/>
  </r>
  <r>
    <n v="1264"/>
    <x v="1289"/>
    <n v="3"/>
    <s v="720 pc"/>
    <n v="3"/>
    <m/>
    <s v=""/>
    <m/>
    <s v=""/>
    <m/>
    <s v=""/>
    <m/>
    <s v=""/>
    <x v="0"/>
    <m/>
  </r>
  <r>
    <n v="1265"/>
    <x v="1290"/>
    <n v="3"/>
    <s v="800 pc"/>
    <n v="3"/>
    <m/>
    <s v=""/>
    <m/>
    <s v=""/>
    <m/>
    <s v=""/>
    <m/>
    <s v=""/>
    <x v="0"/>
    <m/>
  </r>
  <r>
    <n v="1266"/>
    <x v="1291"/>
    <n v="1"/>
    <s v="960 pc"/>
    <n v="1"/>
    <m/>
    <s v=""/>
    <m/>
    <s v=""/>
    <m/>
    <s v=""/>
    <m/>
    <s v=""/>
    <x v="0"/>
    <m/>
  </r>
  <r>
    <n v="1267"/>
    <x v="1292"/>
    <n v="3"/>
    <s v="720 pc"/>
    <n v="3"/>
    <m/>
    <s v=""/>
    <m/>
    <s v=""/>
    <m/>
    <s v=""/>
    <m/>
    <s v=""/>
    <x v="0"/>
    <m/>
  </r>
  <r>
    <n v="1268"/>
    <x v="1293"/>
    <n v="1"/>
    <s v="80 ls"/>
    <n v="1"/>
    <m/>
    <s v=""/>
    <m/>
    <s v=""/>
    <m/>
    <s v=""/>
    <m/>
    <s v=""/>
    <x v="0"/>
    <m/>
  </r>
  <r>
    <n v="1269"/>
    <x v="1294"/>
    <n v="3"/>
    <s v="100 ls"/>
    <n v="3"/>
    <m/>
    <s v=""/>
    <m/>
    <s v=""/>
    <m/>
    <s v=""/>
    <m/>
    <s v=""/>
    <x v="0"/>
    <m/>
  </r>
  <r>
    <n v="1270"/>
    <x v="1295"/>
    <n v="1"/>
    <s v="59 ls"/>
    <n v="1"/>
    <m/>
    <s v=""/>
    <m/>
    <s v=""/>
    <m/>
    <s v=""/>
    <m/>
    <s v=""/>
    <x v="0"/>
    <m/>
  </r>
  <r>
    <n v="1271"/>
    <x v="1295"/>
    <n v="2"/>
    <s v="59 ls"/>
    <n v="1"/>
    <n v="1"/>
    <n v="-1"/>
    <m/>
    <s v=""/>
    <m/>
    <s v=""/>
    <m/>
    <s v=""/>
    <x v="1"/>
    <m/>
  </r>
  <r>
    <n v="1272"/>
    <x v="1296"/>
    <n v="4"/>
    <s v="80 ls"/>
    <n v="4"/>
    <m/>
    <s v=""/>
    <m/>
    <s v=""/>
    <m/>
    <s v=""/>
    <m/>
    <s v=""/>
    <x v="0"/>
    <m/>
  </r>
  <r>
    <n v="1273"/>
    <x v="1297"/>
    <n v="3"/>
    <s v="100 ls"/>
    <n v="3"/>
    <m/>
    <s v=""/>
    <m/>
    <s v=""/>
    <m/>
    <s v=""/>
    <m/>
    <s v=""/>
    <x v="0"/>
    <m/>
  </r>
  <r>
    <n v="1274"/>
    <x v="1298"/>
    <n v="1"/>
    <s v="59 ls"/>
    <n v="1"/>
    <m/>
    <s v=""/>
    <m/>
    <s v=""/>
    <m/>
    <s v=""/>
    <m/>
    <s v=""/>
    <x v="0"/>
    <m/>
  </r>
  <r>
    <n v="1275"/>
    <x v="1298"/>
    <n v="3"/>
    <s v="59 ls"/>
    <n v="3"/>
    <m/>
    <s v=""/>
    <m/>
    <s v=""/>
    <m/>
    <s v=""/>
    <m/>
    <s v=""/>
    <x v="0"/>
    <m/>
  </r>
  <r>
    <n v="1276"/>
    <x v="1299"/>
    <n v="2"/>
    <s v="240 pc"/>
    <n v="2"/>
    <m/>
    <s v=""/>
    <m/>
    <s v=""/>
    <m/>
    <s v=""/>
    <m/>
    <s v=""/>
    <x v="0"/>
    <m/>
  </r>
  <r>
    <n v="1277"/>
    <x v="1300"/>
    <n v="4"/>
    <n v="240"/>
    <n v="4"/>
    <m/>
    <s v=""/>
    <m/>
    <s v=""/>
    <m/>
    <s v=""/>
    <m/>
    <s v=""/>
    <x v="0"/>
    <m/>
  </r>
  <r>
    <n v="1278"/>
    <x v="1301"/>
    <n v="5"/>
    <s v="600 pc"/>
    <n v="5"/>
    <m/>
    <s v=""/>
    <m/>
    <s v=""/>
    <m/>
    <s v=""/>
    <m/>
    <s v=""/>
    <x v="0"/>
    <m/>
  </r>
  <r>
    <n v="1279"/>
    <x v="1302"/>
    <n v="1"/>
    <s v="120 pc"/>
    <n v="1"/>
    <m/>
    <s v=""/>
    <m/>
    <s v=""/>
    <m/>
    <s v=""/>
    <m/>
    <s v=""/>
    <x v="0"/>
    <m/>
  </r>
  <r>
    <n v="1280"/>
    <x v="1303"/>
    <n v="7"/>
    <n v="240"/>
    <n v="7"/>
    <m/>
    <s v=""/>
    <m/>
    <s v=""/>
    <m/>
    <s v=""/>
    <m/>
    <s v=""/>
    <x v="0"/>
    <m/>
  </r>
  <r>
    <n v="1281"/>
    <x v="1303"/>
    <n v="15"/>
    <n v="240"/>
    <n v="15"/>
    <m/>
    <s v=""/>
    <m/>
    <s v=""/>
    <m/>
    <s v=""/>
    <m/>
    <s v=""/>
    <x v="0"/>
    <m/>
  </r>
  <r>
    <n v="1282"/>
    <x v="1304"/>
    <n v="5"/>
    <n v="160"/>
    <n v="5"/>
    <m/>
    <s v=""/>
    <m/>
    <s v=""/>
    <m/>
    <s v=""/>
    <m/>
    <s v=""/>
    <x v="0"/>
    <m/>
  </r>
  <r>
    <n v="1283"/>
    <x v="1305"/>
    <n v="7"/>
    <s v="20 LSN"/>
    <n v="7"/>
    <m/>
    <s v=""/>
    <m/>
    <s v=""/>
    <m/>
    <s v=""/>
    <m/>
    <s v=""/>
    <x v="0"/>
    <m/>
  </r>
  <r>
    <n v="1284"/>
    <x v="1306"/>
    <n v="4"/>
    <s v="20 LSN"/>
    <n v="4"/>
    <m/>
    <s v=""/>
    <m/>
    <s v=""/>
    <m/>
    <s v=""/>
    <m/>
    <s v=""/>
    <x v="0"/>
    <m/>
  </r>
  <r>
    <n v="1285"/>
    <x v="1307"/>
    <n v="1"/>
    <s v="20 ls"/>
    <n v="1"/>
    <m/>
    <s v=""/>
    <m/>
    <s v=""/>
    <m/>
    <s v=""/>
    <m/>
    <s v=""/>
    <x v="0"/>
    <m/>
  </r>
  <r>
    <n v="1286"/>
    <x v="1308"/>
    <n v="39"/>
    <s v="20 LSN"/>
    <n v="39"/>
    <m/>
    <s v=""/>
    <m/>
    <s v=""/>
    <m/>
    <s v=""/>
    <m/>
    <s v=""/>
    <x v="0"/>
    <m/>
  </r>
  <r>
    <n v="1287"/>
    <x v="1309"/>
    <n v="32"/>
    <s v="2O LSN"/>
    <n v="32"/>
    <m/>
    <s v=""/>
    <m/>
    <s v=""/>
    <m/>
    <s v=""/>
    <m/>
    <s v=""/>
    <x v="0"/>
    <m/>
  </r>
  <r>
    <n v="1288"/>
    <x v="1310"/>
    <n v="56"/>
    <s v="20 ls"/>
    <n v="56"/>
    <m/>
    <s v=""/>
    <m/>
    <s v=""/>
    <m/>
    <s v=""/>
    <m/>
    <s v=""/>
    <x v="0"/>
    <m/>
  </r>
  <r>
    <n v="1289"/>
    <x v="1311"/>
    <n v="1"/>
    <n v="300"/>
    <n v="1"/>
    <m/>
    <s v=""/>
    <m/>
    <s v=""/>
    <m/>
    <s v=""/>
    <m/>
    <s v=""/>
    <x v="0"/>
    <m/>
  </r>
  <r>
    <n v="1290"/>
    <x v="1311"/>
    <n v="3"/>
    <n v="300"/>
    <n v="3"/>
    <m/>
    <s v=""/>
    <m/>
    <s v=""/>
    <m/>
    <s v=""/>
    <m/>
    <s v=""/>
    <x v="0"/>
    <m/>
  </r>
  <r>
    <n v="1291"/>
    <x v="1311"/>
    <n v="1"/>
    <n v="300"/>
    <n v="1"/>
    <m/>
    <s v=""/>
    <m/>
    <s v=""/>
    <m/>
    <s v=""/>
    <m/>
    <s v=""/>
    <x v="0"/>
    <m/>
  </r>
  <r>
    <n v="1292"/>
    <x v="1311"/>
    <n v="3"/>
    <n v="300"/>
    <n v="3"/>
    <m/>
    <s v=""/>
    <m/>
    <s v=""/>
    <m/>
    <s v=""/>
    <m/>
    <s v=""/>
    <x v="0"/>
    <m/>
  </r>
  <r>
    <n v="1293"/>
    <x v="1312"/>
    <n v="5"/>
    <n v="24"/>
    <n v="5"/>
    <m/>
    <s v=""/>
    <m/>
    <s v=""/>
    <m/>
    <s v=""/>
    <m/>
    <s v=""/>
    <x v="0"/>
    <m/>
  </r>
  <r>
    <n v="1294"/>
    <x v="1313"/>
    <n v="7"/>
    <s v="50 ls"/>
    <n v="7"/>
    <m/>
    <s v=""/>
    <m/>
    <s v=""/>
    <m/>
    <s v=""/>
    <m/>
    <s v=""/>
    <x v="0"/>
    <m/>
  </r>
  <r>
    <n v="1295"/>
    <x v="1314"/>
    <n v="2"/>
    <n v="240"/>
    <n v="2"/>
    <m/>
    <s v=""/>
    <m/>
    <s v=""/>
    <m/>
    <s v=""/>
    <m/>
    <s v=""/>
    <x v="0"/>
    <m/>
  </r>
  <r>
    <n v="1296"/>
    <x v="1315"/>
    <n v="14"/>
    <s v="100 ls"/>
    <n v="14"/>
    <m/>
    <s v=""/>
    <m/>
    <s v=""/>
    <m/>
    <s v=""/>
    <m/>
    <s v=""/>
    <x v="0"/>
    <m/>
  </r>
  <r>
    <n v="1297"/>
    <x v="1316"/>
    <n v="3"/>
    <s v="50 ls"/>
    <n v="3"/>
    <m/>
    <s v=""/>
    <m/>
    <s v=""/>
    <m/>
    <s v=""/>
    <m/>
    <s v=""/>
    <x v="0"/>
    <m/>
  </r>
  <r>
    <n v="1298"/>
    <x v="1317"/>
    <n v="18"/>
    <s v="50 ls"/>
    <n v="18"/>
    <m/>
    <s v=""/>
    <m/>
    <s v=""/>
    <m/>
    <s v=""/>
    <m/>
    <s v=""/>
    <x v="0"/>
    <m/>
  </r>
  <r>
    <n v="1299"/>
    <x v="1318"/>
    <n v="13"/>
    <s v="50 ls"/>
    <n v="13"/>
    <m/>
    <s v=""/>
    <m/>
    <s v=""/>
    <m/>
    <s v=""/>
    <m/>
    <s v=""/>
    <x v="0"/>
    <m/>
  </r>
  <r>
    <n v="1300"/>
    <x v="1319"/>
    <n v="10"/>
    <s v="50 ls"/>
    <n v="10"/>
    <m/>
    <s v=""/>
    <m/>
    <s v=""/>
    <m/>
    <s v=""/>
    <m/>
    <s v=""/>
    <x v="0"/>
    <m/>
  </r>
  <r>
    <n v="1301"/>
    <x v="1320"/>
    <n v="2"/>
    <s v="50 ls"/>
    <n v="2"/>
    <m/>
    <s v=""/>
    <m/>
    <s v=""/>
    <m/>
    <s v=""/>
    <m/>
    <s v=""/>
    <x v="0"/>
    <m/>
  </r>
  <r>
    <n v="1302"/>
    <x v="1321"/>
    <n v="4"/>
    <s v="20 ls"/>
    <n v="4"/>
    <m/>
    <s v=""/>
    <m/>
    <s v=""/>
    <m/>
    <s v=""/>
    <m/>
    <s v=""/>
    <x v="0"/>
    <m/>
  </r>
  <r>
    <n v="1303"/>
    <x v="1322"/>
    <n v="3"/>
    <s v="25 ls"/>
    <n v="3"/>
    <m/>
    <s v=""/>
    <m/>
    <s v=""/>
    <m/>
    <s v=""/>
    <m/>
    <s v=""/>
    <x v="0"/>
    <m/>
  </r>
  <r>
    <n v="1304"/>
    <x v="1323"/>
    <n v="7"/>
    <n v="240"/>
    <n v="7"/>
    <m/>
    <s v=""/>
    <m/>
    <s v=""/>
    <m/>
    <s v=""/>
    <m/>
    <s v=""/>
    <x v="0"/>
    <m/>
  </r>
  <r>
    <n v="1305"/>
    <x v="1324"/>
    <n v="1"/>
    <n v="240"/>
    <n v="1"/>
    <m/>
    <s v=""/>
    <m/>
    <s v=""/>
    <m/>
    <s v=""/>
    <m/>
    <s v=""/>
    <x v="0"/>
    <m/>
  </r>
  <r>
    <n v="1306"/>
    <x v="1325"/>
    <n v="1"/>
    <n v="240"/>
    <n v="1"/>
    <m/>
    <s v=""/>
    <m/>
    <s v=""/>
    <m/>
    <s v=""/>
    <m/>
    <s v=""/>
    <x v="0"/>
    <m/>
  </r>
  <r>
    <n v="1307"/>
    <x v="1326"/>
    <n v="4"/>
    <s v="240 pc"/>
    <n v="4"/>
    <m/>
    <s v=""/>
    <m/>
    <s v=""/>
    <m/>
    <s v=""/>
    <m/>
    <s v=""/>
    <x v="0"/>
    <m/>
  </r>
  <r>
    <n v="1308"/>
    <x v="1327"/>
    <n v="5"/>
    <s v="50 ls"/>
    <n v="5"/>
    <m/>
    <s v=""/>
    <m/>
    <s v=""/>
    <m/>
    <s v=""/>
    <m/>
    <s v=""/>
    <x v="0"/>
    <m/>
  </r>
  <r>
    <n v="1309"/>
    <x v="1328"/>
    <n v="1"/>
    <n v="240"/>
    <n v="1"/>
    <m/>
    <s v=""/>
    <m/>
    <s v=""/>
    <m/>
    <s v=""/>
    <m/>
    <s v=""/>
    <x v="0"/>
    <m/>
  </r>
  <r>
    <n v="1310"/>
    <x v="1329"/>
    <n v="1"/>
    <n v="240"/>
    <n v="1"/>
    <m/>
    <s v=""/>
    <m/>
    <s v=""/>
    <m/>
    <s v=""/>
    <m/>
    <s v=""/>
    <x v="0"/>
    <m/>
  </r>
  <r>
    <n v="1311"/>
    <x v="1330"/>
    <n v="1"/>
    <n v="0"/>
    <n v="1"/>
    <m/>
    <s v=""/>
    <m/>
    <s v=""/>
    <m/>
    <s v=""/>
    <m/>
    <s v=""/>
    <x v="0"/>
    <m/>
  </r>
  <r>
    <n v="1312"/>
    <x v="1331"/>
    <n v="34"/>
    <s v="50 LSN"/>
    <n v="32"/>
    <n v="32"/>
    <n v="-2"/>
    <m/>
    <s v=""/>
    <m/>
    <s v=""/>
    <m/>
    <s v=""/>
    <x v="1"/>
    <s v="Map kcg sika M (26), B (8)"/>
  </r>
  <r>
    <n v="1313"/>
    <x v="1332"/>
    <n v="24"/>
    <s v="50 LSN"/>
    <n v="23"/>
    <n v="23"/>
    <n v="-1"/>
    <m/>
    <s v=""/>
    <m/>
    <s v=""/>
    <m/>
    <s v=""/>
    <x v="1"/>
    <s v="Map kcg sika P (10), HJ(14)"/>
  </r>
  <r>
    <n v="1314"/>
    <x v="1333"/>
    <n v="2"/>
    <n v="240"/>
    <n v="2"/>
    <m/>
    <s v=""/>
    <m/>
    <s v=""/>
    <m/>
    <s v=""/>
    <m/>
    <s v=""/>
    <x v="0"/>
    <m/>
  </r>
  <r>
    <s v=""/>
    <x v="1334"/>
    <n v="1"/>
    <s v="100 ls"/>
    <n v="0"/>
    <n v="0"/>
    <n v="-1"/>
    <m/>
    <s v=""/>
    <m/>
    <s v=""/>
    <m/>
    <s v=""/>
    <x v="1"/>
    <m/>
  </r>
  <r>
    <n v="1315"/>
    <x v="1335"/>
    <n v="3"/>
    <s v="50 ls"/>
    <n v="2"/>
    <n v="2"/>
    <n v="-1"/>
    <m/>
    <s v=""/>
    <m/>
    <s v=""/>
    <m/>
    <s v=""/>
    <x v="1"/>
    <m/>
  </r>
  <r>
    <n v="1316"/>
    <x v="1336"/>
    <n v="2"/>
    <s v="50 ls"/>
    <n v="2"/>
    <m/>
    <s v=""/>
    <m/>
    <s v=""/>
    <m/>
    <s v=""/>
    <m/>
    <s v=""/>
    <x v="0"/>
    <m/>
  </r>
  <r>
    <n v="1317"/>
    <x v="1337"/>
    <n v="3"/>
    <s v="60 ls"/>
    <n v="3"/>
    <m/>
    <s v=""/>
    <m/>
    <s v=""/>
    <m/>
    <s v=""/>
    <m/>
    <s v=""/>
    <x v="0"/>
    <m/>
  </r>
  <r>
    <n v="1318"/>
    <x v="1338"/>
    <n v="12"/>
    <s v="100 ls"/>
    <n v="12"/>
    <m/>
    <s v=""/>
    <m/>
    <s v=""/>
    <m/>
    <s v=""/>
    <m/>
    <s v=""/>
    <x v="0"/>
    <m/>
  </r>
  <r>
    <n v="1319"/>
    <x v="1339"/>
    <n v="3"/>
    <s v="720 pc"/>
    <n v="3"/>
    <m/>
    <s v=""/>
    <m/>
    <s v=""/>
    <m/>
    <s v=""/>
    <m/>
    <s v=""/>
    <x v="0"/>
    <m/>
  </r>
  <r>
    <n v="1320"/>
    <x v="1340"/>
    <n v="3"/>
    <s v="240 pc"/>
    <n v="3"/>
    <m/>
    <s v=""/>
    <m/>
    <s v=""/>
    <m/>
    <s v=""/>
    <m/>
    <s v=""/>
    <x v="0"/>
    <m/>
  </r>
  <r>
    <n v="1321"/>
    <x v="1341"/>
    <n v="3"/>
    <s v="120 ls"/>
    <n v="3"/>
    <m/>
    <s v=""/>
    <m/>
    <s v=""/>
    <m/>
    <s v=""/>
    <m/>
    <s v=""/>
    <x v="0"/>
    <m/>
  </r>
  <r>
    <n v="1322"/>
    <x v="1342"/>
    <n v="2"/>
    <s v="50 ls"/>
    <n v="2"/>
    <m/>
    <s v=""/>
    <m/>
    <s v=""/>
    <m/>
    <s v=""/>
    <m/>
    <s v=""/>
    <x v="0"/>
    <m/>
  </r>
  <r>
    <n v="1323"/>
    <x v="1343"/>
    <n v="16"/>
    <s v="240 pc"/>
    <n v="16"/>
    <m/>
    <s v=""/>
    <m/>
    <s v=""/>
    <m/>
    <s v=""/>
    <m/>
    <s v=""/>
    <x v="0"/>
    <m/>
  </r>
  <r>
    <n v="1324"/>
    <x v="1344"/>
    <n v="29"/>
    <s v="96 pc"/>
    <n v="29"/>
    <m/>
    <s v=""/>
    <m/>
    <s v=""/>
    <m/>
    <s v=""/>
    <m/>
    <s v=""/>
    <x v="0"/>
    <m/>
  </r>
  <r>
    <n v="1325"/>
    <x v="1345"/>
    <n v="3"/>
    <s v="160 pc"/>
    <n v="3"/>
    <m/>
    <s v=""/>
    <m/>
    <s v=""/>
    <m/>
    <s v=""/>
    <m/>
    <s v=""/>
    <x v="0"/>
    <m/>
  </r>
  <r>
    <n v="1326"/>
    <x v="1346"/>
    <n v="3"/>
    <s v="50 ls"/>
    <n v="3"/>
    <m/>
    <s v=""/>
    <m/>
    <s v=""/>
    <m/>
    <s v=""/>
    <m/>
    <s v=""/>
    <x v="0"/>
    <m/>
  </r>
  <r>
    <n v="1327"/>
    <x v="1347"/>
    <n v="6"/>
    <s v="50 LSN"/>
    <n v="6"/>
    <m/>
    <s v=""/>
    <m/>
    <s v=""/>
    <m/>
    <s v=""/>
    <m/>
    <s v=""/>
    <x v="0"/>
    <m/>
  </r>
  <r>
    <n v="1328"/>
    <x v="1348"/>
    <n v="12"/>
    <s v="50 LSN"/>
    <n v="12"/>
    <m/>
    <s v=""/>
    <m/>
    <s v=""/>
    <m/>
    <s v=""/>
    <m/>
    <s v=""/>
    <x v="0"/>
    <m/>
  </r>
  <r>
    <n v="1329"/>
    <x v="1349"/>
    <n v="2"/>
    <s v="12 ls"/>
    <n v="2"/>
    <m/>
    <s v=""/>
    <m/>
    <s v=""/>
    <m/>
    <s v=""/>
    <m/>
    <s v=""/>
    <x v="0"/>
    <m/>
  </r>
  <r>
    <n v="1330"/>
    <x v="1350"/>
    <n v="3"/>
    <s v="72 pc"/>
    <n v="3"/>
    <m/>
    <s v=""/>
    <m/>
    <s v=""/>
    <m/>
    <s v=""/>
    <m/>
    <s v=""/>
    <x v="0"/>
    <m/>
  </r>
  <r>
    <n v="1331"/>
    <x v="1351"/>
    <n v="1"/>
    <n v="240"/>
    <n v="1"/>
    <m/>
    <s v=""/>
    <m/>
    <s v=""/>
    <m/>
    <s v=""/>
    <m/>
    <s v=""/>
    <x v="0"/>
    <m/>
  </r>
  <r>
    <n v="1332"/>
    <x v="1352"/>
    <n v="7"/>
    <s v="240 PCS"/>
    <n v="7"/>
    <m/>
    <s v=""/>
    <m/>
    <s v=""/>
    <m/>
    <s v=""/>
    <m/>
    <s v=""/>
    <x v="0"/>
    <m/>
  </r>
  <r>
    <n v="1333"/>
    <x v="1353"/>
    <n v="10"/>
    <s v="240 pc"/>
    <n v="10"/>
    <m/>
    <s v=""/>
    <m/>
    <s v=""/>
    <m/>
    <s v=""/>
    <m/>
    <s v=""/>
    <x v="0"/>
    <m/>
  </r>
  <r>
    <n v="1334"/>
    <x v="1354"/>
    <n v="5"/>
    <s v="240 PCS"/>
    <n v="5"/>
    <m/>
    <s v=""/>
    <m/>
    <s v=""/>
    <m/>
    <s v=""/>
    <m/>
    <s v=""/>
    <x v="0"/>
    <m/>
  </r>
  <r>
    <n v="1335"/>
    <x v="1355"/>
    <n v="7"/>
    <s v="240 PCS"/>
    <n v="7"/>
    <m/>
    <s v=""/>
    <m/>
    <s v=""/>
    <m/>
    <s v=""/>
    <m/>
    <s v=""/>
    <x v="0"/>
    <m/>
  </r>
  <r>
    <n v="1336"/>
    <x v="1356"/>
    <n v="3"/>
    <s v="240 PCS"/>
    <n v="3"/>
    <m/>
    <s v=""/>
    <m/>
    <s v=""/>
    <m/>
    <s v=""/>
    <m/>
    <s v=""/>
    <x v="0"/>
    <m/>
  </r>
  <r>
    <n v="1337"/>
    <x v="1357"/>
    <n v="13"/>
    <s v="240 PCS"/>
    <n v="13"/>
    <m/>
    <s v=""/>
    <m/>
    <s v=""/>
    <m/>
    <s v=""/>
    <m/>
    <s v=""/>
    <x v="0"/>
    <m/>
  </r>
  <r>
    <n v="1338"/>
    <x v="1358"/>
    <n v="3"/>
    <s v="240 PCS"/>
    <n v="3"/>
    <m/>
    <s v=""/>
    <m/>
    <s v=""/>
    <m/>
    <s v=""/>
    <m/>
    <s v=""/>
    <x v="0"/>
    <m/>
  </r>
  <r>
    <n v="1339"/>
    <x v="1359"/>
    <n v="3"/>
    <s v="60 pc"/>
    <n v="3"/>
    <m/>
    <s v=""/>
    <m/>
    <s v=""/>
    <m/>
    <s v=""/>
    <m/>
    <s v=""/>
    <x v="0"/>
    <m/>
  </r>
  <r>
    <n v="1340"/>
    <x v="1360"/>
    <n v="3"/>
    <s v="60 pc"/>
    <n v="3"/>
    <m/>
    <s v=""/>
    <m/>
    <s v=""/>
    <m/>
    <s v=""/>
    <m/>
    <s v=""/>
    <x v="0"/>
    <m/>
  </r>
  <r>
    <n v="1341"/>
    <x v="1361"/>
    <n v="20"/>
    <n v="240"/>
    <n v="20"/>
    <m/>
    <s v=""/>
    <m/>
    <s v=""/>
    <m/>
    <s v=""/>
    <m/>
    <s v=""/>
    <x v="0"/>
    <m/>
  </r>
  <r>
    <n v="1342"/>
    <x v="1362"/>
    <n v="2"/>
    <s v="1000 pc"/>
    <n v="2"/>
    <m/>
    <s v=""/>
    <m/>
    <s v=""/>
    <m/>
    <s v=""/>
    <m/>
    <s v=""/>
    <x v="0"/>
    <m/>
  </r>
  <r>
    <n v="1343"/>
    <x v="1363"/>
    <n v="2"/>
    <n v="240"/>
    <n v="2"/>
    <m/>
    <s v=""/>
    <m/>
    <s v=""/>
    <m/>
    <s v=""/>
    <m/>
    <s v=""/>
    <x v="0"/>
    <m/>
  </r>
  <r>
    <n v="1344"/>
    <x v="1364"/>
    <n v="12"/>
    <n v="240"/>
    <n v="12"/>
    <m/>
    <s v=""/>
    <m/>
    <s v=""/>
    <m/>
    <s v=""/>
    <m/>
    <s v=""/>
    <x v="0"/>
    <m/>
  </r>
  <r>
    <n v="1345"/>
    <x v="1365"/>
    <n v="8"/>
    <n v="240"/>
    <n v="8"/>
    <m/>
    <s v=""/>
    <m/>
    <s v=""/>
    <m/>
    <s v=""/>
    <m/>
    <s v=""/>
    <x v="0"/>
    <m/>
  </r>
  <r>
    <n v="1346"/>
    <x v="1366"/>
    <n v="5"/>
    <n v="240"/>
    <n v="5"/>
    <m/>
    <s v=""/>
    <m/>
    <s v=""/>
    <m/>
    <s v=""/>
    <m/>
    <s v=""/>
    <x v="0"/>
    <m/>
  </r>
  <r>
    <n v="1347"/>
    <x v="1367"/>
    <n v="10"/>
    <s v="120 pc"/>
    <n v="10"/>
    <m/>
    <s v=""/>
    <m/>
    <s v=""/>
    <m/>
    <s v=""/>
    <m/>
    <s v=""/>
    <x v="0"/>
    <m/>
  </r>
  <r>
    <n v="1348"/>
    <x v="1368"/>
    <n v="1"/>
    <s v="160 ls"/>
    <n v="1"/>
    <m/>
    <s v=""/>
    <m/>
    <s v=""/>
    <m/>
    <s v=""/>
    <m/>
    <s v=""/>
    <x v="0"/>
    <m/>
  </r>
  <r>
    <n v="1349"/>
    <x v="1369"/>
    <n v="5"/>
    <s v="160 pc"/>
    <n v="5"/>
    <m/>
    <s v=""/>
    <m/>
    <s v=""/>
    <m/>
    <s v=""/>
    <m/>
    <s v=""/>
    <x v="0"/>
    <m/>
  </r>
  <r>
    <n v="1350"/>
    <x v="1370"/>
    <n v="1"/>
    <s v="1000 pc"/>
    <n v="1"/>
    <m/>
    <s v=""/>
    <m/>
    <s v=""/>
    <m/>
    <s v=""/>
    <m/>
    <s v=""/>
    <x v="0"/>
    <m/>
  </r>
  <r>
    <n v="1351"/>
    <x v="1371"/>
    <n v="1"/>
    <s v="1200 pc"/>
    <n v="1"/>
    <m/>
    <s v=""/>
    <m/>
    <s v=""/>
    <m/>
    <s v=""/>
    <m/>
    <s v=""/>
    <x v="0"/>
    <m/>
  </r>
  <r>
    <n v="1352"/>
    <x v="1372"/>
    <n v="3"/>
    <s v="15 ls"/>
    <n v="3"/>
    <m/>
    <s v=""/>
    <m/>
    <s v=""/>
    <m/>
    <s v=""/>
    <m/>
    <s v=""/>
    <x v="0"/>
    <m/>
  </r>
  <r>
    <n v="1353"/>
    <x v="1373"/>
    <n v="5"/>
    <s v="360 pc"/>
    <n v="5"/>
    <m/>
    <s v=""/>
    <m/>
    <s v=""/>
    <m/>
    <s v=""/>
    <m/>
    <s v=""/>
    <x v="0"/>
    <m/>
  </r>
  <r>
    <n v="1354"/>
    <x v="1374"/>
    <n v="2"/>
    <s v="600 pc"/>
    <n v="2"/>
    <m/>
    <s v=""/>
    <m/>
    <s v=""/>
    <m/>
    <s v=""/>
    <m/>
    <s v=""/>
    <x v="0"/>
    <m/>
  </r>
  <r>
    <n v="1355"/>
    <x v="1375"/>
    <n v="1"/>
    <s v="720 pc"/>
    <n v="1"/>
    <m/>
    <s v=""/>
    <m/>
    <s v=""/>
    <m/>
    <s v=""/>
    <m/>
    <s v=""/>
    <x v="0"/>
    <m/>
  </r>
  <r>
    <n v="1356"/>
    <x v="1376"/>
    <n v="7"/>
    <s v="400 pc"/>
    <n v="7"/>
    <m/>
    <s v=""/>
    <m/>
    <s v=""/>
    <m/>
    <s v=""/>
    <m/>
    <s v=""/>
    <x v="0"/>
    <m/>
  </r>
  <r>
    <n v="1357"/>
    <x v="1377"/>
    <n v="1"/>
    <s v="20 ls"/>
    <n v="1"/>
    <m/>
    <s v=""/>
    <m/>
    <s v=""/>
    <m/>
    <s v=""/>
    <m/>
    <s v=""/>
    <x v="0"/>
    <m/>
  </r>
  <r>
    <n v="1358"/>
    <x v="1378"/>
    <n v="8"/>
    <s v="1440 pc"/>
    <n v="8"/>
    <m/>
    <s v=""/>
    <m/>
    <s v=""/>
    <m/>
    <s v=""/>
    <m/>
    <s v=""/>
    <x v="0"/>
    <m/>
  </r>
  <r>
    <n v="1359"/>
    <x v="1379"/>
    <n v="24"/>
    <s v="960 pc"/>
    <n v="24"/>
    <m/>
    <s v=""/>
    <m/>
    <s v=""/>
    <m/>
    <s v=""/>
    <m/>
    <s v=""/>
    <x v="0"/>
    <m/>
  </r>
  <r>
    <n v="1360"/>
    <x v="1380"/>
    <n v="32"/>
    <s v="576 pc"/>
    <n v="32"/>
    <m/>
    <s v=""/>
    <m/>
    <s v=""/>
    <m/>
    <s v=""/>
    <m/>
    <s v=""/>
    <x v="0"/>
    <m/>
  </r>
  <r>
    <n v="1361"/>
    <x v="1381"/>
    <n v="31"/>
    <s v="480 pc"/>
    <n v="31"/>
    <m/>
    <s v=""/>
    <m/>
    <s v=""/>
    <m/>
    <s v=""/>
    <m/>
    <s v=""/>
    <x v="0"/>
    <m/>
  </r>
  <r>
    <n v="1362"/>
    <x v="1382"/>
    <n v="3"/>
    <s v="40 ls"/>
    <n v="3"/>
    <m/>
    <s v=""/>
    <m/>
    <s v=""/>
    <m/>
    <s v=""/>
    <m/>
    <s v=""/>
    <x v="0"/>
    <m/>
  </r>
  <r>
    <n v="1363"/>
    <x v="1383"/>
    <n v="2"/>
    <s v="64 pc"/>
    <n v="2"/>
    <m/>
    <s v=""/>
    <m/>
    <s v=""/>
    <m/>
    <s v=""/>
    <m/>
    <s v=""/>
    <x v="0"/>
    <m/>
  </r>
  <r>
    <n v="1364"/>
    <x v="1384"/>
    <n v="31"/>
    <n v="180"/>
    <n v="31"/>
    <m/>
    <s v=""/>
    <m/>
    <s v=""/>
    <m/>
    <s v=""/>
    <m/>
    <s v=""/>
    <x v="0"/>
    <m/>
  </r>
  <r>
    <n v="1365"/>
    <x v="1385"/>
    <n v="13"/>
    <s v="50 ls"/>
    <n v="13"/>
    <m/>
    <s v=""/>
    <m/>
    <s v=""/>
    <m/>
    <s v=""/>
    <m/>
    <s v=""/>
    <x v="0"/>
    <m/>
  </r>
  <r>
    <n v="1366"/>
    <x v="1386"/>
    <m/>
    <s v="50 PCS"/>
    <n v="8"/>
    <n v="8"/>
    <n v="8"/>
    <m/>
    <s v=""/>
    <m/>
    <s v=""/>
    <m/>
    <s v=""/>
    <x v="1"/>
    <m/>
  </r>
  <r>
    <n v="1367"/>
    <x v="1387"/>
    <n v="11"/>
    <s v="90 dos"/>
    <n v="11"/>
    <m/>
    <s v=""/>
    <m/>
    <s v=""/>
    <m/>
    <s v=""/>
    <m/>
    <s v=""/>
    <x v="0"/>
    <m/>
  </r>
  <r>
    <n v="1368"/>
    <x v="1388"/>
    <n v="7"/>
    <s v="50 dos"/>
    <n v="7"/>
    <m/>
    <s v=""/>
    <m/>
    <s v=""/>
    <m/>
    <s v=""/>
    <m/>
    <s v=""/>
    <x v="0"/>
    <m/>
  </r>
  <r>
    <n v="1369"/>
    <x v="1389"/>
    <n v="32"/>
    <s v="240 ls"/>
    <n v="32"/>
    <m/>
    <s v=""/>
    <m/>
    <s v=""/>
    <m/>
    <s v=""/>
    <m/>
    <s v=""/>
    <x v="0"/>
    <m/>
  </r>
  <r>
    <n v="1370"/>
    <x v="1390"/>
    <n v="22"/>
    <s v="80 pk"/>
    <n v="22"/>
    <m/>
    <s v=""/>
    <m/>
    <s v=""/>
    <m/>
    <s v=""/>
    <m/>
    <s v=""/>
    <x v="0"/>
    <m/>
  </r>
  <r>
    <n v="1371"/>
    <x v="1391"/>
    <n v="4"/>
    <s v="144 ls"/>
    <n v="4"/>
    <m/>
    <s v=""/>
    <m/>
    <s v=""/>
    <m/>
    <s v=""/>
    <m/>
    <s v=""/>
    <x v="0"/>
    <m/>
  </r>
  <r>
    <n v="1372"/>
    <x v="1392"/>
    <n v="18"/>
    <s v="144 ls"/>
    <n v="18"/>
    <m/>
    <s v=""/>
    <m/>
    <s v=""/>
    <m/>
    <s v=""/>
    <m/>
    <s v=""/>
    <x v="0"/>
    <m/>
  </r>
  <r>
    <n v="1373"/>
    <x v="1393"/>
    <n v="1"/>
    <s v="240 ls"/>
    <n v="1"/>
    <m/>
    <s v=""/>
    <m/>
    <s v=""/>
    <m/>
    <s v=""/>
    <m/>
    <s v=""/>
    <x v="0"/>
    <m/>
  </r>
  <r>
    <s v=""/>
    <x v="1394"/>
    <n v="1"/>
    <s v="144 LSN"/>
    <n v="0"/>
    <n v="0"/>
    <n v="-1"/>
    <m/>
    <s v=""/>
    <m/>
    <s v=""/>
    <m/>
    <s v=""/>
    <x v="1"/>
    <m/>
  </r>
  <r>
    <s v=""/>
    <x v="1395"/>
    <n v="1"/>
    <s v="144 LSN"/>
    <n v="0"/>
    <n v="0"/>
    <n v="-1"/>
    <m/>
    <s v=""/>
    <m/>
    <s v=""/>
    <m/>
    <s v=""/>
    <x v="1"/>
    <m/>
  </r>
  <r>
    <s v=""/>
    <x v="1396"/>
    <n v="1"/>
    <s v="144 LSN"/>
    <n v="0"/>
    <n v="0"/>
    <n v="-1"/>
    <m/>
    <s v=""/>
    <m/>
    <s v=""/>
    <m/>
    <s v=""/>
    <x v="1"/>
    <m/>
  </r>
  <r>
    <s v=""/>
    <x v="1397"/>
    <n v="1"/>
    <s v="144 LSN"/>
    <n v="0"/>
    <n v="0"/>
    <n v="-1"/>
    <m/>
    <s v=""/>
    <m/>
    <s v=""/>
    <m/>
    <s v=""/>
    <x v="1"/>
    <m/>
  </r>
  <r>
    <s v=""/>
    <x v="1398"/>
    <n v="1"/>
    <s v="144 LSN"/>
    <n v="0"/>
    <n v="0"/>
    <n v="-1"/>
    <m/>
    <s v=""/>
    <m/>
    <s v=""/>
    <m/>
    <s v=""/>
    <x v="1"/>
    <m/>
  </r>
  <r>
    <n v="1374"/>
    <x v="1399"/>
    <n v="3"/>
    <s v="1440 pc"/>
    <n v="3"/>
    <m/>
    <s v=""/>
    <m/>
    <s v=""/>
    <m/>
    <s v=""/>
    <m/>
    <s v=""/>
    <x v="0"/>
    <m/>
  </r>
  <r>
    <n v="1375"/>
    <x v="1400"/>
    <n v="1"/>
    <s v="48 box"/>
    <n v="1"/>
    <m/>
    <s v=""/>
    <m/>
    <s v=""/>
    <m/>
    <s v=""/>
    <m/>
    <s v=""/>
    <x v="0"/>
    <m/>
  </r>
  <r>
    <n v="1376"/>
    <x v="1401"/>
    <n v="3"/>
    <s v="144 ls"/>
    <n v="3"/>
    <m/>
    <s v=""/>
    <m/>
    <s v=""/>
    <m/>
    <s v=""/>
    <m/>
    <s v=""/>
    <x v="0"/>
    <m/>
  </r>
  <r>
    <n v="1377"/>
    <x v="1402"/>
    <n v="3"/>
    <s v="144 ls"/>
    <n v="3"/>
    <m/>
    <s v=""/>
    <m/>
    <s v=""/>
    <m/>
    <s v=""/>
    <m/>
    <s v=""/>
    <x v="0"/>
    <m/>
  </r>
  <r>
    <n v="1378"/>
    <x v="1403"/>
    <n v="8"/>
    <s v="144 ls"/>
    <n v="8"/>
    <m/>
    <s v=""/>
    <m/>
    <s v=""/>
    <m/>
    <s v=""/>
    <m/>
    <s v=""/>
    <x v="0"/>
    <m/>
  </r>
  <r>
    <n v="1379"/>
    <x v="1404"/>
    <n v="7"/>
    <s v="144 ls"/>
    <n v="7"/>
    <m/>
    <s v=""/>
    <m/>
    <s v=""/>
    <m/>
    <s v=""/>
    <m/>
    <s v=""/>
    <x v="0"/>
    <m/>
  </r>
  <r>
    <n v="1380"/>
    <x v="1405"/>
    <n v="1"/>
    <s v="108 ls"/>
    <n v="1"/>
    <m/>
    <s v=""/>
    <m/>
    <s v=""/>
    <m/>
    <s v=""/>
    <m/>
    <s v=""/>
    <x v="0"/>
    <m/>
  </r>
  <r>
    <n v="1381"/>
    <x v="1406"/>
    <n v="3"/>
    <s v="108 ls"/>
    <n v="3"/>
    <m/>
    <s v=""/>
    <m/>
    <s v=""/>
    <m/>
    <s v=""/>
    <m/>
    <s v=""/>
    <x v="0"/>
    <m/>
  </r>
  <r>
    <n v="1382"/>
    <x v="1407"/>
    <n v="11"/>
    <s v="144 ls"/>
    <n v="11"/>
    <m/>
    <s v=""/>
    <m/>
    <s v=""/>
    <m/>
    <s v=""/>
    <m/>
    <s v=""/>
    <x v="0"/>
    <m/>
  </r>
  <r>
    <n v="1383"/>
    <x v="1408"/>
    <n v="11"/>
    <s v="50 box"/>
    <n v="11"/>
    <m/>
    <s v=""/>
    <m/>
    <s v=""/>
    <m/>
    <s v=""/>
    <m/>
    <s v=""/>
    <x v="0"/>
    <m/>
  </r>
  <r>
    <n v="1384"/>
    <x v="1409"/>
    <n v="5"/>
    <s v="60 ls"/>
    <n v="5"/>
    <m/>
    <s v=""/>
    <m/>
    <s v=""/>
    <m/>
    <s v=""/>
    <m/>
    <s v=""/>
    <x v="0"/>
    <m/>
  </r>
  <r>
    <n v="1385"/>
    <x v="1410"/>
    <n v="7"/>
    <s v="144 ls"/>
    <n v="7"/>
    <m/>
    <s v=""/>
    <m/>
    <s v=""/>
    <m/>
    <s v=""/>
    <m/>
    <s v=""/>
    <x v="0"/>
    <m/>
  </r>
  <r>
    <n v="1386"/>
    <x v="1411"/>
    <n v="1"/>
    <s v="144 ls"/>
    <n v="1"/>
    <m/>
    <s v=""/>
    <m/>
    <s v=""/>
    <m/>
    <s v=""/>
    <m/>
    <s v=""/>
    <x v="0"/>
    <m/>
  </r>
  <r>
    <n v="1387"/>
    <x v="1412"/>
    <n v="1"/>
    <s v="25 ls"/>
    <n v="1"/>
    <m/>
    <s v=""/>
    <m/>
    <s v=""/>
    <m/>
    <s v=""/>
    <m/>
    <s v=""/>
    <x v="0"/>
    <m/>
  </r>
  <r>
    <n v="1388"/>
    <x v="1413"/>
    <n v="1"/>
    <s v="52 ls"/>
    <n v="1"/>
    <m/>
    <s v=""/>
    <m/>
    <s v=""/>
    <m/>
    <s v=""/>
    <m/>
    <s v=""/>
    <x v="0"/>
    <m/>
  </r>
  <r>
    <n v="1389"/>
    <x v="1414"/>
    <n v="1"/>
    <s v="1500 pc"/>
    <n v="1"/>
    <m/>
    <s v=""/>
    <m/>
    <s v=""/>
    <m/>
    <s v=""/>
    <m/>
    <s v=""/>
    <x v="0"/>
    <m/>
  </r>
  <r>
    <n v="1390"/>
    <x v="1415"/>
    <n v="1"/>
    <n v="576"/>
    <n v="1"/>
    <m/>
    <s v=""/>
    <m/>
    <s v=""/>
    <m/>
    <s v=""/>
    <m/>
    <s v=""/>
    <x v="0"/>
    <m/>
  </r>
  <r>
    <n v="1391"/>
    <x v="1416"/>
    <n v="2"/>
    <s v="576 pc"/>
    <n v="2"/>
    <m/>
    <s v=""/>
    <m/>
    <s v=""/>
    <m/>
    <s v=""/>
    <m/>
    <s v=""/>
    <x v="0"/>
    <m/>
  </r>
  <r>
    <n v="1392"/>
    <x v="1417"/>
    <n v="1"/>
    <s v="144 ls"/>
    <n v="1"/>
    <m/>
    <s v=""/>
    <m/>
    <s v=""/>
    <m/>
    <s v=""/>
    <m/>
    <s v=""/>
    <x v="0"/>
    <m/>
  </r>
  <r>
    <n v="1393"/>
    <x v="1418"/>
    <n v="10"/>
    <s v="60 ls"/>
    <n v="10"/>
    <m/>
    <s v=""/>
    <m/>
    <s v=""/>
    <m/>
    <s v=""/>
    <m/>
    <s v=""/>
    <x v="0"/>
    <m/>
  </r>
  <r>
    <n v="1394"/>
    <x v="1419"/>
    <n v="14"/>
    <n v="384"/>
    <n v="14"/>
    <m/>
    <s v=""/>
    <m/>
    <s v=""/>
    <m/>
    <s v=""/>
    <m/>
    <s v=""/>
    <x v="0"/>
    <m/>
  </r>
  <r>
    <n v="1395"/>
    <x v="1420"/>
    <n v="16"/>
    <n v="576"/>
    <n v="16"/>
    <m/>
    <s v=""/>
    <m/>
    <s v=""/>
    <m/>
    <s v=""/>
    <m/>
    <s v=""/>
    <x v="0"/>
    <m/>
  </r>
  <r>
    <n v="1396"/>
    <x v="1421"/>
    <n v="1"/>
    <s v="48 pc"/>
    <n v="1"/>
    <m/>
    <s v=""/>
    <m/>
    <s v=""/>
    <m/>
    <s v=""/>
    <m/>
    <s v=""/>
    <x v="0"/>
    <m/>
  </r>
  <r>
    <n v="1397"/>
    <x v="1421"/>
    <n v="2"/>
    <s v="48 pc"/>
    <n v="2"/>
    <m/>
    <s v=""/>
    <m/>
    <s v=""/>
    <m/>
    <s v=""/>
    <m/>
    <s v=""/>
    <x v="0"/>
    <m/>
  </r>
  <r>
    <n v="1398"/>
    <x v="1421"/>
    <n v="9"/>
    <s v="48 pc"/>
    <n v="9"/>
    <m/>
    <s v=""/>
    <m/>
    <s v=""/>
    <m/>
    <s v=""/>
    <m/>
    <s v=""/>
    <x v="0"/>
    <m/>
  </r>
  <r>
    <n v="1399"/>
    <x v="1421"/>
    <n v="27"/>
    <s v="48 pc"/>
    <n v="27"/>
    <m/>
    <s v=""/>
    <m/>
    <s v=""/>
    <m/>
    <s v=""/>
    <m/>
    <s v=""/>
    <x v="0"/>
    <m/>
  </r>
  <r>
    <n v="1400"/>
    <x v="1421"/>
    <n v="7"/>
    <s v="48 pc"/>
    <n v="7"/>
    <m/>
    <s v=""/>
    <m/>
    <s v=""/>
    <m/>
    <s v=""/>
    <m/>
    <s v=""/>
    <x v="0"/>
    <m/>
  </r>
  <r>
    <n v="1401"/>
    <x v="1422"/>
    <n v="3"/>
    <s v="216 ls"/>
    <n v="3"/>
    <m/>
    <s v=""/>
    <m/>
    <s v=""/>
    <m/>
    <s v=""/>
    <m/>
    <s v=""/>
    <x v="0"/>
    <m/>
  </r>
  <r>
    <n v="1402"/>
    <x v="1423"/>
    <n v="15"/>
    <s v="400 pc"/>
    <n v="15"/>
    <m/>
    <s v=""/>
    <m/>
    <s v=""/>
    <m/>
    <s v=""/>
    <m/>
    <s v=""/>
    <x v="0"/>
    <m/>
  </r>
  <r>
    <n v="1403"/>
    <x v="1424"/>
    <n v="21"/>
    <s v="48 pc"/>
    <n v="21"/>
    <m/>
    <s v=""/>
    <m/>
    <s v=""/>
    <m/>
    <s v=""/>
    <m/>
    <s v=""/>
    <x v="0"/>
    <m/>
  </r>
  <r>
    <n v="1404"/>
    <x v="1425"/>
    <n v="1"/>
    <n v="48"/>
    <n v="1"/>
    <m/>
    <s v=""/>
    <m/>
    <s v=""/>
    <m/>
    <s v=""/>
    <m/>
    <s v=""/>
    <x v="0"/>
    <m/>
  </r>
  <r>
    <n v="1405"/>
    <x v="1426"/>
    <n v="6"/>
    <s v="48 pc"/>
    <n v="6"/>
    <m/>
    <s v=""/>
    <m/>
    <s v=""/>
    <m/>
    <s v=""/>
    <m/>
    <s v=""/>
    <x v="0"/>
    <m/>
  </r>
  <r>
    <n v="1406"/>
    <x v="1427"/>
    <n v="136"/>
    <s v="100 pc"/>
    <n v="135"/>
    <n v="135"/>
    <n v="-1"/>
    <m/>
    <s v=""/>
    <m/>
    <s v=""/>
    <m/>
    <s v=""/>
    <x v="1"/>
    <m/>
  </r>
  <r>
    <n v="1407"/>
    <x v="1428"/>
    <n v="6"/>
    <s v="20 ls"/>
    <n v="6"/>
    <m/>
    <s v=""/>
    <m/>
    <s v=""/>
    <m/>
    <s v=""/>
    <m/>
    <s v=""/>
    <x v="0"/>
    <m/>
  </r>
  <r>
    <n v="1408"/>
    <x v="1429"/>
    <n v="4"/>
    <s v="1000 pc"/>
    <n v="4"/>
    <m/>
    <s v=""/>
    <m/>
    <s v=""/>
    <m/>
    <s v=""/>
    <m/>
    <s v=""/>
    <x v="0"/>
    <m/>
  </r>
  <r>
    <n v="1409"/>
    <x v="1430"/>
    <n v="65"/>
    <s v="60 pc"/>
    <n v="65"/>
    <m/>
    <s v=""/>
    <m/>
    <s v=""/>
    <m/>
    <s v=""/>
    <m/>
    <s v=""/>
    <x v="0"/>
    <m/>
  </r>
  <r>
    <n v="1410"/>
    <x v="1431"/>
    <n v="1"/>
    <s v="750 pc"/>
    <n v="1"/>
    <m/>
    <s v=""/>
    <m/>
    <s v=""/>
    <m/>
    <s v=""/>
    <m/>
    <s v=""/>
    <x v="0"/>
    <m/>
  </r>
  <r>
    <n v="1411"/>
    <x v="1432"/>
    <n v="1"/>
    <n v="20000"/>
    <n v="1"/>
    <m/>
    <s v=""/>
    <m/>
    <s v=""/>
    <m/>
    <s v=""/>
    <m/>
    <s v=""/>
    <x v="0"/>
    <m/>
  </r>
  <r>
    <n v="1412"/>
    <x v="1433"/>
    <n v="5"/>
    <s v="4000 pc"/>
    <n v="5"/>
    <m/>
    <s v=""/>
    <m/>
    <s v=""/>
    <m/>
    <s v=""/>
    <m/>
    <s v=""/>
    <x v="0"/>
    <m/>
  </r>
  <r>
    <n v="1413"/>
    <x v="1434"/>
    <n v="2"/>
    <s v="24000 pc"/>
    <n v="2"/>
    <m/>
    <s v=""/>
    <m/>
    <s v=""/>
    <m/>
    <s v=""/>
    <m/>
    <s v=""/>
    <x v="0"/>
    <m/>
  </r>
  <r>
    <n v="1414"/>
    <x v="1435"/>
    <n v="2"/>
    <s v="27000 pc"/>
    <n v="2"/>
    <m/>
    <s v=""/>
    <m/>
    <s v=""/>
    <m/>
    <s v=""/>
    <m/>
    <s v=""/>
    <x v="0"/>
    <m/>
  </r>
  <r>
    <n v="1415"/>
    <x v="1436"/>
    <n v="6"/>
    <s v="13500 pc"/>
    <n v="6"/>
    <m/>
    <s v=""/>
    <m/>
    <s v=""/>
    <m/>
    <s v=""/>
    <m/>
    <s v=""/>
    <x v="0"/>
    <m/>
  </r>
  <r>
    <n v="1416"/>
    <x v="1437"/>
    <n v="5"/>
    <s v="3000 bh"/>
    <n v="5"/>
    <m/>
    <s v=""/>
    <m/>
    <s v=""/>
    <m/>
    <s v=""/>
    <m/>
    <s v=""/>
    <x v="0"/>
    <m/>
  </r>
  <r>
    <n v="1417"/>
    <x v="1438"/>
    <n v="2"/>
    <s v="4000 pc"/>
    <n v="1"/>
    <n v="1"/>
    <n v="-1"/>
    <m/>
    <s v=""/>
    <m/>
    <s v=""/>
    <m/>
    <s v=""/>
    <x v="1"/>
    <m/>
  </r>
  <r>
    <n v="1418"/>
    <x v="1439"/>
    <n v="7"/>
    <s v="3000 pc"/>
    <n v="7"/>
    <m/>
    <s v=""/>
    <m/>
    <s v=""/>
    <m/>
    <s v=""/>
    <m/>
    <s v=""/>
    <x v="0"/>
    <m/>
  </r>
  <r>
    <n v="1419"/>
    <x v="1440"/>
    <n v="1"/>
    <s v="60 ls"/>
    <n v="1"/>
    <m/>
    <s v=""/>
    <m/>
    <s v=""/>
    <m/>
    <s v=""/>
    <m/>
    <s v=""/>
    <x v="0"/>
    <m/>
  </r>
  <r>
    <n v="1420"/>
    <x v="1440"/>
    <m/>
    <s v="60 LSN"/>
    <n v="9"/>
    <n v="9"/>
    <n v="9"/>
    <m/>
    <s v=""/>
    <m/>
    <s v=""/>
    <m/>
    <s v=""/>
    <x v="1"/>
    <m/>
  </r>
  <r>
    <s v=""/>
    <x v="1441"/>
    <n v="0"/>
    <n v="512"/>
    <n v="0"/>
    <m/>
    <s v=""/>
    <m/>
    <s v=""/>
    <m/>
    <s v=""/>
    <m/>
    <s v=""/>
    <x v="0"/>
    <m/>
  </r>
  <r>
    <n v="1421"/>
    <x v="1442"/>
    <n v="1"/>
    <n v="160"/>
    <n v="1"/>
    <m/>
    <s v=""/>
    <m/>
    <s v=""/>
    <m/>
    <s v=""/>
    <m/>
    <s v=""/>
    <x v="0"/>
    <m/>
  </r>
  <r>
    <n v="1422"/>
    <x v="1443"/>
    <n v="1"/>
    <s v="80 PCS"/>
    <n v="1"/>
    <m/>
    <s v=""/>
    <m/>
    <s v=""/>
    <m/>
    <s v=""/>
    <m/>
    <s v=""/>
    <x v="0"/>
    <m/>
  </r>
  <r>
    <n v="1423"/>
    <x v="1444"/>
    <n v="4"/>
    <s v="30 ls"/>
    <n v="4"/>
    <m/>
    <s v=""/>
    <m/>
    <s v=""/>
    <m/>
    <s v=""/>
    <m/>
    <s v=""/>
    <x v="0"/>
    <m/>
  </r>
  <r>
    <n v="1424"/>
    <x v="1445"/>
    <n v="95"/>
    <s v="120 pc"/>
    <n v="94"/>
    <n v="94"/>
    <n v="-1"/>
    <m/>
    <s v=""/>
    <m/>
    <s v=""/>
    <m/>
    <s v=""/>
    <x v="1"/>
    <m/>
  </r>
  <r>
    <n v="1425"/>
    <x v="1446"/>
    <n v="9"/>
    <s v="160 pc"/>
    <n v="9"/>
    <m/>
    <s v=""/>
    <m/>
    <s v=""/>
    <m/>
    <s v=""/>
    <m/>
    <s v=""/>
    <x v="0"/>
    <m/>
  </r>
  <r>
    <n v="1426"/>
    <x v="1447"/>
    <n v="11"/>
    <s v="360 pc"/>
    <n v="11"/>
    <m/>
    <s v=""/>
    <m/>
    <s v=""/>
    <m/>
    <s v=""/>
    <m/>
    <s v=""/>
    <x v="0"/>
    <m/>
  </r>
  <r>
    <n v="1427"/>
    <x v="1448"/>
    <n v="19"/>
    <s v="380 pc"/>
    <n v="19"/>
    <m/>
    <s v=""/>
    <m/>
    <s v=""/>
    <m/>
    <s v=""/>
    <m/>
    <s v=""/>
    <x v="0"/>
    <m/>
  </r>
  <r>
    <n v="1428"/>
    <x v="1449"/>
    <n v="3"/>
    <s v="160 pc"/>
    <n v="3"/>
    <m/>
    <s v=""/>
    <m/>
    <s v=""/>
    <m/>
    <s v=""/>
    <m/>
    <s v=""/>
    <x v="0"/>
    <m/>
  </r>
  <r>
    <n v="1429"/>
    <x v="1450"/>
    <n v="7"/>
    <s v="480 pc"/>
    <n v="7"/>
    <m/>
    <s v=""/>
    <m/>
    <s v=""/>
    <m/>
    <s v=""/>
    <m/>
    <s v=""/>
    <x v="0"/>
    <m/>
  </r>
  <r>
    <n v="1430"/>
    <x v="1451"/>
    <n v="1"/>
    <s v="120 pc"/>
    <n v="1"/>
    <m/>
    <s v=""/>
    <m/>
    <s v=""/>
    <m/>
    <s v=""/>
    <m/>
    <s v=""/>
    <x v="0"/>
    <m/>
  </r>
  <r>
    <n v="1431"/>
    <x v="1452"/>
    <n v="2"/>
    <s v="128 ls"/>
    <n v="2"/>
    <m/>
    <s v=""/>
    <m/>
    <s v=""/>
    <m/>
    <s v=""/>
    <m/>
    <s v=""/>
    <x v="0"/>
    <m/>
  </r>
  <r>
    <n v="1432"/>
    <x v="1453"/>
    <n v="4"/>
    <s v="175 ls"/>
    <n v="4"/>
    <m/>
    <s v=""/>
    <m/>
    <s v=""/>
    <m/>
    <s v=""/>
    <m/>
    <s v=""/>
    <x v="0"/>
    <m/>
  </r>
  <r>
    <n v="1433"/>
    <x v="1454"/>
    <n v="5"/>
    <s v="30 ls"/>
    <n v="5"/>
    <m/>
    <s v=""/>
    <m/>
    <s v=""/>
    <m/>
    <s v=""/>
    <m/>
    <s v=""/>
    <x v="0"/>
    <m/>
  </r>
  <r>
    <n v="1434"/>
    <x v="1455"/>
    <n v="4"/>
    <s v="660 pc"/>
    <n v="4"/>
    <m/>
    <s v=""/>
    <m/>
    <s v=""/>
    <m/>
    <s v=""/>
    <m/>
    <s v=""/>
    <x v="0"/>
    <m/>
  </r>
  <r>
    <n v="1435"/>
    <x v="1456"/>
    <n v="5"/>
    <s v="280 pc"/>
    <n v="5"/>
    <m/>
    <s v=""/>
    <m/>
    <s v=""/>
    <m/>
    <s v=""/>
    <m/>
    <s v=""/>
    <x v="0"/>
    <m/>
  </r>
  <r>
    <n v="1436"/>
    <x v="1457"/>
    <n v="2"/>
    <s v="72 ls"/>
    <n v="2"/>
    <m/>
    <s v=""/>
    <m/>
    <s v=""/>
    <m/>
    <s v=""/>
    <m/>
    <s v=""/>
    <x v="0"/>
    <m/>
  </r>
  <r>
    <n v="1437"/>
    <x v="1458"/>
    <n v="7"/>
    <s v="120 pc"/>
    <n v="7"/>
    <m/>
    <s v=""/>
    <m/>
    <s v=""/>
    <m/>
    <s v=""/>
    <m/>
    <s v=""/>
    <x v="0"/>
    <m/>
  </r>
  <r>
    <n v="1438"/>
    <x v="1459"/>
    <n v="49"/>
    <s v="5 ls"/>
    <n v="49"/>
    <m/>
    <s v=""/>
    <m/>
    <s v=""/>
    <m/>
    <s v=""/>
    <m/>
    <s v=""/>
    <x v="0"/>
    <m/>
  </r>
  <r>
    <n v="1439"/>
    <x v="1460"/>
    <n v="37"/>
    <s v="3 ls"/>
    <n v="37"/>
    <m/>
    <s v=""/>
    <m/>
    <s v=""/>
    <m/>
    <s v=""/>
    <m/>
    <s v=""/>
    <x v="0"/>
    <m/>
  </r>
  <r>
    <n v="1440"/>
    <x v="1461"/>
    <n v="70"/>
    <s v="3 ls"/>
    <n v="70"/>
    <m/>
    <s v=""/>
    <m/>
    <s v=""/>
    <m/>
    <s v=""/>
    <m/>
    <s v=""/>
    <x v="0"/>
    <m/>
  </r>
  <r>
    <n v="1441"/>
    <x v="1462"/>
    <n v="30"/>
    <n v="72"/>
    <n v="30"/>
    <m/>
    <s v=""/>
    <m/>
    <s v=""/>
    <m/>
    <s v=""/>
    <m/>
    <s v=""/>
    <x v="0"/>
    <m/>
  </r>
  <r>
    <n v="1442"/>
    <x v="1463"/>
    <n v="1"/>
    <s v="96 pc"/>
    <n v="1"/>
    <m/>
    <s v=""/>
    <m/>
    <s v=""/>
    <m/>
    <s v=""/>
    <m/>
    <s v=""/>
    <x v="0"/>
    <m/>
  </r>
  <r>
    <n v="1443"/>
    <x v="1464"/>
    <n v="1"/>
    <n v="36"/>
    <n v="1"/>
    <m/>
    <s v=""/>
    <m/>
    <s v=""/>
    <m/>
    <s v=""/>
    <m/>
    <s v=""/>
    <x v="0"/>
    <m/>
  </r>
  <r>
    <n v="1444"/>
    <x v="1465"/>
    <n v="1"/>
    <s v="144 set"/>
    <n v="1"/>
    <m/>
    <s v=""/>
    <m/>
    <s v=""/>
    <m/>
    <s v=""/>
    <m/>
    <s v=""/>
    <x v="0"/>
    <m/>
  </r>
  <r>
    <n v="1445"/>
    <x v="1466"/>
    <n v="4"/>
    <s v="96 set"/>
    <n v="4"/>
    <m/>
    <s v=""/>
    <m/>
    <s v=""/>
    <m/>
    <s v=""/>
    <m/>
    <s v=""/>
    <x v="0"/>
    <m/>
  </r>
  <r>
    <n v="1446"/>
    <x v="1467"/>
    <n v="1"/>
    <s v="60 set"/>
    <n v="1"/>
    <m/>
    <s v=""/>
    <m/>
    <s v=""/>
    <m/>
    <s v=""/>
    <m/>
    <s v=""/>
    <x v="0"/>
    <m/>
  </r>
  <r>
    <n v="1447"/>
    <x v="1468"/>
    <n v="1"/>
    <s v="12 ls"/>
    <n v="1"/>
    <m/>
    <s v=""/>
    <m/>
    <s v=""/>
    <m/>
    <s v=""/>
    <m/>
    <s v=""/>
    <x v="0"/>
    <m/>
  </r>
  <r>
    <n v="1448"/>
    <x v="1469"/>
    <n v="19"/>
    <s v="192 set"/>
    <n v="19"/>
    <m/>
    <s v=""/>
    <m/>
    <s v=""/>
    <m/>
    <s v=""/>
    <m/>
    <s v=""/>
    <x v="0"/>
    <m/>
  </r>
  <r>
    <n v="1449"/>
    <x v="1470"/>
    <n v="1"/>
    <s v=" 288 pc"/>
    <n v="1"/>
    <m/>
    <s v=""/>
    <m/>
    <s v=""/>
    <m/>
    <s v=""/>
    <m/>
    <s v=""/>
    <x v="0"/>
    <m/>
  </r>
  <r>
    <n v="1450"/>
    <x v="1471"/>
    <n v="5"/>
    <s v="4 ls"/>
    <n v="5"/>
    <m/>
    <s v=""/>
    <m/>
    <s v=""/>
    <m/>
    <s v=""/>
    <m/>
    <s v=""/>
    <x v="0"/>
    <m/>
  </r>
  <r>
    <n v="1451"/>
    <x v="1472"/>
    <n v="3"/>
    <s v="96 pc"/>
    <n v="3"/>
    <m/>
    <s v=""/>
    <m/>
    <s v=""/>
    <m/>
    <s v=""/>
    <m/>
    <s v=""/>
    <x v="0"/>
    <m/>
  </r>
  <r>
    <n v="1452"/>
    <x v="1473"/>
    <n v="2"/>
    <s v="96 pc"/>
    <n v="2"/>
    <m/>
    <s v=""/>
    <m/>
    <s v=""/>
    <m/>
    <s v=""/>
    <m/>
    <s v=""/>
    <x v="0"/>
    <m/>
  </r>
  <r>
    <n v="1453"/>
    <x v="1474"/>
    <n v="3"/>
    <s v="144 pc"/>
    <n v="3"/>
    <m/>
    <s v=""/>
    <m/>
    <s v=""/>
    <m/>
    <s v=""/>
    <m/>
    <s v=""/>
    <x v="0"/>
    <m/>
  </r>
  <r>
    <n v="1454"/>
    <x v="1475"/>
    <n v="5"/>
    <s v="144 pc"/>
    <n v="5"/>
    <m/>
    <s v=""/>
    <m/>
    <s v=""/>
    <m/>
    <s v=""/>
    <m/>
    <s v=""/>
    <x v="0"/>
    <m/>
  </r>
  <r>
    <n v="1455"/>
    <x v="1476"/>
    <n v="19"/>
    <n v="72"/>
    <n v="14"/>
    <n v="14"/>
    <n v="-5"/>
    <m/>
    <s v=""/>
    <m/>
    <s v=""/>
    <m/>
    <s v=""/>
    <x v="1"/>
    <m/>
  </r>
  <r>
    <n v="1456"/>
    <x v="1477"/>
    <n v="5"/>
    <s v="60 pc"/>
    <n v="5"/>
    <m/>
    <s v=""/>
    <m/>
    <s v=""/>
    <m/>
    <s v=""/>
    <m/>
    <s v=""/>
    <x v="0"/>
    <m/>
  </r>
  <r>
    <n v="1457"/>
    <x v="1478"/>
    <m/>
    <s v="192 PCS"/>
    <n v="16"/>
    <n v="16"/>
    <n v="16"/>
    <m/>
    <s v=""/>
    <m/>
    <s v=""/>
    <m/>
    <s v=""/>
    <x v="1"/>
    <m/>
  </r>
  <r>
    <n v="1458"/>
    <x v="1479"/>
    <n v="37"/>
    <s v="192 pc"/>
    <n v="37"/>
    <m/>
    <s v=""/>
    <m/>
    <s v=""/>
    <m/>
    <s v=""/>
    <m/>
    <s v=""/>
    <x v="0"/>
    <m/>
  </r>
  <r>
    <n v="1459"/>
    <x v="1480"/>
    <n v="5"/>
    <s v="72 pc"/>
    <n v="5"/>
    <m/>
    <s v=""/>
    <m/>
    <s v=""/>
    <m/>
    <s v=""/>
    <m/>
    <s v=""/>
    <x v="0"/>
    <m/>
  </r>
  <r>
    <n v="1460"/>
    <x v="1481"/>
    <n v="18"/>
    <s v="48 set"/>
    <n v="18"/>
    <m/>
    <s v=""/>
    <m/>
    <s v=""/>
    <m/>
    <s v=""/>
    <m/>
    <s v=""/>
    <x v="0"/>
    <m/>
  </r>
  <r>
    <n v="1461"/>
    <x v="1482"/>
    <n v="5"/>
    <s v="28 ls"/>
    <n v="5"/>
    <m/>
    <s v=""/>
    <m/>
    <s v=""/>
    <m/>
    <s v=""/>
    <m/>
    <s v=""/>
    <x v="0"/>
    <m/>
  </r>
  <r>
    <n v="1462"/>
    <x v="1483"/>
    <n v="8"/>
    <s v="100 pc"/>
    <n v="6"/>
    <n v="6"/>
    <n v="-2"/>
    <m/>
    <s v=""/>
    <m/>
    <s v=""/>
    <m/>
    <s v=""/>
    <x v="1"/>
    <m/>
  </r>
  <r>
    <n v="1463"/>
    <x v="1484"/>
    <n v="2"/>
    <s v="12 ls"/>
    <n v="2"/>
    <m/>
    <s v=""/>
    <m/>
    <s v=""/>
    <m/>
    <s v=""/>
    <m/>
    <s v=""/>
    <x v="0"/>
    <m/>
  </r>
  <r>
    <n v="1464"/>
    <x v="1485"/>
    <n v="21"/>
    <s v="72 pc"/>
    <n v="20"/>
    <n v="20"/>
    <n v="-1"/>
    <m/>
    <s v=""/>
    <m/>
    <s v=""/>
    <m/>
    <s v=""/>
    <x v="1"/>
    <m/>
  </r>
  <r>
    <n v="1465"/>
    <x v="1486"/>
    <n v="5"/>
    <s v="144 PCS"/>
    <n v="4"/>
    <n v="4"/>
    <n v="-1"/>
    <m/>
    <s v=""/>
    <m/>
    <s v=""/>
    <m/>
    <s v=""/>
    <x v="1"/>
    <m/>
  </r>
  <r>
    <n v="1466"/>
    <x v="1487"/>
    <n v="1"/>
    <n v="0"/>
    <n v="1"/>
    <m/>
    <s v=""/>
    <m/>
    <s v=""/>
    <m/>
    <s v=""/>
    <m/>
    <s v=""/>
    <x v="0"/>
    <m/>
  </r>
  <r>
    <n v="1467"/>
    <x v="1488"/>
    <n v="4"/>
    <s v="120 pc"/>
    <n v="1"/>
    <n v="1"/>
    <n v="-3"/>
    <m/>
    <s v=""/>
    <m/>
    <s v=""/>
    <m/>
    <s v=""/>
    <x v="1"/>
    <m/>
  </r>
  <r>
    <n v="1468"/>
    <x v="1489"/>
    <n v="4"/>
    <s v="120 PCS"/>
    <n v="4"/>
    <m/>
    <s v=""/>
    <m/>
    <s v=""/>
    <m/>
    <s v=""/>
    <m/>
    <s v=""/>
    <x v="0"/>
    <m/>
  </r>
  <r>
    <n v="1469"/>
    <x v="1490"/>
    <n v="5"/>
    <s v="96 pc"/>
    <n v="5"/>
    <m/>
    <s v=""/>
    <m/>
    <s v=""/>
    <m/>
    <s v=""/>
    <m/>
    <s v=""/>
    <x v="0"/>
    <m/>
  </r>
  <r>
    <n v="1470"/>
    <x v="1491"/>
    <n v="29"/>
    <s v="96 pc"/>
    <n v="28"/>
    <n v="28"/>
    <n v="-1"/>
    <m/>
    <s v=""/>
    <m/>
    <s v=""/>
    <m/>
    <s v=""/>
    <x v="1"/>
    <m/>
  </r>
  <r>
    <n v="1471"/>
    <x v="1492"/>
    <n v="7"/>
    <s v="96 pc"/>
    <n v="7"/>
    <m/>
    <s v=""/>
    <m/>
    <s v=""/>
    <m/>
    <s v=""/>
    <m/>
    <s v=""/>
    <x v="0"/>
    <m/>
  </r>
  <r>
    <n v="1472"/>
    <x v="1493"/>
    <n v="13"/>
    <s v="96 pc"/>
    <n v="11"/>
    <n v="11"/>
    <n v="-2"/>
    <m/>
    <s v=""/>
    <m/>
    <s v=""/>
    <m/>
    <s v=""/>
    <x v="1"/>
    <m/>
  </r>
  <r>
    <n v="1473"/>
    <x v="1494"/>
    <n v="6"/>
    <s v="96 pc"/>
    <n v="5"/>
    <n v="5"/>
    <n v="-1"/>
    <m/>
    <s v=""/>
    <m/>
    <s v=""/>
    <m/>
    <s v=""/>
    <x v="1"/>
    <m/>
  </r>
  <r>
    <n v="1474"/>
    <x v="1495"/>
    <n v="41"/>
    <s v="96 PCS"/>
    <n v="41"/>
    <m/>
    <s v=""/>
    <m/>
    <s v=""/>
    <m/>
    <s v=""/>
    <m/>
    <s v=""/>
    <x v="0"/>
    <m/>
  </r>
  <r>
    <n v="1475"/>
    <x v="1496"/>
    <n v="3"/>
    <s v="26 ls"/>
    <n v="3"/>
    <m/>
    <s v=""/>
    <m/>
    <s v=""/>
    <m/>
    <s v=""/>
    <m/>
    <s v=""/>
    <x v="0"/>
    <m/>
  </r>
  <r>
    <n v="1476"/>
    <x v="1497"/>
    <n v="1"/>
    <n v="0"/>
    <n v="1"/>
    <m/>
    <s v=""/>
    <m/>
    <s v=""/>
    <m/>
    <s v=""/>
    <m/>
    <s v=""/>
    <x v="0"/>
    <m/>
  </r>
  <r>
    <n v="1477"/>
    <x v="1498"/>
    <n v="1"/>
    <n v="0"/>
    <n v="1"/>
    <m/>
    <s v=""/>
    <m/>
    <s v=""/>
    <m/>
    <s v=""/>
    <m/>
    <s v=""/>
    <x v="0"/>
    <m/>
  </r>
  <r>
    <n v="1478"/>
    <x v="1499"/>
    <n v="2"/>
    <s v="300 pc"/>
    <n v="2"/>
    <m/>
    <s v=""/>
    <m/>
    <s v=""/>
    <m/>
    <s v=""/>
    <m/>
    <s v=""/>
    <x v="0"/>
    <m/>
  </r>
  <r>
    <n v="1479"/>
    <x v="1500"/>
    <n v="1"/>
    <s v="300 pc"/>
    <n v="1"/>
    <m/>
    <s v=""/>
    <m/>
    <s v=""/>
    <m/>
    <s v=""/>
    <m/>
    <s v=""/>
    <x v="0"/>
    <m/>
  </r>
  <r>
    <s v=""/>
    <x v="1501"/>
    <n v="0"/>
    <s v="60 LSN"/>
    <n v="0"/>
    <m/>
    <s v=""/>
    <m/>
    <s v=""/>
    <m/>
    <s v=""/>
    <m/>
    <s v=""/>
    <x v="0"/>
    <m/>
  </r>
  <r>
    <n v="1480"/>
    <x v="1502"/>
    <n v="1"/>
    <s v="600 set"/>
    <n v="1"/>
    <m/>
    <s v=""/>
    <m/>
    <s v=""/>
    <m/>
    <s v=""/>
    <m/>
    <s v=""/>
    <x v="0"/>
    <m/>
  </r>
  <r>
    <n v="1481"/>
    <x v="1503"/>
    <n v="5"/>
    <s v="375 ls"/>
    <n v="5"/>
    <m/>
    <s v=""/>
    <m/>
    <s v=""/>
    <m/>
    <s v=""/>
    <m/>
    <s v=""/>
    <x v="0"/>
    <m/>
  </r>
  <r>
    <n v="1482"/>
    <x v="1504"/>
    <n v="6"/>
    <s v="384 pc"/>
    <n v="6"/>
    <m/>
    <s v=""/>
    <m/>
    <s v=""/>
    <m/>
    <s v=""/>
    <m/>
    <s v=""/>
    <x v="0"/>
    <m/>
  </r>
  <r>
    <n v="1483"/>
    <x v="1505"/>
    <n v="17"/>
    <s v="84 ls"/>
    <n v="17"/>
    <m/>
    <s v=""/>
    <m/>
    <s v=""/>
    <m/>
    <s v=""/>
    <m/>
    <s v=""/>
    <x v="0"/>
    <m/>
  </r>
  <r>
    <n v="1484"/>
    <x v="1506"/>
    <n v="16"/>
    <s v="84 ls"/>
    <n v="16"/>
    <m/>
    <s v=""/>
    <m/>
    <s v=""/>
    <m/>
    <s v=""/>
    <m/>
    <s v=""/>
    <x v="0"/>
    <m/>
  </r>
  <r>
    <n v="1485"/>
    <x v="1507"/>
    <n v="6"/>
    <s v="40 ls"/>
    <n v="6"/>
    <m/>
    <s v=""/>
    <m/>
    <s v=""/>
    <m/>
    <s v=""/>
    <m/>
    <s v=""/>
    <x v="0"/>
    <m/>
  </r>
  <r>
    <n v="1486"/>
    <x v="1508"/>
    <n v="7"/>
    <s v="48 ls"/>
    <n v="7"/>
    <m/>
    <s v=""/>
    <m/>
    <s v=""/>
    <m/>
    <s v=""/>
    <m/>
    <s v=""/>
    <x v="0"/>
    <m/>
  </r>
  <r>
    <n v="1487"/>
    <x v="1509"/>
    <n v="3"/>
    <s v="480 pc"/>
    <n v="3"/>
    <m/>
    <s v=""/>
    <m/>
    <s v=""/>
    <m/>
    <s v=""/>
    <m/>
    <s v=""/>
    <x v="0"/>
    <m/>
  </r>
  <r>
    <n v="1488"/>
    <x v="1510"/>
    <n v="2"/>
    <s v="576 pc"/>
    <n v="2"/>
    <m/>
    <s v=""/>
    <m/>
    <s v=""/>
    <m/>
    <s v=""/>
    <m/>
    <s v=""/>
    <x v="0"/>
    <m/>
  </r>
  <r>
    <n v="1489"/>
    <x v="1511"/>
    <n v="3"/>
    <s v="80 ls"/>
    <n v="3"/>
    <m/>
    <s v=""/>
    <m/>
    <s v=""/>
    <m/>
    <s v=""/>
    <m/>
    <s v=""/>
    <x v="0"/>
    <m/>
  </r>
  <r>
    <n v="1490"/>
    <x v="1512"/>
    <n v="2"/>
    <s v="200 pc"/>
    <n v="2"/>
    <m/>
    <s v=""/>
    <m/>
    <s v=""/>
    <m/>
    <s v=""/>
    <m/>
    <s v=""/>
    <x v="0"/>
    <m/>
  </r>
  <r>
    <n v="1491"/>
    <x v="1513"/>
    <n v="4"/>
    <s v="50 ls"/>
    <n v="4"/>
    <m/>
    <s v=""/>
    <m/>
    <s v=""/>
    <m/>
    <s v=""/>
    <m/>
    <s v=""/>
    <x v="0"/>
    <m/>
  </r>
  <r>
    <n v="1492"/>
    <x v="1514"/>
    <n v="19"/>
    <s v="125 ls"/>
    <n v="19"/>
    <m/>
    <s v=""/>
    <m/>
    <s v=""/>
    <m/>
    <s v=""/>
    <m/>
    <s v=""/>
    <x v="0"/>
    <m/>
  </r>
  <r>
    <n v="1493"/>
    <x v="1515"/>
    <n v="3"/>
    <s v="25 ls"/>
    <n v="3"/>
    <m/>
    <s v=""/>
    <m/>
    <s v=""/>
    <m/>
    <s v=""/>
    <m/>
    <s v=""/>
    <x v="0"/>
    <m/>
  </r>
  <r>
    <n v="1494"/>
    <x v="1516"/>
    <n v="3"/>
    <s v="120 ls"/>
    <n v="3"/>
    <m/>
    <s v=""/>
    <m/>
    <s v=""/>
    <m/>
    <s v=""/>
    <m/>
    <s v=""/>
    <x v="0"/>
    <m/>
  </r>
  <r>
    <n v="1495"/>
    <x v="1517"/>
    <n v="1"/>
    <s v="12 pc"/>
    <n v="1"/>
    <m/>
    <s v=""/>
    <m/>
    <s v=""/>
    <m/>
    <s v=""/>
    <m/>
    <s v=""/>
    <x v="0"/>
    <m/>
  </r>
  <r>
    <n v="1496"/>
    <x v="1518"/>
    <n v="2"/>
    <n v="288"/>
    <n v="2"/>
    <m/>
    <s v=""/>
    <m/>
    <s v=""/>
    <m/>
    <s v=""/>
    <m/>
    <s v=""/>
    <x v="0"/>
    <m/>
  </r>
  <r>
    <n v="1497"/>
    <x v="1519"/>
    <n v="4"/>
    <s v="1000 pc"/>
    <n v="4"/>
    <m/>
    <s v=""/>
    <m/>
    <s v=""/>
    <m/>
    <s v=""/>
    <m/>
    <s v=""/>
    <x v="0"/>
    <m/>
  </r>
  <r>
    <n v="1498"/>
    <x v="1520"/>
    <n v="8"/>
    <s v="288 Disp"/>
    <n v="8"/>
    <m/>
    <s v=""/>
    <m/>
    <s v=""/>
    <m/>
    <s v=""/>
    <m/>
    <s v=""/>
    <x v="0"/>
    <m/>
  </r>
  <r>
    <n v="1499"/>
    <x v="1521"/>
    <n v="2"/>
    <s v="120 pc"/>
    <n v="2"/>
    <m/>
    <s v=""/>
    <m/>
    <s v=""/>
    <m/>
    <s v=""/>
    <m/>
    <s v=""/>
    <x v="0"/>
    <m/>
  </r>
  <r>
    <n v="1500"/>
    <x v="1522"/>
    <n v="48"/>
    <s v="144 pc"/>
    <n v="48"/>
    <m/>
    <s v=""/>
    <m/>
    <s v=""/>
    <m/>
    <s v=""/>
    <m/>
    <s v=""/>
    <x v="0"/>
    <m/>
  </r>
  <r>
    <n v="1501"/>
    <x v="1523"/>
    <n v="2"/>
    <s v="96 pc"/>
    <n v="2"/>
    <m/>
    <s v=""/>
    <m/>
    <s v=""/>
    <m/>
    <s v=""/>
    <m/>
    <s v=""/>
    <x v="0"/>
    <m/>
  </r>
  <r>
    <n v="1502"/>
    <x v="1524"/>
    <n v="1"/>
    <s v="144 pc"/>
    <n v="1"/>
    <m/>
    <s v=""/>
    <m/>
    <s v=""/>
    <m/>
    <s v=""/>
    <m/>
    <s v=""/>
    <x v="0"/>
    <m/>
  </r>
  <r>
    <n v="1503"/>
    <x v="1525"/>
    <n v="1"/>
    <s v="60 ls"/>
    <n v="1"/>
    <m/>
    <s v=""/>
    <m/>
    <s v=""/>
    <m/>
    <s v=""/>
    <m/>
    <s v=""/>
    <x v="0"/>
    <m/>
  </r>
  <r>
    <n v="1504"/>
    <x v="1526"/>
    <n v="2"/>
    <s v="12 ls"/>
    <n v="2"/>
    <m/>
    <s v=""/>
    <m/>
    <s v=""/>
    <m/>
    <s v=""/>
    <m/>
    <s v=""/>
    <x v="0"/>
    <m/>
  </r>
  <r>
    <n v="1505"/>
    <x v="1527"/>
    <n v="5"/>
    <s v="16 LSN"/>
    <n v="5"/>
    <m/>
    <s v=""/>
    <m/>
    <s v=""/>
    <m/>
    <s v=""/>
    <m/>
    <s v=""/>
    <x v="0"/>
    <m/>
  </r>
  <r>
    <n v="1506"/>
    <x v="1528"/>
    <n v="1"/>
    <n v="0"/>
    <n v="1"/>
    <m/>
    <s v=""/>
    <m/>
    <s v=""/>
    <m/>
    <s v=""/>
    <m/>
    <s v=""/>
    <x v="0"/>
    <m/>
  </r>
  <r>
    <n v="1507"/>
    <x v="1529"/>
    <n v="1"/>
    <s v="96 pc"/>
    <n v="1"/>
    <m/>
    <s v=""/>
    <m/>
    <s v=""/>
    <m/>
    <s v=""/>
    <m/>
    <s v=""/>
    <x v="0"/>
    <m/>
  </r>
  <r>
    <n v="1508"/>
    <x v="1530"/>
    <n v="1"/>
    <s v="192 pc"/>
    <n v="1"/>
    <m/>
    <s v=""/>
    <m/>
    <s v=""/>
    <m/>
    <s v=""/>
    <m/>
    <s v=""/>
    <x v="0"/>
    <m/>
  </r>
  <r>
    <n v="1509"/>
    <x v="1531"/>
    <n v="5"/>
    <s v="160 pc"/>
    <n v="5"/>
    <m/>
    <s v=""/>
    <m/>
    <s v=""/>
    <m/>
    <s v=""/>
    <m/>
    <s v=""/>
    <x v="0"/>
    <m/>
  </r>
  <r>
    <n v="1510"/>
    <x v="1532"/>
    <n v="22"/>
    <s v="144 pc"/>
    <n v="21"/>
    <n v="21"/>
    <n v="-1"/>
    <m/>
    <s v=""/>
    <m/>
    <s v=""/>
    <m/>
    <s v=""/>
    <x v="1"/>
    <m/>
  </r>
  <r>
    <n v="1511"/>
    <x v="1533"/>
    <n v="2"/>
    <s v="33 ls"/>
    <n v="2"/>
    <m/>
    <s v=""/>
    <m/>
    <s v=""/>
    <m/>
    <s v=""/>
    <m/>
    <s v=""/>
    <x v="0"/>
    <m/>
  </r>
  <r>
    <n v="1512"/>
    <x v="1534"/>
    <n v="3"/>
    <s v="144 pc"/>
    <n v="3"/>
    <m/>
    <s v=""/>
    <m/>
    <s v=""/>
    <m/>
    <s v=""/>
    <m/>
    <s v=""/>
    <x v="0"/>
    <m/>
  </r>
  <r>
    <n v="1513"/>
    <x v="1535"/>
    <n v="1"/>
    <s v="96 pc"/>
    <n v="1"/>
    <m/>
    <s v=""/>
    <m/>
    <s v=""/>
    <m/>
    <s v=""/>
    <m/>
    <s v=""/>
    <x v="0"/>
    <m/>
  </r>
  <r>
    <n v="1514"/>
    <x v="1536"/>
    <n v="1"/>
    <s v="10 ls"/>
    <n v="1"/>
    <m/>
    <s v=""/>
    <m/>
    <s v=""/>
    <m/>
    <s v=""/>
    <m/>
    <s v=""/>
    <x v="0"/>
    <m/>
  </r>
  <r>
    <n v="1515"/>
    <x v="1537"/>
    <n v="1"/>
    <s v="144 pc"/>
    <n v="1"/>
    <m/>
    <s v=""/>
    <m/>
    <s v=""/>
    <m/>
    <s v=""/>
    <m/>
    <s v=""/>
    <x v="0"/>
    <m/>
  </r>
  <r>
    <n v="1516"/>
    <x v="1538"/>
    <n v="2"/>
    <s v="288 pc"/>
    <n v="2"/>
    <m/>
    <s v=""/>
    <m/>
    <s v=""/>
    <m/>
    <s v=""/>
    <m/>
    <s v=""/>
    <x v="0"/>
    <m/>
  </r>
  <r>
    <n v="1517"/>
    <x v="1539"/>
    <n v="1"/>
    <s v="384 pc"/>
    <n v="1"/>
    <m/>
    <s v=""/>
    <m/>
    <s v=""/>
    <m/>
    <s v=""/>
    <m/>
    <s v=""/>
    <x v="0"/>
    <m/>
  </r>
  <r>
    <n v="1518"/>
    <x v="1540"/>
    <n v="2"/>
    <s v="96 pc"/>
    <n v="2"/>
    <m/>
    <s v=""/>
    <m/>
    <s v=""/>
    <m/>
    <s v=""/>
    <m/>
    <s v=""/>
    <x v="0"/>
    <m/>
  </r>
  <r>
    <n v="1519"/>
    <x v="1541"/>
    <n v="4"/>
    <s v="192 pc"/>
    <n v="3"/>
    <n v="3"/>
    <n v="-1"/>
    <m/>
    <s v=""/>
    <m/>
    <s v=""/>
    <m/>
    <s v=""/>
    <x v="1"/>
    <m/>
  </r>
  <r>
    <n v="1520"/>
    <x v="1542"/>
    <n v="4"/>
    <s v="192 pc"/>
    <n v="4"/>
    <m/>
    <s v=""/>
    <m/>
    <s v=""/>
    <m/>
    <s v=""/>
    <m/>
    <s v=""/>
    <x v="0"/>
    <m/>
  </r>
  <r>
    <n v="1521"/>
    <x v="1543"/>
    <n v="8"/>
    <s v="144 pc"/>
    <n v="8"/>
    <m/>
    <s v=""/>
    <m/>
    <s v=""/>
    <m/>
    <s v=""/>
    <m/>
    <s v=""/>
    <x v="0"/>
    <m/>
  </r>
  <r>
    <n v="1522"/>
    <x v="1544"/>
    <n v="21"/>
    <n v="240"/>
    <n v="21"/>
    <m/>
    <s v=""/>
    <m/>
    <s v=""/>
    <m/>
    <s v=""/>
    <m/>
    <s v=""/>
    <x v="0"/>
    <m/>
  </r>
  <r>
    <n v="1523"/>
    <x v="1545"/>
    <n v="10"/>
    <n v="240"/>
    <n v="9"/>
    <n v="9"/>
    <n v="-1"/>
    <m/>
    <s v=""/>
    <m/>
    <s v=""/>
    <m/>
    <s v=""/>
    <x v="1"/>
    <m/>
  </r>
  <r>
    <n v="1524"/>
    <x v="1546"/>
    <n v="1"/>
    <s v="12 ls"/>
    <n v="1"/>
    <m/>
    <s v=""/>
    <m/>
    <s v=""/>
    <m/>
    <s v=""/>
    <m/>
    <s v=""/>
    <x v="0"/>
    <m/>
  </r>
  <r>
    <n v="1525"/>
    <x v="1547"/>
    <n v="6"/>
    <s v="1440 pc"/>
    <n v="6"/>
    <m/>
    <s v=""/>
    <m/>
    <s v=""/>
    <m/>
    <s v=""/>
    <m/>
    <s v=""/>
    <x v="0"/>
    <m/>
  </r>
  <r>
    <n v="1526"/>
    <x v="1548"/>
    <n v="5"/>
    <s v="240 pc"/>
    <n v="5"/>
    <m/>
    <s v=""/>
    <m/>
    <s v=""/>
    <m/>
    <s v=""/>
    <m/>
    <s v=""/>
    <x v="0"/>
    <m/>
  </r>
  <r>
    <n v="1527"/>
    <x v="1549"/>
    <n v="5"/>
    <s v="144 pc"/>
    <n v="4"/>
    <n v="4"/>
    <n v="-1"/>
    <m/>
    <s v=""/>
    <m/>
    <s v=""/>
    <m/>
    <s v=""/>
    <x v="1"/>
    <m/>
  </r>
  <r>
    <n v="1528"/>
    <x v="1550"/>
    <n v="1"/>
    <s v="36 ls"/>
    <n v="1"/>
    <m/>
    <s v=""/>
    <m/>
    <s v=""/>
    <m/>
    <s v=""/>
    <m/>
    <s v=""/>
    <x v="0"/>
    <m/>
  </r>
  <r>
    <n v="1529"/>
    <x v="1551"/>
    <n v="1"/>
    <s v="30 ls"/>
    <n v="1"/>
    <m/>
    <s v=""/>
    <m/>
    <s v=""/>
    <m/>
    <s v=""/>
    <m/>
    <s v=""/>
    <x v="0"/>
    <m/>
  </r>
  <r>
    <n v="1530"/>
    <x v="1552"/>
    <n v="3"/>
    <s v="30 ls"/>
    <n v="3"/>
    <m/>
    <s v=""/>
    <m/>
    <s v=""/>
    <m/>
    <s v=""/>
    <m/>
    <s v=""/>
    <x v="0"/>
    <m/>
  </r>
  <r>
    <n v="1531"/>
    <x v="1553"/>
    <n v="8"/>
    <s v="30 ls"/>
    <n v="8"/>
    <m/>
    <s v=""/>
    <m/>
    <s v=""/>
    <m/>
    <s v=""/>
    <m/>
    <s v=""/>
    <x v="0"/>
    <m/>
  </r>
  <r>
    <n v="1532"/>
    <x v="1554"/>
    <n v="4"/>
    <s v="12 ls"/>
    <n v="4"/>
    <m/>
    <s v=""/>
    <m/>
    <s v=""/>
    <m/>
    <s v=""/>
    <m/>
    <s v=""/>
    <x v="0"/>
    <m/>
  </r>
  <r>
    <n v="1533"/>
    <x v="1555"/>
    <n v="5"/>
    <s v="168 pc"/>
    <n v="5"/>
    <m/>
    <s v=""/>
    <m/>
    <s v=""/>
    <m/>
    <s v=""/>
    <m/>
    <s v=""/>
    <x v="0"/>
    <m/>
  </r>
  <r>
    <n v="1534"/>
    <x v="1556"/>
    <n v="2"/>
    <s v="50 ls"/>
    <n v="2"/>
    <m/>
    <s v=""/>
    <m/>
    <s v=""/>
    <m/>
    <s v=""/>
    <m/>
    <s v=""/>
    <x v="0"/>
    <m/>
  </r>
  <r>
    <n v="1535"/>
    <x v="1557"/>
    <n v="2"/>
    <s v="36 ls"/>
    <n v="2"/>
    <m/>
    <s v=""/>
    <m/>
    <s v=""/>
    <m/>
    <s v=""/>
    <m/>
    <s v=""/>
    <x v="0"/>
    <m/>
  </r>
  <r>
    <s v=""/>
    <x v="1558"/>
    <n v="0"/>
    <s v="33 ls"/>
    <n v="0"/>
    <m/>
    <s v=""/>
    <m/>
    <s v=""/>
    <m/>
    <s v=""/>
    <m/>
    <s v=""/>
    <x v="0"/>
    <m/>
  </r>
  <r>
    <n v="1536"/>
    <x v="1559"/>
    <n v="5"/>
    <s v="96 PCS"/>
    <n v="1"/>
    <n v="1"/>
    <n v="-4"/>
    <m/>
    <s v=""/>
    <m/>
    <s v=""/>
    <m/>
    <s v=""/>
    <x v="1"/>
    <m/>
  </r>
  <r>
    <n v="1537"/>
    <x v="1560"/>
    <n v="9"/>
    <n v="240"/>
    <n v="9"/>
    <m/>
    <s v=""/>
    <m/>
    <s v=""/>
    <m/>
    <s v=""/>
    <m/>
    <s v=""/>
    <x v="0"/>
    <m/>
  </r>
  <r>
    <n v="1538"/>
    <x v="1561"/>
    <n v="5"/>
    <s v="240 pc"/>
    <n v="5"/>
    <m/>
    <s v=""/>
    <m/>
    <s v=""/>
    <m/>
    <s v=""/>
    <m/>
    <s v=""/>
    <x v="0"/>
    <m/>
  </r>
  <r>
    <n v="1539"/>
    <x v="1562"/>
    <n v="15"/>
    <s v="240 pc"/>
    <n v="15"/>
    <m/>
    <s v=""/>
    <m/>
    <s v=""/>
    <m/>
    <s v=""/>
    <m/>
    <s v=""/>
    <x v="0"/>
    <m/>
  </r>
  <r>
    <n v="1540"/>
    <x v="1563"/>
    <n v="10"/>
    <s v="288 pc"/>
    <n v="10"/>
    <m/>
    <s v=""/>
    <m/>
    <s v=""/>
    <m/>
    <s v=""/>
    <m/>
    <s v=""/>
    <x v="0"/>
    <m/>
  </r>
  <r>
    <n v="1541"/>
    <x v="1564"/>
    <n v="5"/>
    <s v="240 pc"/>
    <n v="5"/>
    <m/>
    <s v=""/>
    <m/>
    <s v=""/>
    <m/>
    <s v=""/>
    <m/>
    <s v=""/>
    <x v="0"/>
    <m/>
  </r>
  <r>
    <s v=""/>
    <x v="1565"/>
    <n v="1"/>
    <s v="120 PCS"/>
    <n v="0"/>
    <n v="0"/>
    <n v="-1"/>
    <m/>
    <s v=""/>
    <m/>
    <s v=""/>
    <m/>
    <s v=""/>
    <x v="1"/>
    <m/>
  </r>
  <r>
    <n v="1542"/>
    <x v="1566"/>
    <n v="14"/>
    <s v="144 ls"/>
    <n v="14"/>
    <m/>
    <s v=""/>
    <m/>
    <s v=""/>
    <m/>
    <s v=""/>
    <m/>
    <s v=""/>
    <x v="0"/>
    <m/>
  </r>
  <r>
    <s v=""/>
    <x v="1567"/>
    <n v="0"/>
    <s v="12 ls"/>
    <n v="0"/>
    <m/>
    <s v=""/>
    <m/>
    <s v=""/>
    <m/>
    <s v=""/>
    <m/>
    <s v=""/>
    <x v="0"/>
    <m/>
  </r>
  <r>
    <n v="1543"/>
    <x v="1568"/>
    <n v="71"/>
    <s v="144 pc"/>
    <n v="69"/>
    <n v="69"/>
    <n v="-2"/>
    <m/>
    <s v=""/>
    <m/>
    <s v=""/>
    <m/>
    <s v=""/>
    <x v="1"/>
    <m/>
  </r>
  <r>
    <s v=""/>
    <x v="1569"/>
    <n v="1"/>
    <n v="192"/>
    <n v="0"/>
    <n v="0"/>
    <n v="-1"/>
    <m/>
    <s v=""/>
    <m/>
    <s v=""/>
    <m/>
    <s v=""/>
    <x v="1"/>
    <m/>
  </r>
  <r>
    <n v="1544"/>
    <x v="1570"/>
    <n v="3"/>
    <s v="120 pc"/>
    <n v="3"/>
    <m/>
    <s v=""/>
    <m/>
    <s v=""/>
    <m/>
    <s v=""/>
    <m/>
    <s v=""/>
    <x v="0"/>
    <m/>
  </r>
  <r>
    <n v="1545"/>
    <x v="1571"/>
    <n v="1"/>
    <s v="120 pc"/>
    <n v="1"/>
    <m/>
    <s v=""/>
    <m/>
    <s v=""/>
    <m/>
    <s v=""/>
    <m/>
    <s v=""/>
    <x v="0"/>
    <m/>
  </r>
  <r>
    <n v="1546"/>
    <x v="1572"/>
    <n v="2"/>
    <s v="60 pc"/>
    <n v="2"/>
    <m/>
    <s v=""/>
    <m/>
    <s v=""/>
    <m/>
    <s v=""/>
    <m/>
    <s v=""/>
    <x v="0"/>
    <m/>
  </r>
  <r>
    <n v="1547"/>
    <x v="1573"/>
    <n v="10"/>
    <s v="200 pc"/>
    <n v="10"/>
    <m/>
    <s v=""/>
    <m/>
    <s v=""/>
    <m/>
    <s v=""/>
    <m/>
    <s v=""/>
    <x v="0"/>
    <m/>
  </r>
  <r>
    <n v="1548"/>
    <x v="1574"/>
    <n v="4"/>
    <s v="12 ls"/>
    <n v="4"/>
    <m/>
    <s v=""/>
    <m/>
    <s v=""/>
    <m/>
    <s v=""/>
    <m/>
    <s v=""/>
    <x v="0"/>
    <m/>
  </r>
  <r>
    <n v="1549"/>
    <x v="1575"/>
    <n v="60"/>
    <s v="10 ls"/>
    <n v="60"/>
    <m/>
    <s v=""/>
    <m/>
    <s v=""/>
    <m/>
    <s v=""/>
    <m/>
    <s v=""/>
    <x v="0"/>
    <m/>
  </r>
  <r>
    <n v="1550"/>
    <x v="1576"/>
    <n v="4"/>
    <s v="10 ls"/>
    <n v="4"/>
    <m/>
    <s v=""/>
    <m/>
    <s v=""/>
    <m/>
    <s v=""/>
    <m/>
    <s v=""/>
    <x v="0"/>
    <m/>
  </r>
  <r>
    <n v="1551"/>
    <x v="1577"/>
    <n v="16"/>
    <s v="12 ls"/>
    <n v="16"/>
    <m/>
    <s v=""/>
    <m/>
    <s v=""/>
    <m/>
    <s v=""/>
    <m/>
    <s v=""/>
    <x v="0"/>
    <m/>
  </r>
  <r>
    <n v="1552"/>
    <x v="1578"/>
    <n v="2"/>
    <s v="72 pc"/>
    <n v="2"/>
    <m/>
    <s v=""/>
    <m/>
    <s v=""/>
    <m/>
    <s v=""/>
    <m/>
    <s v=""/>
    <x v="0"/>
    <m/>
  </r>
  <r>
    <n v="1553"/>
    <x v="1579"/>
    <n v="2"/>
    <s v="96 pc"/>
    <n v="2"/>
    <m/>
    <s v=""/>
    <m/>
    <s v=""/>
    <m/>
    <s v=""/>
    <m/>
    <s v=""/>
    <x v="0"/>
    <m/>
  </r>
  <r>
    <n v="1554"/>
    <x v="1580"/>
    <n v="1"/>
    <s v="12 ls"/>
    <n v="1"/>
    <m/>
    <s v=""/>
    <m/>
    <s v=""/>
    <m/>
    <s v=""/>
    <m/>
    <s v=""/>
    <x v="0"/>
    <m/>
  </r>
  <r>
    <n v="1555"/>
    <x v="1581"/>
    <n v="33"/>
    <s v="200 pc"/>
    <n v="33"/>
    <m/>
    <s v=""/>
    <m/>
    <s v=""/>
    <m/>
    <s v=""/>
    <m/>
    <s v=""/>
    <x v="0"/>
    <m/>
  </r>
  <r>
    <n v="1556"/>
    <x v="1582"/>
    <n v="6"/>
    <s v="144 pc"/>
    <n v="6"/>
    <m/>
    <s v=""/>
    <m/>
    <s v=""/>
    <m/>
    <s v=""/>
    <m/>
    <s v=""/>
    <x v="0"/>
    <m/>
  </r>
  <r>
    <n v="1557"/>
    <x v="1583"/>
    <n v="1"/>
    <s v="144 pc"/>
    <n v="1"/>
    <m/>
    <s v=""/>
    <m/>
    <s v=""/>
    <m/>
    <s v=""/>
    <m/>
    <s v=""/>
    <x v="0"/>
    <m/>
  </r>
  <r>
    <n v="1558"/>
    <x v="1584"/>
    <n v="1"/>
    <s v="144 pc"/>
    <n v="1"/>
    <m/>
    <s v=""/>
    <m/>
    <s v=""/>
    <m/>
    <s v=""/>
    <m/>
    <s v=""/>
    <x v="0"/>
    <m/>
  </r>
  <r>
    <s v=""/>
    <x v="1585"/>
    <n v="1"/>
    <s v="192 pc"/>
    <n v="0"/>
    <n v="0"/>
    <n v="-1"/>
    <m/>
    <s v=""/>
    <m/>
    <s v=""/>
    <m/>
    <s v=""/>
    <x v="1"/>
    <m/>
  </r>
  <r>
    <n v="1559"/>
    <x v="1586"/>
    <n v="29"/>
    <s v="160 pc"/>
    <n v="29"/>
    <m/>
    <s v=""/>
    <m/>
    <s v=""/>
    <m/>
    <s v=""/>
    <m/>
    <s v=""/>
    <x v="0"/>
    <m/>
  </r>
  <r>
    <n v="1560"/>
    <x v="1587"/>
    <n v="6"/>
    <s v="96 pc"/>
    <n v="6"/>
    <m/>
    <s v=""/>
    <m/>
    <s v=""/>
    <m/>
    <s v=""/>
    <m/>
    <s v=""/>
    <x v="0"/>
    <m/>
  </r>
  <r>
    <n v="1561"/>
    <x v="1588"/>
    <n v="28"/>
    <s v="90 pc"/>
    <n v="27"/>
    <n v="27"/>
    <n v="-1"/>
    <m/>
    <s v=""/>
    <m/>
    <s v=""/>
    <m/>
    <s v=""/>
    <x v="1"/>
    <m/>
  </r>
  <r>
    <n v="1562"/>
    <x v="1589"/>
    <n v="2"/>
    <s v="192 pc"/>
    <n v="2"/>
    <m/>
    <s v=""/>
    <m/>
    <s v=""/>
    <m/>
    <s v=""/>
    <m/>
    <s v=""/>
    <x v="0"/>
    <m/>
  </r>
  <r>
    <n v="1563"/>
    <x v="1590"/>
    <n v="4"/>
    <s v="180 pc"/>
    <n v="4"/>
    <m/>
    <s v=""/>
    <m/>
    <s v=""/>
    <m/>
    <s v=""/>
    <m/>
    <s v=""/>
    <x v="0"/>
    <m/>
  </r>
  <r>
    <n v="1564"/>
    <x v="1591"/>
    <n v="61"/>
    <n v="192"/>
    <n v="60"/>
    <n v="60"/>
    <n v="-1"/>
    <m/>
    <s v=""/>
    <m/>
    <s v=""/>
    <m/>
    <s v=""/>
    <x v="1"/>
    <m/>
  </r>
  <r>
    <n v="1565"/>
    <x v="1592"/>
    <n v="15"/>
    <s v="20 ls"/>
    <n v="15"/>
    <m/>
    <s v=""/>
    <m/>
    <s v=""/>
    <m/>
    <s v=""/>
    <m/>
    <s v=""/>
    <x v="0"/>
    <m/>
  </r>
  <r>
    <n v="1566"/>
    <x v="1593"/>
    <n v="18"/>
    <s v="12 ls"/>
    <n v="18"/>
    <m/>
    <s v=""/>
    <m/>
    <s v=""/>
    <m/>
    <s v=""/>
    <m/>
    <s v=""/>
    <x v="0"/>
    <m/>
  </r>
  <r>
    <n v="1567"/>
    <x v="1594"/>
    <n v="2"/>
    <n v="0"/>
    <n v="2"/>
    <m/>
    <s v=""/>
    <m/>
    <s v=""/>
    <m/>
    <s v=""/>
    <m/>
    <s v=""/>
    <x v="0"/>
    <m/>
  </r>
  <r>
    <n v="1568"/>
    <x v="1595"/>
    <n v="7"/>
    <s v="12 ls"/>
    <n v="7"/>
    <m/>
    <s v=""/>
    <m/>
    <s v=""/>
    <m/>
    <s v=""/>
    <m/>
    <s v=""/>
    <x v="0"/>
    <m/>
  </r>
  <r>
    <n v="1569"/>
    <x v="1596"/>
    <n v="18"/>
    <s v="12 ls"/>
    <n v="18"/>
    <m/>
    <s v=""/>
    <m/>
    <s v=""/>
    <m/>
    <s v=""/>
    <m/>
    <s v=""/>
    <x v="0"/>
    <m/>
  </r>
  <r>
    <n v="1570"/>
    <x v="1597"/>
    <n v="10"/>
    <s v="16 ls"/>
    <n v="10"/>
    <m/>
    <s v=""/>
    <m/>
    <s v=""/>
    <m/>
    <s v=""/>
    <m/>
    <s v=""/>
    <x v="0"/>
    <m/>
  </r>
  <r>
    <n v="1571"/>
    <x v="1598"/>
    <n v="59"/>
    <s v="168 pc"/>
    <n v="57"/>
    <n v="57"/>
    <n v="-2"/>
    <m/>
    <s v=""/>
    <m/>
    <s v=""/>
    <m/>
    <s v=""/>
    <x v="1"/>
    <m/>
  </r>
  <r>
    <n v="1572"/>
    <x v="1599"/>
    <n v="12"/>
    <s v="96 pc"/>
    <n v="11"/>
    <n v="11"/>
    <n v="-1"/>
    <m/>
    <s v=""/>
    <m/>
    <s v=""/>
    <m/>
    <s v=""/>
    <x v="1"/>
    <m/>
  </r>
  <r>
    <n v="1573"/>
    <x v="1600"/>
    <n v="1"/>
    <s v="72 pc"/>
    <n v="1"/>
    <m/>
    <s v=""/>
    <m/>
    <s v=""/>
    <m/>
    <s v=""/>
    <m/>
    <s v=""/>
    <x v="0"/>
    <m/>
  </r>
  <r>
    <n v="1574"/>
    <x v="1601"/>
    <n v="1"/>
    <s v="160 pc"/>
    <n v="1"/>
    <m/>
    <s v=""/>
    <m/>
    <s v=""/>
    <m/>
    <s v=""/>
    <m/>
    <s v=""/>
    <x v="0"/>
    <m/>
  </r>
  <r>
    <n v="1575"/>
    <x v="1602"/>
    <n v="1"/>
    <s v="432 pc"/>
    <n v="1"/>
    <m/>
    <s v=""/>
    <m/>
    <s v=""/>
    <m/>
    <s v=""/>
    <m/>
    <s v=""/>
    <x v="0"/>
    <m/>
  </r>
  <r>
    <n v="1576"/>
    <x v="1603"/>
    <n v="1"/>
    <s v="300 pc"/>
    <n v="1"/>
    <m/>
    <s v=""/>
    <m/>
    <s v=""/>
    <m/>
    <s v=""/>
    <m/>
    <s v=""/>
    <x v="0"/>
    <m/>
  </r>
  <r>
    <n v="1577"/>
    <x v="1604"/>
    <n v="1"/>
    <s v="300 pc"/>
    <n v="1"/>
    <m/>
    <s v=""/>
    <m/>
    <s v=""/>
    <m/>
    <s v=""/>
    <m/>
    <s v=""/>
    <x v="0"/>
    <m/>
  </r>
  <r>
    <n v="1578"/>
    <x v="1605"/>
    <n v="1"/>
    <s v="180 pc"/>
    <n v="1"/>
    <m/>
    <s v=""/>
    <m/>
    <s v=""/>
    <m/>
    <s v=""/>
    <m/>
    <s v=""/>
    <x v="0"/>
    <m/>
  </r>
  <r>
    <n v="1579"/>
    <x v="1606"/>
    <n v="2"/>
    <s v="288 pc"/>
    <n v="2"/>
    <m/>
    <s v=""/>
    <m/>
    <s v=""/>
    <m/>
    <s v=""/>
    <m/>
    <s v=""/>
    <x v="0"/>
    <m/>
  </r>
  <r>
    <n v="1580"/>
    <x v="1607"/>
    <n v="2"/>
    <s v="288 pc"/>
    <n v="2"/>
    <m/>
    <s v=""/>
    <m/>
    <s v=""/>
    <m/>
    <s v=""/>
    <m/>
    <s v=""/>
    <x v="0"/>
    <m/>
  </r>
  <r>
    <n v="1581"/>
    <x v="1607"/>
    <n v="5"/>
    <s v="288 pc"/>
    <n v="5"/>
    <m/>
    <s v=""/>
    <m/>
    <s v=""/>
    <m/>
    <s v=""/>
    <m/>
    <s v=""/>
    <x v="0"/>
    <m/>
  </r>
  <r>
    <n v="1582"/>
    <x v="1608"/>
    <n v="5"/>
    <s v="432 pc"/>
    <n v="5"/>
    <m/>
    <s v=""/>
    <m/>
    <s v=""/>
    <m/>
    <s v=""/>
    <m/>
    <s v=""/>
    <x v="0"/>
    <m/>
  </r>
  <r>
    <n v="1583"/>
    <x v="1609"/>
    <n v="1"/>
    <s v="432 pc"/>
    <n v="1"/>
    <m/>
    <s v=""/>
    <m/>
    <s v=""/>
    <m/>
    <s v=""/>
    <m/>
    <s v=""/>
    <x v="0"/>
    <m/>
  </r>
  <r>
    <n v="1584"/>
    <x v="1610"/>
    <n v="4"/>
    <s v="288 pc"/>
    <n v="4"/>
    <m/>
    <s v=""/>
    <m/>
    <s v=""/>
    <m/>
    <s v=""/>
    <m/>
    <s v=""/>
    <x v="0"/>
    <m/>
  </r>
  <r>
    <n v="1585"/>
    <x v="1610"/>
    <n v="5"/>
    <s v="288 pc"/>
    <n v="5"/>
    <m/>
    <s v=""/>
    <m/>
    <s v=""/>
    <m/>
    <s v=""/>
    <m/>
    <s v=""/>
    <x v="0"/>
    <m/>
  </r>
  <r>
    <n v="1586"/>
    <x v="1611"/>
    <n v="3"/>
    <s v="432 pc"/>
    <n v="3"/>
    <m/>
    <s v=""/>
    <m/>
    <s v=""/>
    <m/>
    <s v=""/>
    <m/>
    <s v=""/>
    <x v="0"/>
    <m/>
  </r>
  <r>
    <n v="1587"/>
    <x v="1612"/>
    <n v="25"/>
    <s v="432 pc"/>
    <n v="25"/>
    <m/>
    <s v=""/>
    <m/>
    <s v=""/>
    <m/>
    <s v=""/>
    <m/>
    <s v=""/>
    <x v="0"/>
    <m/>
  </r>
  <r>
    <n v="1588"/>
    <x v="1613"/>
    <n v="1"/>
    <s v="120 pc"/>
    <n v="1"/>
    <m/>
    <s v=""/>
    <m/>
    <s v=""/>
    <m/>
    <s v=""/>
    <m/>
    <s v=""/>
    <x v="0"/>
    <m/>
  </r>
  <r>
    <s v=""/>
    <x v="1614"/>
    <n v="0"/>
    <s v="144 pc"/>
    <n v="0"/>
    <m/>
    <s v=""/>
    <m/>
    <s v=""/>
    <m/>
    <s v=""/>
    <m/>
    <s v=""/>
    <x v="0"/>
    <m/>
  </r>
  <r>
    <n v="1589"/>
    <x v="1615"/>
    <n v="4"/>
    <n v="120"/>
    <n v="3"/>
    <n v="3"/>
    <n v="-1"/>
    <m/>
    <s v=""/>
    <m/>
    <s v=""/>
    <m/>
    <s v=""/>
    <x v="1"/>
    <m/>
  </r>
  <r>
    <n v="1590"/>
    <x v="1616"/>
    <n v="7"/>
    <s v="144 pc"/>
    <n v="7"/>
    <m/>
    <s v=""/>
    <m/>
    <s v=""/>
    <m/>
    <s v=""/>
    <m/>
    <s v=""/>
    <x v="0"/>
    <m/>
  </r>
  <r>
    <n v="1591"/>
    <x v="1617"/>
    <n v="4"/>
    <s v="92 PCS"/>
    <n v="4"/>
    <m/>
    <s v=""/>
    <m/>
    <s v=""/>
    <m/>
    <s v=""/>
    <m/>
    <s v=""/>
    <x v="0"/>
    <m/>
  </r>
  <r>
    <n v="1592"/>
    <x v="1618"/>
    <n v="1"/>
    <s v="96 pc"/>
    <n v="1"/>
    <m/>
    <s v=""/>
    <m/>
    <s v=""/>
    <m/>
    <s v=""/>
    <m/>
    <s v=""/>
    <x v="0"/>
    <m/>
  </r>
  <r>
    <n v="1593"/>
    <x v="1619"/>
    <n v="29"/>
    <s v="72 pc"/>
    <n v="28"/>
    <n v="28"/>
    <n v="-1"/>
    <m/>
    <s v=""/>
    <m/>
    <s v=""/>
    <m/>
    <s v=""/>
    <x v="1"/>
    <m/>
  </r>
  <r>
    <n v="1594"/>
    <x v="1620"/>
    <n v="3"/>
    <s v="144 pc"/>
    <n v="3"/>
    <m/>
    <s v=""/>
    <m/>
    <s v=""/>
    <m/>
    <s v=""/>
    <m/>
    <s v=""/>
    <x v="0"/>
    <m/>
  </r>
  <r>
    <n v="1595"/>
    <x v="1621"/>
    <n v="1"/>
    <s v="144 pc"/>
    <n v="1"/>
    <m/>
    <s v=""/>
    <m/>
    <s v=""/>
    <m/>
    <s v=""/>
    <m/>
    <s v=""/>
    <x v="0"/>
    <m/>
  </r>
  <r>
    <n v="1596"/>
    <x v="1622"/>
    <n v="6"/>
    <s v="96 pc"/>
    <n v="6"/>
    <m/>
    <s v=""/>
    <m/>
    <s v=""/>
    <m/>
    <s v=""/>
    <m/>
    <s v=""/>
    <x v="0"/>
    <m/>
  </r>
  <r>
    <n v="1597"/>
    <x v="1623"/>
    <n v="2"/>
    <s v="144 pc"/>
    <n v="2"/>
    <m/>
    <s v=""/>
    <m/>
    <s v=""/>
    <m/>
    <s v=""/>
    <m/>
    <s v=""/>
    <x v="0"/>
    <m/>
  </r>
  <r>
    <n v="1598"/>
    <x v="1624"/>
    <n v="1"/>
    <s v="96 pc"/>
    <n v="1"/>
    <m/>
    <s v=""/>
    <m/>
    <s v=""/>
    <m/>
    <s v=""/>
    <m/>
    <s v=""/>
    <x v="0"/>
    <m/>
  </r>
  <r>
    <n v="1599"/>
    <x v="1625"/>
    <n v="6"/>
    <s v="144 pc"/>
    <n v="5"/>
    <n v="5"/>
    <n v="-1"/>
    <m/>
    <s v=""/>
    <m/>
    <s v=""/>
    <m/>
    <s v=""/>
    <x v="1"/>
    <m/>
  </r>
  <r>
    <n v="1600"/>
    <x v="1626"/>
    <n v="5"/>
    <s v="144 pc"/>
    <n v="4"/>
    <n v="4"/>
    <n v="-1"/>
    <m/>
    <s v=""/>
    <m/>
    <s v=""/>
    <m/>
    <s v=""/>
    <x v="1"/>
    <m/>
  </r>
  <r>
    <n v="1601"/>
    <x v="1627"/>
    <n v="2"/>
    <s v="300 pc"/>
    <n v="2"/>
    <m/>
    <s v=""/>
    <m/>
    <s v=""/>
    <m/>
    <s v=""/>
    <m/>
    <s v=""/>
    <x v="0"/>
    <m/>
  </r>
  <r>
    <s v=""/>
    <x v="1628"/>
    <n v="0"/>
    <s v="120 PCS"/>
    <n v="0"/>
    <m/>
    <s v=""/>
    <m/>
    <s v=""/>
    <m/>
    <s v=""/>
    <m/>
    <s v=""/>
    <x v="0"/>
    <m/>
  </r>
  <r>
    <n v="1602"/>
    <x v="1629"/>
    <n v="1"/>
    <s v="120 pc"/>
    <n v="1"/>
    <m/>
    <s v=""/>
    <m/>
    <s v=""/>
    <m/>
    <s v=""/>
    <m/>
    <s v=""/>
    <x v="0"/>
    <m/>
  </r>
  <r>
    <n v="1603"/>
    <x v="1630"/>
    <n v="6"/>
    <s v="168 pc"/>
    <n v="5"/>
    <n v="5"/>
    <n v="-1"/>
    <m/>
    <s v=""/>
    <m/>
    <s v=""/>
    <m/>
    <s v=""/>
    <x v="1"/>
    <m/>
  </r>
  <r>
    <n v="1604"/>
    <x v="1631"/>
    <n v="3"/>
    <s v="192 pc"/>
    <n v="1"/>
    <n v="1"/>
    <n v="-2"/>
    <m/>
    <s v=""/>
    <m/>
    <s v=""/>
    <m/>
    <s v=""/>
    <x v="1"/>
    <m/>
  </r>
  <r>
    <n v="1605"/>
    <x v="1632"/>
    <n v="2"/>
    <s v="160 pc"/>
    <n v="1"/>
    <n v="1"/>
    <n v="-1"/>
    <m/>
    <s v=""/>
    <m/>
    <s v=""/>
    <m/>
    <s v=""/>
    <x v="1"/>
    <m/>
  </r>
  <r>
    <n v="1606"/>
    <x v="1633"/>
    <n v="0"/>
    <s v="160 pc"/>
    <n v="5"/>
    <n v="5"/>
    <n v="5"/>
    <m/>
    <s v=""/>
    <m/>
    <s v=""/>
    <m/>
    <s v=""/>
    <x v="1"/>
    <m/>
  </r>
  <r>
    <n v="1607"/>
    <x v="1634"/>
    <n v="7"/>
    <s v="120 pc"/>
    <n v="7"/>
    <m/>
    <s v=""/>
    <m/>
    <s v=""/>
    <m/>
    <s v=""/>
    <m/>
    <s v=""/>
    <x v="0"/>
    <m/>
  </r>
  <r>
    <n v="1608"/>
    <x v="1635"/>
    <n v="1"/>
    <s v="144 pc"/>
    <n v="1"/>
    <m/>
    <s v=""/>
    <m/>
    <s v=""/>
    <m/>
    <s v=""/>
    <m/>
    <s v=""/>
    <x v="0"/>
    <m/>
  </r>
  <r>
    <n v="1609"/>
    <x v="1636"/>
    <n v="3"/>
    <s v="144 pc"/>
    <n v="3"/>
    <m/>
    <s v=""/>
    <m/>
    <s v=""/>
    <m/>
    <s v=""/>
    <m/>
    <s v=""/>
    <x v="0"/>
    <m/>
  </r>
  <r>
    <n v="1610"/>
    <x v="1637"/>
    <n v="15"/>
    <s v="96 pc"/>
    <n v="15"/>
    <m/>
    <s v=""/>
    <m/>
    <s v=""/>
    <m/>
    <s v=""/>
    <m/>
    <s v=""/>
    <x v="0"/>
    <m/>
  </r>
  <r>
    <n v="1611"/>
    <x v="1638"/>
    <n v="29"/>
    <s v="120 pc"/>
    <n v="29"/>
    <m/>
    <s v=""/>
    <m/>
    <s v=""/>
    <m/>
    <s v=""/>
    <m/>
    <s v=""/>
    <x v="0"/>
    <m/>
  </r>
  <r>
    <n v="1612"/>
    <x v="1639"/>
    <n v="25"/>
    <s v="96 pc"/>
    <n v="25"/>
    <m/>
    <s v=""/>
    <m/>
    <s v=""/>
    <m/>
    <s v=""/>
    <m/>
    <s v=""/>
    <x v="0"/>
    <m/>
  </r>
  <r>
    <n v="1613"/>
    <x v="1640"/>
    <n v="63"/>
    <s v="96 pc"/>
    <n v="63"/>
    <m/>
    <s v=""/>
    <m/>
    <s v=""/>
    <m/>
    <s v=""/>
    <m/>
    <s v=""/>
    <x v="0"/>
    <m/>
  </r>
  <r>
    <n v="1614"/>
    <x v="1641"/>
    <n v="59"/>
    <s v="96 pc"/>
    <n v="59"/>
    <m/>
    <s v=""/>
    <m/>
    <s v=""/>
    <m/>
    <s v=""/>
    <m/>
    <s v=""/>
    <x v="0"/>
    <m/>
  </r>
  <r>
    <n v="1615"/>
    <x v="1642"/>
    <n v="7"/>
    <s v="144 pc"/>
    <n v="7"/>
    <m/>
    <s v=""/>
    <m/>
    <s v=""/>
    <m/>
    <s v=""/>
    <m/>
    <s v=""/>
    <x v="0"/>
    <m/>
  </r>
  <r>
    <n v="1616"/>
    <x v="1643"/>
    <n v="17"/>
    <s v="144 pc"/>
    <n v="17"/>
    <m/>
    <s v=""/>
    <m/>
    <s v=""/>
    <m/>
    <s v=""/>
    <m/>
    <s v=""/>
    <x v="0"/>
    <m/>
  </r>
  <r>
    <n v="1617"/>
    <x v="1644"/>
    <n v="6"/>
    <s v="96 pc"/>
    <n v="6"/>
    <m/>
    <s v=""/>
    <m/>
    <s v=""/>
    <m/>
    <s v=""/>
    <m/>
    <s v=""/>
    <x v="0"/>
    <m/>
  </r>
  <r>
    <n v="1618"/>
    <x v="1645"/>
    <n v="3"/>
    <s v="160 pc"/>
    <n v="3"/>
    <m/>
    <s v=""/>
    <m/>
    <s v=""/>
    <m/>
    <s v=""/>
    <m/>
    <s v=""/>
    <x v="0"/>
    <m/>
  </r>
  <r>
    <n v="1619"/>
    <x v="1646"/>
    <n v="3"/>
    <s v="12 ls"/>
    <n v="3"/>
    <m/>
    <s v=""/>
    <m/>
    <s v=""/>
    <m/>
    <s v=""/>
    <m/>
    <s v=""/>
    <x v="0"/>
    <m/>
  </r>
  <r>
    <n v="1620"/>
    <x v="1647"/>
    <n v="2"/>
    <s v="144 pc"/>
    <n v="2"/>
    <m/>
    <s v=""/>
    <m/>
    <s v=""/>
    <m/>
    <s v=""/>
    <m/>
    <s v=""/>
    <x v="0"/>
    <m/>
  </r>
  <r>
    <n v="1621"/>
    <x v="1648"/>
    <n v="3"/>
    <s v="96 pc"/>
    <n v="3"/>
    <m/>
    <s v=""/>
    <m/>
    <s v=""/>
    <m/>
    <s v=""/>
    <m/>
    <s v=""/>
    <x v="0"/>
    <m/>
  </r>
  <r>
    <n v="1622"/>
    <x v="1649"/>
    <n v="6"/>
    <s v="192 pc"/>
    <n v="6"/>
    <m/>
    <s v=""/>
    <m/>
    <s v=""/>
    <m/>
    <s v=""/>
    <m/>
    <s v=""/>
    <x v="0"/>
    <m/>
  </r>
  <r>
    <n v="1623"/>
    <x v="1650"/>
    <n v="5"/>
    <s v="144 pc"/>
    <n v="5"/>
    <m/>
    <s v=""/>
    <m/>
    <s v=""/>
    <m/>
    <s v=""/>
    <m/>
    <s v=""/>
    <x v="0"/>
    <m/>
  </r>
  <r>
    <n v="1624"/>
    <x v="1651"/>
    <n v="13"/>
    <s v="144 pc"/>
    <n v="13"/>
    <m/>
    <s v=""/>
    <m/>
    <s v=""/>
    <m/>
    <s v=""/>
    <m/>
    <s v=""/>
    <x v="0"/>
    <m/>
  </r>
  <r>
    <n v="1625"/>
    <x v="1652"/>
    <n v="3"/>
    <s v="144 pc"/>
    <n v="3"/>
    <m/>
    <s v=""/>
    <m/>
    <s v=""/>
    <m/>
    <s v=""/>
    <m/>
    <s v=""/>
    <x v="0"/>
    <m/>
  </r>
  <r>
    <n v="1626"/>
    <x v="1653"/>
    <n v="58"/>
    <s v="96 pc"/>
    <n v="58"/>
    <m/>
    <s v=""/>
    <m/>
    <s v=""/>
    <m/>
    <s v=""/>
    <m/>
    <s v=""/>
    <x v="0"/>
    <m/>
  </r>
  <r>
    <n v="1627"/>
    <x v="1654"/>
    <n v="6"/>
    <s v="144 pc"/>
    <n v="6"/>
    <m/>
    <s v=""/>
    <m/>
    <s v=""/>
    <m/>
    <s v=""/>
    <m/>
    <s v=""/>
    <x v="0"/>
    <m/>
  </r>
  <r>
    <n v="1628"/>
    <x v="1655"/>
    <n v="5"/>
    <s v="144 pc"/>
    <n v="5"/>
    <m/>
    <s v=""/>
    <m/>
    <s v=""/>
    <m/>
    <s v=""/>
    <m/>
    <s v=""/>
    <x v="0"/>
    <m/>
  </r>
  <r>
    <n v="1629"/>
    <x v="1656"/>
    <n v="3"/>
    <s v="96 pc"/>
    <n v="2"/>
    <n v="2"/>
    <n v="-1"/>
    <m/>
    <s v=""/>
    <m/>
    <s v=""/>
    <m/>
    <s v=""/>
    <x v="1"/>
    <m/>
  </r>
  <r>
    <n v="1630"/>
    <x v="1657"/>
    <n v="16"/>
    <s v="160 pc"/>
    <n v="16"/>
    <m/>
    <s v=""/>
    <m/>
    <s v=""/>
    <m/>
    <s v=""/>
    <m/>
    <s v=""/>
    <x v="0"/>
    <m/>
  </r>
  <r>
    <n v="1631"/>
    <x v="1658"/>
    <n v="21"/>
    <s v="160 pc"/>
    <n v="21"/>
    <m/>
    <s v=""/>
    <m/>
    <s v=""/>
    <m/>
    <s v=""/>
    <m/>
    <s v=""/>
    <x v="0"/>
    <m/>
  </r>
  <r>
    <n v="1632"/>
    <x v="1659"/>
    <n v="21"/>
    <s v="160 bh"/>
    <n v="21"/>
    <m/>
    <s v=""/>
    <m/>
    <s v=""/>
    <m/>
    <s v=""/>
    <m/>
    <s v=""/>
    <x v="0"/>
    <m/>
  </r>
  <r>
    <n v="1633"/>
    <x v="1660"/>
    <n v="37"/>
    <s v="72 pc"/>
    <n v="35"/>
    <n v="35"/>
    <n v="-2"/>
    <m/>
    <s v=""/>
    <m/>
    <s v=""/>
    <m/>
    <s v=""/>
    <x v="1"/>
    <m/>
  </r>
  <r>
    <n v="1634"/>
    <x v="1661"/>
    <n v="1"/>
    <n v="48"/>
    <n v="1"/>
    <m/>
    <s v=""/>
    <m/>
    <s v=""/>
    <m/>
    <s v=""/>
    <m/>
    <s v=""/>
    <x v="0"/>
    <m/>
  </r>
  <r>
    <n v="1635"/>
    <x v="1662"/>
    <n v="10"/>
    <s v="96 pc"/>
    <n v="10"/>
    <m/>
    <s v=""/>
    <m/>
    <s v=""/>
    <m/>
    <s v=""/>
    <m/>
    <s v=""/>
    <x v="0"/>
    <m/>
  </r>
  <r>
    <n v="1636"/>
    <x v="1663"/>
    <n v="4"/>
    <s v="12 ls"/>
    <n v="4"/>
    <m/>
    <s v=""/>
    <m/>
    <s v=""/>
    <m/>
    <s v=""/>
    <m/>
    <s v=""/>
    <x v="0"/>
    <m/>
  </r>
  <r>
    <n v="1637"/>
    <x v="1664"/>
    <n v="33"/>
    <s v="120 pc"/>
    <n v="33"/>
    <m/>
    <s v=""/>
    <m/>
    <s v=""/>
    <m/>
    <s v=""/>
    <m/>
    <s v=""/>
    <x v="0"/>
    <m/>
  </r>
  <r>
    <n v="1638"/>
    <x v="1665"/>
    <n v="30"/>
    <s v="144 pc"/>
    <n v="30"/>
    <m/>
    <s v=""/>
    <m/>
    <s v=""/>
    <m/>
    <s v=""/>
    <m/>
    <s v=""/>
    <x v="0"/>
    <m/>
  </r>
  <r>
    <n v="1639"/>
    <x v="1666"/>
    <n v="20"/>
    <s v="120 pc"/>
    <n v="18"/>
    <n v="18"/>
    <n v="-2"/>
    <m/>
    <s v=""/>
    <m/>
    <s v=""/>
    <m/>
    <s v=""/>
    <x v="1"/>
    <m/>
  </r>
  <r>
    <n v="1640"/>
    <x v="1667"/>
    <n v="11"/>
    <s v="96 pc"/>
    <n v="10"/>
    <n v="10"/>
    <n v="-1"/>
    <m/>
    <s v=""/>
    <m/>
    <s v=""/>
    <m/>
    <s v=""/>
    <x v="1"/>
    <m/>
  </r>
  <r>
    <n v="1641"/>
    <x v="1668"/>
    <n v="17"/>
    <s v="96 pc"/>
    <n v="16"/>
    <n v="16"/>
    <n v="-1"/>
    <m/>
    <s v=""/>
    <m/>
    <s v=""/>
    <m/>
    <s v=""/>
    <x v="1"/>
    <m/>
  </r>
  <r>
    <n v="1642"/>
    <x v="1669"/>
    <n v="1"/>
    <s v="96 pc"/>
    <n v="1"/>
    <m/>
    <s v=""/>
    <m/>
    <s v=""/>
    <m/>
    <s v=""/>
    <m/>
    <s v=""/>
    <x v="0"/>
    <m/>
  </r>
  <r>
    <n v="1643"/>
    <x v="1670"/>
    <n v="2"/>
    <s v="96 pc"/>
    <n v="2"/>
    <m/>
    <s v=""/>
    <m/>
    <s v=""/>
    <m/>
    <s v=""/>
    <m/>
    <s v=""/>
    <x v="0"/>
    <m/>
  </r>
  <r>
    <n v="1644"/>
    <x v="1671"/>
    <n v="3"/>
    <s v="144 pc"/>
    <n v="3"/>
    <m/>
    <s v=""/>
    <m/>
    <s v=""/>
    <m/>
    <s v=""/>
    <m/>
    <s v=""/>
    <x v="0"/>
    <m/>
  </r>
  <r>
    <n v="1645"/>
    <x v="1672"/>
    <n v="28"/>
    <s v="144 pc"/>
    <n v="28"/>
    <m/>
    <s v=""/>
    <m/>
    <s v=""/>
    <m/>
    <s v=""/>
    <m/>
    <s v=""/>
    <x v="0"/>
    <m/>
  </r>
  <r>
    <n v="1646"/>
    <x v="1673"/>
    <n v="1"/>
    <s v="144 pc"/>
    <n v="1"/>
    <m/>
    <s v=""/>
    <m/>
    <s v=""/>
    <m/>
    <s v=""/>
    <m/>
    <s v=""/>
    <x v="0"/>
    <m/>
  </r>
  <r>
    <n v="1647"/>
    <x v="1674"/>
    <n v="5"/>
    <s v="144 pc"/>
    <n v="5"/>
    <m/>
    <s v=""/>
    <m/>
    <s v=""/>
    <m/>
    <s v=""/>
    <m/>
    <s v=""/>
    <x v="0"/>
    <m/>
  </r>
  <r>
    <n v="1648"/>
    <x v="1675"/>
    <n v="1"/>
    <s v="120 pc"/>
    <n v="1"/>
    <m/>
    <s v=""/>
    <m/>
    <s v=""/>
    <m/>
    <s v=""/>
    <m/>
    <s v=""/>
    <x v="0"/>
    <m/>
  </r>
  <r>
    <n v="1649"/>
    <x v="1676"/>
    <n v="50"/>
    <s v="72 pc"/>
    <n v="50"/>
    <m/>
    <s v=""/>
    <m/>
    <s v=""/>
    <m/>
    <s v=""/>
    <m/>
    <s v=""/>
    <x v="0"/>
    <m/>
  </r>
  <r>
    <n v="1650"/>
    <x v="1677"/>
    <n v="8"/>
    <s v="144 pc"/>
    <n v="8"/>
    <m/>
    <s v=""/>
    <m/>
    <s v=""/>
    <m/>
    <s v=""/>
    <m/>
    <s v=""/>
    <x v="0"/>
    <m/>
  </r>
  <r>
    <n v="1651"/>
    <x v="1678"/>
    <n v="20"/>
    <s v="144 pc"/>
    <n v="20"/>
    <m/>
    <s v=""/>
    <m/>
    <s v=""/>
    <m/>
    <s v=""/>
    <m/>
    <s v=""/>
    <x v="0"/>
    <m/>
  </r>
  <r>
    <n v="1652"/>
    <x v="1679"/>
    <n v="20"/>
    <s v="144 pc"/>
    <n v="20"/>
    <m/>
    <s v=""/>
    <m/>
    <s v=""/>
    <m/>
    <s v=""/>
    <m/>
    <s v=""/>
    <x v="0"/>
    <m/>
  </r>
  <r>
    <n v="1653"/>
    <x v="1680"/>
    <n v="11"/>
    <s v="144 pc"/>
    <n v="8"/>
    <n v="8"/>
    <n v="-3"/>
    <m/>
    <s v=""/>
    <m/>
    <s v=""/>
    <m/>
    <s v=""/>
    <x v="1"/>
    <m/>
  </r>
  <r>
    <n v="1654"/>
    <x v="1681"/>
    <n v="7"/>
    <s v="144 pc"/>
    <n v="7"/>
    <m/>
    <s v=""/>
    <m/>
    <s v=""/>
    <m/>
    <s v=""/>
    <m/>
    <s v=""/>
    <x v="0"/>
    <m/>
  </r>
  <r>
    <n v="1655"/>
    <x v="1682"/>
    <n v="18"/>
    <s v="144 pc"/>
    <n v="18"/>
    <m/>
    <s v=""/>
    <m/>
    <s v=""/>
    <m/>
    <s v=""/>
    <m/>
    <s v=""/>
    <x v="0"/>
    <m/>
  </r>
  <r>
    <n v="1656"/>
    <x v="1683"/>
    <n v="6"/>
    <s v="144 pc"/>
    <n v="6"/>
    <m/>
    <s v=""/>
    <m/>
    <s v=""/>
    <m/>
    <s v=""/>
    <m/>
    <s v=""/>
    <x v="0"/>
    <m/>
  </r>
  <r>
    <n v="1657"/>
    <x v="1684"/>
    <n v="3"/>
    <s v="144 pc"/>
    <n v="3"/>
    <m/>
    <s v=""/>
    <m/>
    <s v=""/>
    <m/>
    <s v=""/>
    <m/>
    <s v=""/>
    <x v="0"/>
    <m/>
  </r>
  <r>
    <n v="1658"/>
    <x v="1685"/>
    <n v="2"/>
    <s v="144 pc"/>
    <n v="2"/>
    <m/>
    <s v=""/>
    <m/>
    <s v=""/>
    <m/>
    <s v=""/>
    <m/>
    <s v=""/>
    <x v="0"/>
    <m/>
  </r>
  <r>
    <n v="1659"/>
    <x v="1686"/>
    <n v="11"/>
    <s v="120 pc"/>
    <n v="10"/>
    <n v="10"/>
    <n v="-1"/>
    <m/>
    <s v=""/>
    <m/>
    <s v=""/>
    <m/>
    <s v=""/>
    <x v="1"/>
    <m/>
  </r>
  <r>
    <n v="1660"/>
    <x v="1687"/>
    <n v="5"/>
    <s v="144 pc"/>
    <n v="5"/>
    <m/>
    <s v=""/>
    <m/>
    <s v=""/>
    <m/>
    <s v=""/>
    <m/>
    <s v=""/>
    <x v="0"/>
    <m/>
  </r>
  <r>
    <n v="1661"/>
    <x v="1688"/>
    <n v="13"/>
    <s v="120 pc"/>
    <n v="13"/>
    <m/>
    <s v=""/>
    <m/>
    <s v=""/>
    <m/>
    <s v=""/>
    <m/>
    <s v=""/>
    <x v="0"/>
    <m/>
  </r>
  <r>
    <n v="1662"/>
    <x v="1689"/>
    <n v="16"/>
    <s v="144 pc"/>
    <n v="16"/>
    <m/>
    <s v=""/>
    <m/>
    <s v=""/>
    <m/>
    <s v=""/>
    <m/>
    <s v=""/>
    <x v="0"/>
    <m/>
  </r>
  <r>
    <n v="1663"/>
    <x v="1690"/>
    <n v="5"/>
    <s v="144 pc"/>
    <n v="5"/>
    <m/>
    <s v=""/>
    <m/>
    <s v=""/>
    <m/>
    <s v=""/>
    <m/>
    <s v=""/>
    <x v="0"/>
    <m/>
  </r>
  <r>
    <n v="1664"/>
    <x v="1691"/>
    <n v="2"/>
    <s v="96 pc"/>
    <n v="2"/>
    <m/>
    <s v=""/>
    <m/>
    <s v=""/>
    <m/>
    <s v=""/>
    <m/>
    <s v=""/>
    <x v="0"/>
    <m/>
  </r>
  <r>
    <n v="1665"/>
    <x v="1692"/>
    <n v="75"/>
    <s v="144 pc"/>
    <n v="72"/>
    <n v="72"/>
    <n v="-3"/>
    <m/>
    <s v=""/>
    <m/>
    <s v=""/>
    <m/>
    <s v=""/>
    <x v="1"/>
    <m/>
  </r>
  <r>
    <n v="1666"/>
    <x v="1693"/>
    <n v="8"/>
    <s v="120 pc"/>
    <n v="8"/>
    <m/>
    <s v=""/>
    <m/>
    <s v=""/>
    <m/>
    <s v=""/>
    <m/>
    <s v=""/>
    <x v="0"/>
    <m/>
  </r>
  <r>
    <n v="1667"/>
    <x v="1694"/>
    <n v="1"/>
    <s v="120 pc"/>
    <n v="1"/>
    <m/>
    <s v=""/>
    <m/>
    <s v=""/>
    <m/>
    <s v=""/>
    <m/>
    <s v=""/>
    <x v="0"/>
    <m/>
  </r>
  <r>
    <n v="1668"/>
    <x v="1695"/>
    <n v="6"/>
    <s v="48 pc"/>
    <n v="6"/>
    <m/>
    <s v=""/>
    <m/>
    <s v=""/>
    <m/>
    <s v=""/>
    <m/>
    <s v=""/>
    <x v="0"/>
    <m/>
  </r>
  <r>
    <n v="1669"/>
    <x v="1696"/>
    <n v="2"/>
    <s v="288 pc"/>
    <n v="2"/>
    <m/>
    <s v=""/>
    <m/>
    <s v=""/>
    <m/>
    <s v=""/>
    <m/>
    <s v=""/>
    <x v="0"/>
    <m/>
  </r>
  <r>
    <n v="1670"/>
    <x v="1697"/>
    <n v="4"/>
    <s v="10 ls"/>
    <n v="4"/>
    <m/>
    <s v=""/>
    <m/>
    <s v=""/>
    <m/>
    <s v=""/>
    <m/>
    <s v=""/>
    <x v="0"/>
    <m/>
  </r>
  <r>
    <n v="1671"/>
    <x v="1698"/>
    <n v="5"/>
    <s v="288 pc"/>
    <n v="5"/>
    <m/>
    <s v=""/>
    <m/>
    <s v=""/>
    <m/>
    <s v=""/>
    <m/>
    <s v=""/>
    <x v="0"/>
    <m/>
  </r>
  <r>
    <n v="1672"/>
    <x v="1699"/>
    <n v="3"/>
    <s v="96 pc"/>
    <n v="3"/>
    <m/>
    <s v=""/>
    <m/>
    <s v=""/>
    <m/>
    <s v=""/>
    <m/>
    <s v=""/>
    <x v="0"/>
    <m/>
  </r>
  <r>
    <n v="1673"/>
    <x v="1700"/>
    <n v="27"/>
    <s v="96 pc"/>
    <n v="27"/>
    <m/>
    <s v=""/>
    <m/>
    <s v=""/>
    <m/>
    <s v=""/>
    <m/>
    <s v=""/>
    <x v="0"/>
    <m/>
  </r>
  <r>
    <n v="1674"/>
    <x v="1701"/>
    <n v="2"/>
    <n v="0"/>
    <n v="2"/>
    <m/>
    <s v=""/>
    <m/>
    <s v=""/>
    <m/>
    <s v=""/>
    <m/>
    <s v=""/>
    <x v="0"/>
    <m/>
  </r>
  <r>
    <n v="1675"/>
    <x v="1702"/>
    <n v="2"/>
    <s v="192 pc"/>
    <n v="2"/>
    <m/>
    <s v=""/>
    <m/>
    <s v=""/>
    <m/>
    <s v=""/>
    <m/>
    <s v=""/>
    <x v="0"/>
    <m/>
  </r>
  <r>
    <n v="1676"/>
    <x v="1703"/>
    <n v="2"/>
    <s v="96 pc"/>
    <n v="2"/>
    <m/>
    <s v=""/>
    <m/>
    <s v=""/>
    <m/>
    <s v=""/>
    <m/>
    <s v=""/>
    <x v="0"/>
    <m/>
  </r>
  <r>
    <n v="1677"/>
    <x v="1704"/>
    <n v="3"/>
    <s v="24 ls"/>
    <n v="3"/>
    <m/>
    <s v=""/>
    <m/>
    <s v=""/>
    <m/>
    <s v=""/>
    <m/>
    <s v=""/>
    <x v="0"/>
    <m/>
  </r>
  <r>
    <n v="1678"/>
    <x v="1705"/>
    <n v="3"/>
    <s v="192 pc"/>
    <n v="3"/>
    <m/>
    <s v=""/>
    <m/>
    <s v=""/>
    <m/>
    <s v=""/>
    <m/>
    <s v=""/>
    <x v="0"/>
    <m/>
  </r>
  <r>
    <n v="1679"/>
    <x v="1706"/>
    <n v="6"/>
    <s v="216 pc"/>
    <n v="6"/>
    <m/>
    <s v=""/>
    <m/>
    <s v=""/>
    <m/>
    <s v=""/>
    <m/>
    <s v=""/>
    <x v="0"/>
    <m/>
  </r>
  <r>
    <n v="1680"/>
    <x v="1707"/>
    <n v="7"/>
    <s v="288 pc"/>
    <n v="7"/>
    <m/>
    <s v=""/>
    <m/>
    <s v=""/>
    <m/>
    <s v=""/>
    <m/>
    <s v=""/>
    <x v="0"/>
    <m/>
  </r>
  <r>
    <n v="1681"/>
    <x v="1708"/>
    <n v="5"/>
    <s v="144 pc"/>
    <n v="5"/>
    <m/>
    <s v=""/>
    <m/>
    <s v=""/>
    <m/>
    <s v=""/>
    <m/>
    <s v=""/>
    <x v="0"/>
    <m/>
  </r>
  <r>
    <n v="1682"/>
    <x v="1709"/>
    <n v="25"/>
    <s v="20 ls"/>
    <n v="25"/>
    <m/>
    <s v=""/>
    <m/>
    <s v=""/>
    <m/>
    <s v=""/>
    <m/>
    <s v=""/>
    <x v="0"/>
    <m/>
  </r>
  <r>
    <n v="1683"/>
    <x v="1710"/>
    <n v="20"/>
    <s v="25 ls"/>
    <n v="20"/>
    <m/>
    <s v=""/>
    <m/>
    <s v=""/>
    <m/>
    <s v=""/>
    <m/>
    <s v=""/>
    <x v="0"/>
    <m/>
  </r>
  <r>
    <n v="1684"/>
    <x v="1711"/>
    <n v="2"/>
    <s v="57 ls"/>
    <n v="2"/>
    <m/>
    <s v=""/>
    <m/>
    <s v=""/>
    <m/>
    <s v=""/>
    <m/>
    <s v=""/>
    <x v="0"/>
    <m/>
  </r>
  <r>
    <n v="1685"/>
    <x v="1712"/>
    <n v="3"/>
    <s v="96 pc"/>
    <n v="3"/>
    <m/>
    <s v=""/>
    <m/>
    <s v=""/>
    <m/>
    <s v=""/>
    <m/>
    <s v=""/>
    <x v="0"/>
    <m/>
  </r>
  <r>
    <n v="1686"/>
    <x v="1713"/>
    <n v="5"/>
    <n v="96"/>
    <n v="5"/>
    <m/>
    <s v=""/>
    <m/>
    <s v=""/>
    <m/>
    <s v=""/>
    <m/>
    <s v=""/>
    <x v="0"/>
    <m/>
  </r>
  <r>
    <n v="1687"/>
    <x v="1714"/>
    <n v="6"/>
    <s v="20 ls"/>
    <n v="6"/>
    <m/>
    <s v=""/>
    <m/>
    <s v=""/>
    <m/>
    <s v=""/>
    <m/>
    <s v=""/>
    <x v="0"/>
    <m/>
  </r>
  <r>
    <n v="1688"/>
    <x v="1715"/>
    <n v="5"/>
    <s v="96 pc"/>
    <n v="5"/>
    <m/>
    <s v=""/>
    <m/>
    <s v=""/>
    <m/>
    <s v=""/>
    <m/>
    <s v=""/>
    <x v="0"/>
    <m/>
  </r>
  <r>
    <n v="1689"/>
    <x v="1716"/>
    <n v="2"/>
    <s v="96 pc"/>
    <n v="2"/>
    <m/>
    <s v=""/>
    <m/>
    <s v=""/>
    <m/>
    <s v=""/>
    <m/>
    <s v=""/>
    <x v="0"/>
    <m/>
  </r>
  <r>
    <n v="1690"/>
    <x v="1717"/>
    <n v="1"/>
    <s v="96 pc"/>
    <n v="1"/>
    <m/>
    <s v=""/>
    <m/>
    <s v=""/>
    <m/>
    <s v=""/>
    <m/>
    <s v=""/>
    <x v="0"/>
    <m/>
  </r>
  <r>
    <n v="1691"/>
    <x v="1718"/>
    <n v="13"/>
    <s v="120 pc"/>
    <n v="13"/>
    <m/>
    <s v=""/>
    <m/>
    <s v=""/>
    <m/>
    <s v=""/>
    <m/>
    <s v=""/>
    <x v="0"/>
    <m/>
  </r>
  <r>
    <n v="1692"/>
    <x v="1719"/>
    <n v="4"/>
    <s v="216 pc"/>
    <n v="4"/>
    <m/>
    <s v=""/>
    <m/>
    <s v=""/>
    <m/>
    <s v=""/>
    <m/>
    <s v=""/>
    <x v="0"/>
    <m/>
  </r>
  <r>
    <n v="1693"/>
    <x v="1720"/>
    <n v="15"/>
    <s v="432 pc"/>
    <n v="15"/>
    <m/>
    <s v=""/>
    <m/>
    <s v=""/>
    <m/>
    <s v=""/>
    <m/>
    <s v=""/>
    <x v="0"/>
    <m/>
  </r>
  <r>
    <n v="1694"/>
    <x v="1721"/>
    <n v="1"/>
    <s v="18 ls"/>
    <n v="1"/>
    <m/>
    <s v=""/>
    <m/>
    <s v=""/>
    <m/>
    <s v=""/>
    <m/>
    <s v=""/>
    <x v="0"/>
    <m/>
  </r>
  <r>
    <n v="1695"/>
    <x v="1722"/>
    <n v="2"/>
    <s v="240 pc"/>
    <n v="2"/>
    <m/>
    <s v=""/>
    <m/>
    <s v=""/>
    <m/>
    <s v=""/>
    <m/>
    <s v=""/>
    <x v="0"/>
    <m/>
  </r>
  <r>
    <n v="1696"/>
    <x v="1723"/>
    <n v="1"/>
    <s v="40 ls"/>
    <n v="1"/>
    <m/>
    <s v=""/>
    <m/>
    <s v=""/>
    <m/>
    <s v=""/>
    <m/>
    <s v=""/>
    <x v="0"/>
    <m/>
  </r>
  <r>
    <n v="1697"/>
    <x v="1724"/>
    <n v="1"/>
    <s v="168 pc"/>
    <n v="1"/>
    <m/>
    <s v=""/>
    <m/>
    <s v=""/>
    <m/>
    <s v=""/>
    <m/>
    <s v=""/>
    <x v="0"/>
    <m/>
  </r>
  <r>
    <n v="1698"/>
    <x v="1725"/>
    <n v="1"/>
    <n v="0"/>
    <n v="1"/>
    <m/>
    <s v=""/>
    <m/>
    <s v=""/>
    <m/>
    <s v=""/>
    <m/>
    <s v=""/>
    <x v="0"/>
    <m/>
  </r>
  <r>
    <n v="1699"/>
    <x v="1726"/>
    <n v="2"/>
    <n v="0"/>
    <n v="2"/>
    <m/>
    <s v=""/>
    <m/>
    <s v=""/>
    <m/>
    <s v=""/>
    <m/>
    <s v=""/>
    <x v="0"/>
    <m/>
  </r>
  <r>
    <n v="1700"/>
    <x v="1727"/>
    <n v="2"/>
    <s v="1200 pc"/>
    <n v="2"/>
    <m/>
    <s v=""/>
    <m/>
    <s v=""/>
    <m/>
    <s v=""/>
    <m/>
    <s v=""/>
    <x v="0"/>
    <m/>
  </r>
  <r>
    <n v="1701"/>
    <x v="1728"/>
    <n v="1"/>
    <s v="27 ls"/>
    <n v="1"/>
    <m/>
    <s v=""/>
    <m/>
    <s v=""/>
    <m/>
    <s v=""/>
    <m/>
    <s v=""/>
    <x v="0"/>
    <m/>
  </r>
  <r>
    <n v="1702"/>
    <x v="1729"/>
    <n v="1"/>
    <n v="0"/>
    <n v="1"/>
    <m/>
    <s v=""/>
    <m/>
    <s v=""/>
    <m/>
    <s v=""/>
    <m/>
    <s v=""/>
    <x v="0"/>
    <m/>
  </r>
  <r>
    <n v="1703"/>
    <x v="1730"/>
    <n v="4"/>
    <s v="8 ls"/>
    <n v="4"/>
    <m/>
    <s v=""/>
    <m/>
    <s v=""/>
    <m/>
    <s v=""/>
    <m/>
    <s v=""/>
    <x v="0"/>
    <m/>
  </r>
  <r>
    <n v="1704"/>
    <x v="1731"/>
    <n v="2"/>
    <s v="10 ls"/>
    <n v="2"/>
    <m/>
    <s v=""/>
    <m/>
    <s v=""/>
    <m/>
    <s v=""/>
    <m/>
    <s v=""/>
    <x v="0"/>
    <m/>
  </r>
  <r>
    <n v="1705"/>
    <x v="1732"/>
    <n v="8"/>
    <s v="20 ls"/>
    <n v="8"/>
    <m/>
    <s v=""/>
    <m/>
    <s v=""/>
    <m/>
    <s v=""/>
    <m/>
    <s v=""/>
    <x v="0"/>
    <m/>
  </r>
  <r>
    <n v="1706"/>
    <x v="1733"/>
    <n v="2"/>
    <s v="10 ls"/>
    <n v="2"/>
    <m/>
    <s v=""/>
    <m/>
    <s v=""/>
    <m/>
    <s v=""/>
    <m/>
    <s v=""/>
    <x v="0"/>
    <m/>
  </r>
  <r>
    <n v="1707"/>
    <x v="1734"/>
    <n v="2"/>
    <s v="18 ls"/>
    <n v="2"/>
    <m/>
    <s v=""/>
    <m/>
    <s v=""/>
    <m/>
    <s v=""/>
    <m/>
    <s v=""/>
    <x v="0"/>
    <m/>
  </r>
  <r>
    <n v="1708"/>
    <x v="1735"/>
    <n v="3"/>
    <n v="198"/>
    <n v="3"/>
    <m/>
    <s v=""/>
    <m/>
    <s v=""/>
    <m/>
    <s v=""/>
    <m/>
    <s v=""/>
    <x v="0"/>
    <m/>
  </r>
  <r>
    <n v="1709"/>
    <x v="1736"/>
    <n v="1"/>
    <s v="18 ls"/>
    <n v="1"/>
    <m/>
    <s v=""/>
    <m/>
    <s v=""/>
    <m/>
    <s v=""/>
    <m/>
    <s v=""/>
    <x v="0"/>
    <m/>
  </r>
  <r>
    <n v="1710"/>
    <x v="1737"/>
    <n v="1"/>
    <s v="18 ls"/>
    <n v="1"/>
    <m/>
    <s v=""/>
    <m/>
    <s v=""/>
    <m/>
    <s v=""/>
    <m/>
    <s v=""/>
    <x v="0"/>
    <m/>
  </r>
  <r>
    <n v="1711"/>
    <x v="1738"/>
    <n v="1"/>
    <s v="216 pc"/>
    <n v="1"/>
    <m/>
    <s v=""/>
    <m/>
    <s v=""/>
    <m/>
    <s v=""/>
    <m/>
    <s v=""/>
    <x v="0"/>
    <m/>
  </r>
  <r>
    <n v="1712"/>
    <x v="1739"/>
    <n v="7"/>
    <s v="20 ls"/>
    <n v="7"/>
    <m/>
    <s v=""/>
    <m/>
    <s v=""/>
    <m/>
    <s v=""/>
    <m/>
    <s v=""/>
    <x v="0"/>
    <m/>
  </r>
  <r>
    <n v="1713"/>
    <x v="1740"/>
    <n v="17"/>
    <s v="20 ls"/>
    <n v="17"/>
    <m/>
    <s v=""/>
    <m/>
    <s v=""/>
    <m/>
    <s v=""/>
    <m/>
    <s v=""/>
    <x v="0"/>
    <m/>
  </r>
  <r>
    <n v="1714"/>
    <x v="1741"/>
    <n v="4"/>
    <s v="20 ls"/>
    <n v="4"/>
    <m/>
    <s v=""/>
    <m/>
    <s v=""/>
    <m/>
    <s v=""/>
    <m/>
    <s v=""/>
    <x v="0"/>
    <m/>
  </r>
  <r>
    <n v="1715"/>
    <x v="1742"/>
    <n v="1"/>
    <s v="15 ls"/>
    <n v="1"/>
    <m/>
    <s v=""/>
    <m/>
    <s v=""/>
    <m/>
    <s v=""/>
    <m/>
    <s v=""/>
    <x v="0"/>
    <m/>
  </r>
  <r>
    <n v="1716"/>
    <x v="1743"/>
    <n v="6"/>
    <s v="20 ls"/>
    <n v="6"/>
    <m/>
    <s v=""/>
    <m/>
    <s v=""/>
    <m/>
    <s v=""/>
    <m/>
    <s v=""/>
    <x v="0"/>
    <m/>
  </r>
  <r>
    <n v="1717"/>
    <x v="1744"/>
    <n v="3"/>
    <s v="16 ls"/>
    <n v="1"/>
    <n v="1"/>
    <n v="-2"/>
    <m/>
    <s v=""/>
    <m/>
    <s v=""/>
    <m/>
    <s v=""/>
    <x v="1"/>
    <m/>
  </r>
  <r>
    <s v=""/>
    <x v="1744"/>
    <n v="3"/>
    <s v="16 ls"/>
    <n v="0"/>
    <n v="0"/>
    <n v="-3"/>
    <m/>
    <s v=""/>
    <m/>
    <s v=""/>
    <m/>
    <s v=""/>
    <x v="1"/>
    <m/>
  </r>
  <r>
    <n v="1718"/>
    <x v="1745"/>
    <n v="1"/>
    <s v="198 pc"/>
    <n v="1"/>
    <m/>
    <s v=""/>
    <m/>
    <s v=""/>
    <m/>
    <s v=""/>
    <m/>
    <s v=""/>
    <x v="0"/>
    <m/>
  </r>
  <r>
    <n v="1719"/>
    <x v="1746"/>
    <n v="1"/>
    <s v="180 pc"/>
    <n v="1"/>
    <m/>
    <s v=""/>
    <m/>
    <s v=""/>
    <m/>
    <s v=""/>
    <m/>
    <s v=""/>
    <x v="0"/>
    <m/>
  </r>
  <r>
    <n v="1720"/>
    <x v="1747"/>
    <n v="2"/>
    <s v="192 pc"/>
    <n v="2"/>
    <m/>
    <s v=""/>
    <m/>
    <s v=""/>
    <m/>
    <s v=""/>
    <m/>
    <s v=""/>
    <x v="0"/>
    <m/>
  </r>
  <r>
    <n v="1721"/>
    <x v="1748"/>
    <n v="1"/>
    <n v="0"/>
    <n v="1"/>
    <m/>
    <s v=""/>
    <m/>
    <s v=""/>
    <m/>
    <s v=""/>
    <m/>
    <s v=""/>
    <x v="0"/>
    <m/>
  </r>
  <r>
    <n v="1722"/>
    <x v="1749"/>
    <n v="2"/>
    <s v="27 ls"/>
    <n v="2"/>
    <m/>
    <s v=""/>
    <m/>
    <s v=""/>
    <m/>
    <s v=""/>
    <m/>
    <s v=""/>
    <x v="0"/>
    <m/>
  </r>
  <r>
    <n v="1723"/>
    <x v="1750"/>
    <n v="10"/>
    <s v="60 ls"/>
    <n v="10"/>
    <m/>
    <s v=""/>
    <m/>
    <s v=""/>
    <m/>
    <s v=""/>
    <m/>
    <s v=""/>
    <x v="0"/>
    <m/>
  </r>
  <r>
    <n v="1724"/>
    <x v="1751"/>
    <n v="4"/>
    <s v="360 pc"/>
    <n v="4"/>
    <m/>
    <s v=""/>
    <m/>
    <s v=""/>
    <m/>
    <s v=""/>
    <m/>
    <s v=""/>
    <x v="0"/>
    <m/>
  </r>
  <r>
    <n v="1725"/>
    <x v="1752"/>
    <n v="1"/>
    <s v="144 pc"/>
    <n v="1"/>
    <m/>
    <s v=""/>
    <m/>
    <s v=""/>
    <m/>
    <s v=""/>
    <m/>
    <s v=""/>
    <x v="0"/>
    <m/>
  </r>
  <r>
    <n v="1726"/>
    <x v="1753"/>
    <n v="14"/>
    <s v="160 pc"/>
    <n v="14"/>
    <m/>
    <s v=""/>
    <m/>
    <s v=""/>
    <m/>
    <s v=""/>
    <m/>
    <s v=""/>
    <x v="0"/>
    <m/>
  </r>
  <r>
    <n v="1727"/>
    <x v="1754"/>
    <n v="13"/>
    <s v="160 pc"/>
    <n v="13"/>
    <m/>
    <s v=""/>
    <m/>
    <s v=""/>
    <m/>
    <s v=""/>
    <m/>
    <s v=""/>
    <x v="0"/>
    <m/>
  </r>
  <r>
    <n v="1728"/>
    <x v="1755"/>
    <n v="10"/>
    <s v="144 pc"/>
    <n v="10"/>
    <m/>
    <s v=""/>
    <m/>
    <s v=""/>
    <m/>
    <s v=""/>
    <m/>
    <s v=""/>
    <x v="0"/>
    <m/>
  </r>
  <r>
    <n v="1729"/>
    <x v="1756"/>
    <n v="8"/>
    <s v="144 pc"/>
    <n v="8"/>
    <m/>
    <s v=""/>
    <m/>
    <s v=""/>
    <m/>
    <s v=""/>
    <m/>
    <s v=""/>
    <x v="0"/>
    <m/>
  </r>
  <r>
    <n v="1730"/>
    <x v="1757"/>
    <n v="7"/>
    <s v="144 PCS"/>
    <n v="7"/>
    <m/>
    <s v=""/>
    <m/>
    <s v=""/>
    <m/>
    <s v=""/>
    <m/>
    <s v=""/>
    <x v="0"/>
    <m/>
  </r>
  <r>
    <n v="1731"/>
    <x v="1758"/>
    <n v="3"/>
    <s v="144 pc"/>
    <n v="3"/>
    <m/>
    <s v=""/>
    <m/>
    <s v=""/>
    <m/>
    <s v=""/>
    <m/>
    <s v=""/>
    <x v="0"/>
    <m/>
  </r>
  <r>
    <n v="1732"/>
    <x v="1759"/>
    <n v="7"/>
    <s v="144 pc"/>
    <n v="7"/>
    <m/>
    <s v=""/>
    <m/>
    <s v=""/>
    <m/>
    <s v=""/>
    <m/>
    <s v=""/>
    <x v="0"/>
    <m/>
  </r>
  <r>
    <n v="1733"/>
    <x v="1760"/>
    <n v="18"/>
    <s v="144 pc"/>
    <n v="18"/>
    <m/>
    <s v=""/>
    <m/>
    <s v=""/>
    <m/>
    <s v=""/>
    <m/>
    <s v=""/>
    <x v="0"/>
    <m/>
  </r>
  <r>
    <n v="1734"/>
    <x v="1761"/>
    <n v="6"/>
    <s v="144 PCS"/>
    <n v="6"/>
    <m/>
    <s v=""/>
    <m/>
    <s v=""/>
    <m/>
    <s v=""/>
    <m/>
    <s v=""/>
    <x v="0"/>
    <m/>
  </r>
  <r>
    <n v="1735"/>
    <x v="1762"/>
    <n v="11"/>
    <s v="144 pc"/>
    <n v="11"/>
    <m/>
    <s v=""/>
    <m/>
    <s v=""/>
    <m/>
    <s v=""/>
    <m/>
    <s v=""/>
    <x v="0"/>
    <m/>
  </r>
  <r>
    <n v="1736"/>
    <x v="1763"/>
    <n v="9"/>
    <s v="144 pc"/>
    <n v="9"/>
    <m/>
    <s v=""/>
    <m/>
    <s v=""/>
    <m/>
    <s v=""/>
    <m/>
    <s v=""/>
    <x v="0"/>
    <m/>
  </r>
  <r>
    <n v="1737"/>
    <x v="1764"/>
    <n v="5"/>
    <s v="144 pc"/>
    <n v="5"/>
    <m/>
    <s v=""/>
    <m/>
    <s v=""/>
    <m/>
    <s v=""/>
    <m/>
    <s v=""/>
    <x v="0"/>
    <m/>
  </r>
  <r>
    <n v="1738"/>
    <x v="1765"/>
    <n v="13"/>
    <s v="144 pc"/>
    <n v="13"/>
    <m/>
    <s v=""/>
    <m/>
    <s v=""/>
    <m/>
    <s v=""/>
    <m/>
    <s v=""/>
    <x v="0"/>
    <m/>
  </r>
  <r>
    <n v="1739"/>
    <x v="1766"/>
    <n v="8"/>
    <s v="144 PCS"/>
    <n v="8"/>
    <m/>
    <s v=""/>
    <m/>
    <s v=""/>
    <m/>
    <s v=""/>
    <m/>
    <s v=""/>
    <x v="0"/>
    <m/>
  </r>
  <r>
    <s v=""/>
    <x v="1767"/>
    <n v="0"/>
    <s v="144 pc"/>
    <n v="0"/>
    <m/>
    <s v=""/>
    <m/>
    <s v=""/>
    <m/>
    <s v=""/>
    <m/>
    <s v=""/>
    <x v="0"/>
    <m/>
  </r>
  <r>
    <n v="1740"/>
    <x v="1768"/>
    <n v="8"/>
    <s v="144 PCS"/>
    <n v="8"/>
    <m/>
    <s v=""/>
    <m/>
    <s v=""/>
    <m/>
    <s v=""/>
    <m/>
    <s v=""/>
    <x v="0"/>
    <m/>
  </r>
  <r>
    <n v="1741"/>
    <x v="1769"/>
    <n v="2"/>
    <s v="40 ls"/>
    <n v="2"/>
    <m/>
    <s v=""/>
    <m/>
    <s v=""/>
    <m/>
    <s v=""/>
    <m/>
    <s v=""/>
    <x v="0"/>
    <m/>
  </r>
  <r>
    <n v="1742"/>
    <x v="1770"/>
    <n v="3"/>
    <s v="270 pc"/>
    <n v="3"/>
    <m/>
    <s v=""/>
    <m/>
    <s v=""/>
    <m/>
    <s v=""/>
    <m/>
    <s v=""/>
    <x v="0"/>
    <m/>
  </r>
  <r>
    <n v="1743"/>
    <x v="1771"/>
    <n v="14"/>
    <s v="100 ls"/>
    <n v="14"/>
    <m/>
    <s v=""/>
    <m/>
    <s v=""/>
    <m/>
    <s v=""/>
    <m/>
    <s v=""/>
    <x v="0"/>
    <m/>
  </r>
  <r>
    <n v="1744"/>
    <x v="1772"/>
    <n v="2"/>
    <s v="50 ls"/>
    <n v="2"/>
    <m/>
    <s v=""/>
    <m/>
    <s v=""/>
    <m/>
    <s v=""/>
    <m/>
    <s v=""/>
    <x v="0"/>
    <m/>
  </r>
  <r>
    <n v="1745"/>
    <x v="1773"/>
    <n v="3"/>
    <n v="288"/>
    <n v="3"/>
    <m/>
    <s v=""/>
    <m/>
    <s v=""/>
    <m/>
    <s v=""/>
    <m/>
    <s v=""/>
    <x v="0"/>
    <m/>
  </r>
  <r>
    <n v="1746"/>
    <x v="1774"/>
    <n v="1"/>
    <s v="33 ls"/>
    <n v="1"/>
    <m/>
    <s v=""/>
    <m/>
    <s v=""/>
    <m/>
    <s v=""/>
    <m/>
    <s v=""/>
    <x v="0"/>
    <m/>
  </r>
  <r>
    <n v="1747"/>
    <x v="1775"/>
    <n v="2"/>
    <s v="432 pc"/>
    <n v="2"/>
    <m/>
    <s v=""/>
    <m/>
    <s v=""/>
    <m/>
    <s v=""/>
    <m/>
    <s v=""/>
    <x v="0"/>
    <m/>
  </r>
  <r>
    <n v="1748"/>
    <x v="1776"/>
    <n v="4"/>
    <s v="360 pc"/>
    <n v="4"/>
    <m/>
    <s v=""/>
    <m/>
    <s v=""/>
    <m/>
    <s v=""/>
    <m/>
    <s v=""/>
    <x v="0"/>
    <m/>
  </r>
  <r>
    <n v="1749"/>
    <x v="1777"/>
    <n v="4"/>
    <n v="240"/>
    <n v="4"/>
    <m/>
    <s v=""/>
    <m/>
    <s v=""/>
    <m/>
    <s v=""/>
    <m/>
    <s v=""/>
    <x v="0"/>
    <m/>
  </r>
  <r>
    <n v="1750"/>
    <x v="1778"/>
    <n v="37"/>
    <n v="144"/>
    <n v="37"/>
    <m/>
    <s v=""/>
    <m/>
    <s v=""/>
    <m/>
    <s v=""/>
    <m/>
    <s v=""/>
    <x v="0"/>
    <m/>
  </r>
  <r>
    <n v="1751"/>
    <x v="1779"/>
    <n v="1"/>
    <s v="216 pc"/>
    <n v="1"/>
    <m/>
    <s v=""/>
    <m/>
    <s v=""/>
    <m/>
    <s v=""/>
    <m/>
    <s v=""/>
    <x v="0"/>
    <m/>
  </r>
  <r>
    <n v="1752"/>
    <x v="1780"/>
    <n v="2"/>
    <s v="144 pc"/>
    <n v="2"/>
    <m/>
    <s v=""/>
    <m/>
    <s v=""/>
    <m/>
    <s v=""/>
    <m/>
    <s v=""/>
    <x v="0"/>
    <m/>
  </r>
  <r>
    <n v="1753"/>
    <x v="1781"/>
    <n v="7"/>
    <s v="360 pc"/>
    <n v="7"/>
    <m/>
    <s v=""/>
    <m/>
    <s v=""/>
    <m/>
    <s v=""/>
    <m/>
    <s v=""/>
    <x v="0"/>
    <m/>
  </r>
  <r>
    <n v="1754"/>
    <x v="1782"/>
    <n v="14"/>
    <s v="24 ls"/>
    <n v="14"/>
    <m/>
    <s v=""/>
    <m/>
    <s v=""/>
    <m/>
    <s v=""/>
    <m/>
    <s v=""/>
    <x v="0"/>
    <m/>
  </r>
  <r>
    <n v="1755"/>
    <x v="1783"/>
    <n v="14"/>
    <s v="20 ls"/>
    <n v="14"/>
    <m/>
    <s v=""/>
    <m/>
    <s v=""/>
    <m/>
    <s v=""/>
    <m/>
    <s v=""/>
    <x v="0"/>
    <m/>
  </r>
  <r>
    <n v="1756"/>
    <x v="1784"/>
    <n v="12"/>
    <s v="16 ls"/>
    <n v="12"/>
    <m/>
    <s v=""/>
    <m/>
    <s v=""/>
    <m/>
    <s v=""/>
    <m/>
    <s v=""/>
    <x v="0"/>
    <m/>
  </r>
  <r>
    <n v="1757"/>
    <x v="1785"/>
    <n v="7"/>
    <s v="24 ls"/>
    <n v="7"/>
    <m/>
    <s v=""/>
    <m/>
    <s v=""/>
    <m/>
    <s v=""/>
    <m/>
    <s v=""/>
    <x v="0"/>
    <m/>
  </r>
  <r>
    <n v="1758"/>
    <x v="1786"/>
    <n v="4"/>
    <s v="240 ls"/>
    <n v="4"/>
    <m/>
    <s v=""/>
    <m/>
    <s v=""/>
    <m/>
    <s v=""/>
    <m/>
    <s v=""/>
    <x v="0"/>
    <m/>
  </r>
  <r>
    <n v="1759"/>
    <x v="1787"/>
    <n v="4"/>
    <s v="24 ls"/>
    <n v="4"/>
    <m/>
    <s v=""/>
    <m/>
    <s v=""/>
    <m/>
    <s v=""/>
    <m/>
    <s v=""/>
    <x v="0"/>
    <m/>
  </r>
  <r>
    <n v="1760"/>
    <x v="1788"/>
    <n v="12"/>
    <s v="288 pc"/>
    <n v="12"/>
    <m/>
    <s v=""/>
    <m/>
    <s v=""/>
    <m/>
    <s v=""/>
    <m/>
    <s v=""/>
    <x v="0"/>
    <m/>
  </r>
  <r>
    <n v="1761"/>
    <x v="1789"/>
    <n v="5"/>
    <s v="288 pc"/>
    <n v="5"/>
    <m/>
    <s v=""/>
    <m/>
    <s v=""/>
    <m/>
    <s v=""/>
    <m/>
    <s v=""/>
    <x v="0"/>
    <m/>
  </r>
  <r>
    <n v="1762"/>
    <x v="1790"/>
    <n v="7"/>
    <s v="288 pc"/>
    <n v="7"/>
    <m/>
    <s v=""/>
    <m/>
    <s v=""/>
    <m/>
    <s v=""/>
    <m/>
    <s v=""/>
    <x v="0"/>
    <m/>
  </r>
  <r>
    <n v="1763"/>
    <x v="1791"/>
    <n v="12"/>
    <s v="24 ls"/>
    <n v="12"/>
    <m/>
    <s v=""/>
    <m/>
    <s v=""/>
    <m/>
    <s v=""/>
    <m/>
    <s v=""/>
    <x v="0"/>
    <m/>
  </r>
  <r>
    <n v="1764"/>
    <x v="1792"/>
    <n v="7"/>
    <s v="24 ls"/>
    <n v="7"/>
    <m/>
    <s v=""/>
    <m/>
    <s v=""/>
    <m/>
    <s v=""/>
    <m/>
    <s v=""/>
    <x v="0"/>
    <m/>
  </r>
  <r>
    <n v="1765"/>
    <x v="1793"/>
    <n v="6"/>
    <s v="192 pc"/>
    <n v="6"/>
    <m/>
    <s v=""/>
    <m/>
    <s v=""/>
    <m/>
    <s v=""/>
    <m/>
    <s v=""/>
    <x v="0"/>
    <m/>
  </r>
  <r>
    <n v="1766"/>
    <x v="1794"/>
    <n v="6"/>
    <s v="192 pc"/>
    <n v="6"/>
    <m/>
    <s v=""/>
    <m/>
    <s v=""/>
    <m/>
    <s v=""/>
    <m/>
    <s v=""/>
    <x v="0"/>
    <m/>
  </r>
  <r>
    <n v="1767"/>
    <x v="1795"/>
    <n v="4"/>
    <s v="480 pc"/>
    <n v="4"/>
    <m/>
    <s v=""/>
    <m/>
    <s v=""/>
    <m/>
    <s v=""/>
    <m/>
    <s v=""/>
    <x v="0"/>
    <m/>
  </r>
  <r>
    <n v="1768"/>
    <x v="1796"/>
    <n v="10"/>
    <s v="600 pc"/>
    <n v="10"/>
    <m/>
    <s v=""/>
    <m/>
    <s v=""/>
    <m/>
    <s v=""/>
    <m/>
    <s v=""/>
    <x v="0"/>
    <m/>
  </r>
  <r>
    <n v="1769"/>
    <x v="1797"/>
    <n v="3"/>
    <s v="720 pc"/>
    <n v="3"/>
    <m/>
    <s v=""/>
    <m/>
    <s v=""/>
    <m/>
    <s v=""/>
    <m/>
    <s v=""/>
    <x v="0"/>
    <m/>
  </r>
  <r>
    <n v="1770"/>
    <x v="1798"/>
    <n v="5"/>
    <s v="480 pc"/>
    <n v="5"/>
    <m/>
    <s v=""/>
    <m/>
    <s v=""/>
    <m/>
    <s v=""/>
    <m/>
    <s v=""/>
    <x v="0"/>
    <m/>
  </r>
  <r>
    <n v="1771"/>
    <x v="1799"/>
    <n v="10"/>
    <s v="800 pc"/>
    <n v="10"/>
    <m/>
    <s v=""/>
    <m/>
    <s v=""/>
    <m/>
    <s v=""/>
    <m/>
    <s v=""/>
    <x v="0"/>
    <m/>
  </r>
  <r>
    <n v="1772"/>
    <x v="1800"/>
    <n v="1"/>
    <s v="144 pc"/>
    <n v="1"/>
    <m/>
    <s v=""/>
    <m/>
    <s v=""/>
    <m/>
    <s v=""/>
    <m/>
    <s v=""/>
    <x v="0"/>
    <m/>
  </r>
  <r>
    <n v="1773"/>
    <x v="1801"/>
    <n v="1"/>
    <s v="48 ls"/>
    <n v="1"/>
    <m/>
    <s v=""/>
    <m/>
    <s v=""/>
    <m/>
    <s v=""/>
    <m/>
    <s v=""/>
    <x v="0"/>
    <m/>
  </r>
  <r>
    <n v="1774"/>
    <x v="1802"/>
    <n v="4"/>
    <s v="48 ls"/>
    <n v="4"/>
    <m/>
    <s v=""/>
    <m/>
    <s v=""/>
    <m/>
    <s v=""/>
    <m/>
    <s v=""/>
    <x v="0"/>
    <m/>
  </r>
  <r>
    <n v="1775"/>
    <x v="1803"/>
    <n v="5"/>
    <s v="60 ls"/>
    <n v="5"/>
    <m/>
    <s v=""/>
    <m/>
    <s v=""/>
    <m/>
    <s v=""/>
    <m/>
    <s v=""/>
    <x v="0"/>
    <m/>
  </r>
  <r>
    <s v=""/>
    <x v="1804"/>
    <n v="0"/>
    <s v="30 ls"/>
    <n v="0"/>
    <m/>
    <s v=""/>
    <m/>
    <s v=""/>
    <m/>
    <s v=""/>
    <m/>
    <s v=""/>
    <x v="0"/>
    <m/>
  </r>
  <r>
    <n v="1776"/>
    <x v="1805"/>
    <n v="4"/>
    <s v="60 ls"/>
    <n v="4"/>
    <m/>
    <s v=""/>
    <m/>
    <s v=""/>
    <m/>
    <s v=""/>
    <m/>
    <s v=""/>
    <x v="0"/>
    <m/>
  </r>
  <r>
    <n v="1777"/>
    <x v="1806"/>
    <n v="3"/>
    <s v="3600pc"/>
    <n v="3"/>
    <m/>
    <s v=""/>
    <m/>
    <s v=""/>
    <m/>
    <s v=""/>
    <m/>
    <s v=""/>
    <x v="0"/>
    <m/>
  </r>
  <r>
    <n v="1778"/>
    <x v="1807"/>
    <n v="2"/>
    <s v="7 1/2 grs"/>
    <n v="2"/>
    <m/>
    <s v=""/>
    <m/>
    <s v=""/>
    <m/>
    <s v=""/>
    <m/>
    <s v=""/>
    <x v="0"/>
    <m/>
  </r>
  <r>
    <n v="1779"/>
    <x v="1808"/>
    <n v="2"/>
    <s v="24 box"/>
    <n v="2"/>
    <m/>
    <s v=""/>
    <m/>
    <s v=""/>
    <m/>
    <s v=""/>
    <m/>
    <s v=""/>
    <x v="0"/>
    <m/>
  </r>
  <r>
    <n v="1780"/>
    <x v="1809"/>
    <n v="1"/>
    <s v="20 box"/>
    <n v="1"/>
    <m/>
    <s v=""/>
    <m/>
    <s v=""/>
    <m/>
    <s v=""/>
    <m/>
    <s v=""/>
    <x v="0"/>
    <m/>
  </r>
  <r>
    <n v="1781"/>
    <x v="1809"/>
    <n v="1"/>
    <s v="20 box"/>
    <n v="1"/>
    <m/>
    <s v=""/>
    <m/>
    <s v=""/>
    <m/>
    <s v=""/>
    <m/>
    <s v=""/>
    <x v="0"/>
    <m/>
  </r>
  <r>
    <n v="1782"/>
    <x v="1810"/>
    <n v="1"/>
    <s v="27 box"/>
    <n v="1"/>
    <m/>
    <s v=""/>
    <m/>
    <s v=""/>
    <m/>
    <s v=""/>
    <m/>
    <s v=""/>
    <x v="0"/>
    <m/>
  </r>
  <r>
    <n v="1783"/>
    <x v="1811"/>
    <n v="5"/>
    <s v="96 tabung"/>
    <n v="5"/>
    <m/>
    <s v=""/>
    <m/>
    <s v=""/>
    <m/>
    <s v=""/>
    <m/>
    <s v=""/>
    <x v="0"/>
    <m/>
  </r>
  <r>
    <n v="1784"/>
    <x v="1812"/>
    <n v="4"/>
    <s v="96 tabung"/>
    <n v="4"/>
    <m/>
    <s v=""/>
    <m/>
    <s v=""/>
    <m/>
    <s v=""/>
    <m/>
    <s v=""/>
    <x v="0"/>
    <m/>
  </r>
  <r>
    <n v="1785"/>
    <x v="1813"/>
    <n v="1"/>
    <s v="19 box"/>
    <n v="1"/>
    <m/>
    <s v=""/>
    <m/>
    <s v=""/>
    <m/>
    <s v=""/>
    <m/>
    <s v=""/>
    <x v="0"/>
    <m/>
  </r>
  <r>
    <n v="1786"/>
    <x v="1814"/>
    <n v="1"/>
    <s v="80 pk"/>
    <n v="1"/>
    <m/>
    <s v=""/>
    <m/>
    <s v=""/>
    <m/>
    <s v=""/>
    <m/>
    <s v=""/>
    <x v="0"/>
    <m/>
  </r>
  <r>
    <n v="1787"/>
    <x v="1815"/>
    <n v="8"/>
    <s v="60 pot"/>
    <n v="8"/>
    <m/>
    <s v=""/>
    <m/>
    <s v=""/>
    <m/>
    <s v=""/>
    <m/>
    <s v=""/>
    <x v="0"/>
    <m/>
  </r>
  <r>
    <n v="1788"/>
    <x v="1816"/>
    <n v="62"/>
    <s v="48 box"/>
    <n v="62"/>
    <m/>
    <s v=""/>
    <m/>
    <s v=""/>
    <m/>
    <s v=""/>
    <m/>
    <s v=""/>
    <x v="0"/>
    <m/>
  </r>
  <r>
    <n v="1789"/>
    <x v="1817"/>
    <n v="50"/>
    <s v="48 box"/>
    <n v="50"/>
    <m/>
    <s v=""/>
    <m/>
    <s v=""/>
    <m/>
    <s v=""/>
    <m/>
    <s v=""/>
    <x v="0"/>
    <m/>
  </r>
  <r>
    <n v="1790"/>
    <x v="1818"/>
    <n v="4"/>
    <s v="30 gr"/>
    <n v="4"/>
    <m/>
    <s v=""/>
    <m/>
    <s v=""/>
    <m/>
    <s v=""/>
    <m/>
    <s v=""/>
    <x v="0"/>
    <m/>
  </r>
  <r>
    <n v="1791"/>
    <x v="1819"/>
    <n v="2"/>
    <s v="40 box"/>
    <n v="2"/>
    <m/>
    <s v=""/>
    <m/>
    <s v=""/>
    <m/>
    <s v=""/>
    <m/>
    <s v=""/>
    <x v="0"/>
    <m/>
  </r>
  <r>
    <n v="1792"/>
    <x v="1820"/>
    <n v="36"/>
    <s v="40 box"/>
    <n v="36"/>
    <m/>
    <s v=""/>
    <m/>
    <s v=""/>
    <m/>
    <s v=""/>
    <m/>
    <s v=""/>
    <x v="0"/>
    <m/>
  </r>
  <r>
    <n v="1793"/>
    <x v="1821"/>
    <n v="5"/>
    <s v="30 grs"/>
    <n v="5"/>
    <m/>
    <s v=""/>
    <m/>
    <s v=""/>
    <m/>
    <s v=""/>
    <m/>
    <s v=""/>
    <x v="0"/>
    <m/>
  </r>
  <r>
    <n v="1794"/>
    <x v="1822"/>
    <n v="2"/>
    <s v="30 gr"/>
    <n v="2"/>
    <m/>
    <s v=""/>
    <m/>
    <s v=""/>
    <m/>
    <s v=""/>
    <m/>
    <s v=""/>
    <x v="0"/>
    <m/>
  </r>
  <r>
    <n v="1795"/>
    <x v="1823"/>
    <n v="1"/>
    <s v="30 gr"/>
    <n v="1"/>
    <m/>
    <s v=""/>
    <m/>
    <s v=""/>
    <m/>
    <s v=""/>
    <m/>
    <s v=""/>
    <x v="0"/>
    <m/>
  </r>
  <r>
    <n v="1796"/>
    <x v="1824"/>
    <n v="9"/>
    <s v="40 box"/>
    <n v="9"/>
    <m/>
    <s v=""/>
    <m/>
    <s v=""/>
    <m/>
    <s v=""/>
    <m/>
    <s v=""/>
    <x v="0"/>
    <m/>
  </r>
  <r>
    <n v="1797"/>
    <x v="1825"/>
    <n v="67"/>
    <s v="20 gr"/>
    <n v="67"/>
    <m/>
    <s v=""/>
    <m/>
    <s v=""/>
    <m/>
    <s v=""/>
    <m/>
    <s v=""/>
    <x v="0"/>
    <m/>
  </r>
  <r>
    <n v="1798"/>
    <x v="1826"/>
    <n v="45"/>
    <s v="240 ls"/>
    <n v="45"/>
    <m/>
    <s v=""/>
    <m/>
    <s v=""/>
    <m/>
    <s v=""/>
    <m/>
    <s v=""/>
    <x v="0"/>
    <m/>
  </r>
  <r>
    <n v="1799"/>
    <x v="1827"/>
    <n v="4"/>
    <s v="10 box"/>
    <n v="4"/>
    <m/>
    <s v=""/>
    <m/>
    <s v=""/>
    <m/>
    <s v=""/>
    <m/>
    <s v=""/>
    <x v="0"/>
    <m/>
  </r>
  <r>
    <n v="1800"/>
    <x v="1828"/>
    <n v="18"/>
    <s v="40 gr"/>
    <n v="18"/>
    <m/>
    <s v=""/>
    <m/>
    <s v=""/>
    <m/>
    <s v=""/>
    <m/>
    <s v=""/>
    <x v="0"/>
    <m/>
  </r>
  <r>
    <n v="1801"/>
    <x v="1829"/>
    <n v="36"/>
    <s v="24 dos"/>
    <n v="36"/>
    <m/>
    <s v=""/>
    <m/>
    <s v=""/>
    <m/>
    <s v=""/>
    <m/>
    <s v=""/>
    <x v="0"/>
    <m/>
  </r>
  <r>
    <n v="1802"/>
    <x v="1830"/>
    <n v="8"/>
    <s v="288 set"/>
    <n v="8"/>
    <m/>
    <s v=""/>
    <m/>
    <s v=""/>
    <m/>
    <s v=""/>
    <m/>
    <s v=""/>
    <x v="0"/>
    <m/>
  </r>
  <r>
    <n v="1803"/>
    <x v="1831"/>
    <n v="1"/>
    <s v="40 dos"/>
    <n v="1"/>
    <m/>
    <s v=""/>
    <m/>
    <s v=""/>
    <m/>
    <s v=""/>
    <m/>
    <s v=""/>
    <x v="0"/>
    <m/>
  </r>
  <r>
    <n v="1804"/>
    <x v="1832"/>
    <n v="4"/>
    <s v="50 ls"/>
    <n v="4"/>
    <m/>
    <s v=""/>
    <m/>
    <s v=""/>
    <m/>
    <s v=""/>
    <m/>
    <s v=""/>
    <x v="0"/>
    <m/>
  </r>
  <r>
    <n v="1805"/>
    <x v="1833"/>
    <n v="10"/>
    <s v="100 ls"/>
    <n v="10"/>
    <m/>
    <s v=""/>
    <m/>
    <s v=""/>
    <m/>
    <s v=""/>
    <m/>
    <s v=""/>
    <x v="0"/>
    <m/>
  </r>
  <r>
    <n v="1806"/>
    <x v="1834"/>
    <n v="1"/>
    <s v="30 GRS"/>
    <n v="1"/>
    <m/>
    <s v=""/>
    <m/>
    <s v=""/>
    <m/>
    <s v=""/>
    <m/>
    <s v=""/>
    <x v="0"/>
    <m/>
  </r>
  <r>
    <n v="1807"/>
    <x v="1835"/>
    <n v="1"/>
    <s v="30 GRS"/>
    <n v="1"/>
    <m/>
    <s v=""/>
    <m/>
    <s v=""/>
    <m/>
    <s v=""/>
    <m/>
    <s v=""/>
    <x v="0"/>
    <m/>
  </r>
  <r>
    <n v="1808"/>
    <x v="1836"/>
    <n v="1"/>
    <s v="30 GRS"/>
    <n v="1"/>
    <m/>
    <s v=""/>
    <m/>
    <s v=""/>
    <m/>
    <s v=""/>
    <m/>
    <s v=""/>
    <x v="0"/>
    <m/>
  </r>
  <r>
    <n v="1809"/>
    <x v="1837"/>
    <n v="1"/>
    <s v="30 GRS"/>
    <n v="1"/>
    <m/>
    <s v=""/>
    <m/>
    <s v=""/>
    <m/>
    <s v=""/>
    <m/>
    <s v=""/>
    <x v="0"/>
    <m/>
  </r>
  <r>
    <n v="1810"/>
    <x v="1838"/>
    <n v="1"/>
    <s v="30 GRS"/>
    <n v="1"/>
    <m/>
    <s v=""/>
    <m/>
    <s v=""/>
    <m/>
    <s v=""/>
    <m/>
    <s v=""/>
    <x v="0"/>
    <m/>
  </r>
  <r>
    <n v="1811"/>
    <x v="1839"/>
    <n v="1"/>
    <s v="30 GRS"/>
    <n v="1"/>
    <m/>
    <s v=""/>
    <m/>
    <s v=""/>
    <m/>
    <s v=""/>
    <m/>
    <s v=""/>
    <x v="0"/>
    <m/>
  </r>
  <r>
    <n v="1812"/>
    <x v="1840"/>
    <n v="1"/>
    <s v="30 GRS"/>
    <n v="1"/>
    <m/>
    <s v=""/>
    <m/>
    <s v=""/>
    <m/>
    <s v=""/>
    <m/>
    <s v=""/>
    <x v="0"/>
    <m/>
  </r>
  <r>
    <n v="1813"/>
    <x v="1841"/>
    <n v="1"/>
    <s v="30 GRS"/>
    <n v="1"/>
    <m/>
    <s v=""/>
    <m/>
    <s v=""/>
    <m/>
    <s v=""/>
    <m/>
    <s v=""/>
    <x v="0"/>
    <m/>
  </r>
  <r>
    <n v="1814"/>
    <x v="1842"/>
    <n v="1"/>
    <s v="30 GRS"/>
    <n v="1"/>
    <m/>
    <s v=""/>
    <m/>
    <s v=""/>
    <m/>
    <s v=""/>
    <m/>
    <s v=""/>
    <x v="0"/>
    <m/>
  </r>
  <r>
    <n v="1815"/>
    <x v="1843"/>
    <n v="3"/>
    <s v="40 box"/>
    <n v="2"/>
    <n v="2"/>
    <n v="-1"/>
    <m/>
    <s v=""/>
    <m/>
    <s v=""/>
    <m/>
    <s v=""/>
    <x v="1"/>
    <m/>
  </r>
  <r>
    <n v="1816"/>
    <x v="1844"/>
    <n v="3"/>
    <s v="40 box"/>
    <n v="2"/>
    <n v="2"/>
    <n v="-1"/>
    <m/>
    <s v=""/>
    <m/>
    <s v=""/>
    <m/>
    <s v=""/>
    <x v="1"/>
    <m/>
  </r>
  <r>
    <n v="1817"/>
    <x v="1845"/>
    <n v="2"/>
    <s v="240 ls"/>
    <n v="2"/>
    <m/>
    <s v=""/>
    <m/>
    <s v=""/>
    <m/>
    <s v=""/>
    <m/>
    <s v=""/>
    <x v="0"/>
    <m/>
  </r>
  <r>
    <n v="1818"/>
    <x v="1846"/>
    <n v="1"/>
    <s v="30 GRS"/>
    <n v="1"/>
    <m/>
    <s v=""/>
    <m/>
    <s v=""/>
    <m/>
    <s v=""/>
    <m/>
    <s v=""/>
    <x v="0"/>
    <m/>
  </r>
  <r>
    <n v="1819"/>
    <x v="1847"/>
    <n v="1"/>
    <s v="30 GRS"/>
    <n v="1"/>
    <m/>
    <s v=""/>
    <m/>
    <s v=""/>
    <m/>
    <s v=""/>
    <m/>
    <s v=""/>
    <x v="0"/>
    <m/>
  </r>
  <r>
    <n v="1820"/>
    <x v="1848"/>
    <n v="1"/>
    <s v="30 GRS"/>
    <n v="1"/>
    <m/>
    <s v=""/>
    <m/>
    <s v=""/>
    <m/>
    <s v=""/>
    <m/>
    <s v=""/>
    <x v="0"/>
    <m/>
  </r>
  <r>
    <n v="1821"/>
    <x v="1849"/>
    <n v="8"/>
    <s v="20 gr"/>
    <n v="8"/>
    <m/>
    <s v=""/>
    <m/>
    <s v=""/>
    <m/>
    <s v=""/>
    <m/>
    <s v=""/>
    <x v="0"/>
    <m/>
  </r>
  <r>
    <n v="1822"/>
    <x v="1850"/>
    <n v="112"/>
    <s v="20 gr"/>
    <n v="111"/>
    <n v="111"/>
    <n v="-1"/>
    <m/>
    <s v=""/>
    <m/>
    <s v=""/>
    <m/>
    <s v=""/>
    <x v="1"/>
    <m/>
  </r>
  <r>
    <n v="1823"/>
    <x v="1851"/>
    <n v="1"/>
    <s v="20 gr"/>
    <n v="1"/>
    <m/>
    <s v=""/>
    <m/>
    <s v=""/>
    <m/>
    <s v=""/>
    <m/>
    <s v=""/>
    <x v="0"/>
    <m/>
  </r>
  <r>
    <n v="1824"/>
    <x v="1852"/>
    <n v="59"/>
    <s v="20 gr"/>
    <n v="58"/>
    <n v="58"/>
    <n v="-1"/>
    <m/>
    <s v=""/>
    <m/>
    <s v=""/>
    <m/>
    <s v=""/>
    <x v="1"/>
    <m/>
  </r>
  <r>
    <n v="1825"/>
    <x v="1853"/>
    <n v="5"/>
    <s v="60 box"/>
    <n v="5"/>
    <m/>
    <s v=""/>
    <m/>
    <s v=""/>
    <m/>
    <s v=""/>
    <m/>
    <s v=""/>
    <x v="0"/>
    <m/>
  </r>
  <r>
    <n v="1826"/>
    <x v="1854"/>
    <n v="8"/>
    <s v="72 box"/>
    <n v="8"/>
    <m/>
    <s v=""/>
    <m/>
    <s v=""/>
    <m/>
    <s v=""/>
    <m/>
    <s v=""/>
    <x v="0"/>
    <m/>
  </r>
  <r>
    <n v="1827"/>
    <x v="1855"/>
    <n v="93"/>
    <s v="32 box"/>
    <n v="93"/>
    <m/>
    <s v=""/>
    <m/>
    <s v=""/>
    <m/>
    <s v=""/>
    <m/>
    <s v=""/>
    <x v="0"/>
    <m/>
  </r>
  <r>
    <n v="1828"/>
    <x v="1856"/>
    <n v="24"/>
    <s v="240 pc"/>
    <n v="24"/>
    <m/>
    <s v=""/>
    <m/>
    <s v=""/>
    <m/>
    <s v=""/>
    <m/>
    <s v=""/>
    <x v="0"/>
    <m/>
  </r>
  <r>
    <n v="1829"/>
    <x v="1857"/>
    <n v="6"/>
    <s v="40 box"/>
    <n v="6"/>
    <m/>
    <s v=""/>
    <m/>
    <s v=""/>
    <m/>
    <s v=""/>
    <m/>
    <s v=""/>
    <x v="0"/>
    <m/>
  </r>
  <r>
    <s v=""/>
    <x v="1858"/>
    <n v="1"/>
    <s v="10 box"/>
    <n v="0"/>
    <n v="0"/>
    <n v="-1"/>
    <m/>
    <s v=""/>
    <m/>
    <s v=""/>
    <m/>
    <s v=""/>
    <x v="1"/>
    <m/>
  </r>
  <r>
    <n v="1830"/>
    <x v="1859"/>
    <n v="4"/>
    <s v="30 grs"/>
    <n v="4"/>
    <m/>
    <s v=""/>
    <m/>
    <s v=""/>
    <m/>
    <s v=""/>
    <m/>
    <s v=""/>
    <x v="0"/>
    <m/>
  </r>
  <r>
    <s v=""/>
    <x v="1860"/>
    <n v="4"/>
    <s v="12 pc"/>
    <n v="0"/>
    <n v="0"/>
    <n v="-4"/>
    <m/>
    <s v=""/>
    <m/>
    <s v=""/>
    <m/>
    <s v=""/>
    <x v="1"/>
    <m/>
  </r>
  <r>
    <n v="1831"/>
    <x v="1861"/>
    <n v="34"/>
    <s v="12 PCS"/>
    <n v="32"/>
    <n v="32"/>
    <n v="-2"/>
    <m/>
    <s v=""/>
    <m/>
    <s v=""/>
    <m/>
    <s v=""/>
    <x v="1"/>
    <m/>
  </r>
  <r>
    <n v="1832"/>
    <x v="1862"/>
    <n v="14"/>
    <s v="12 PCS"/>
    <n v="14"/>
    <m/>
    <s v=""/>
    <m/>
    <s v=""/>
    <m/>
    <s v=""/>
    <m/>
    <s v=""/>
    <x v="0"/>
    <m/>
  </r>
  <r>
    <s v=""/>
    <x v="1863"/>
    <n v="0"/>
    <s v="12 pc"/>
    <n v="0"/>
    <m/>
    <s v=""/>
    <m/>
    <s v=""/>
    <m/>
    <s v=""/>
    <m/>
    <s v=""/>
    <x v="0"/>
    <m/>
  </r>
  <r>
    <n v="1833"/>
    <x v="1864"/>
    <n v="4"/>
    <s v="48 ls"/>
    <n v="4"/>
    <m/>
    <s v=""/>
    <m/>
    <s v=""/>
    <m/>
    <s v=""/>
    <m/>
    <s v=""/>
    <x v="0"/>
    <m/>
  </r>
  <r>
    <n v="1834"/>
    <x v="1865"/>
    <n v="4"/>
    <s v="48 ls"/>
    <n v="4"/>
    <m/>
    <s v=""/>
    <m/>
    <s v=""/>
    <m/>
    <s v=""/>
    <m/>
    <s v=""/>
    <x v="0"/>
    <m/>
  </r>
  <r>
    <n v="1835"/>
    <x v="1866"/>
    <n v="7"/>
    <s v="48 ls"/>
    <n v="7"/>
    <m/>
    <s v=""/>
    <m/>
    <s v=""/>
    <m/>
    <s v=""/>
    <m/>
    <s v=""/>
    <x v="0"/>
    <m/>
  </r>
  <r>
    <n v="1836"/>
    <x v="1867"/>
    <n v="14"/>
    <s v="48 ls"/>
    <n v="14"/>
    <m/>
    <s v=""/>
    <m/>
    <s v=""/>
    <m/>
    <s v=""/>
    <m/>
    <s v=""/>
    <x v="0"/>
    <m/>
  </r>
  <r>
    <n v="1837"/>
    <x v="1868"/>
    <n v="2"/>
    <s v="60 ls"/>
    <n v="2"/>
    <m/>
    <s v=""/>
    <m/>
    <s v=""/>
    <m/>
    <s v=""/>
    <m/>
    <s v=""/>
    <x v="0"/>
    <m/>
  </r>
  <r>
    <n v="1838"/>
    <x v="1869"/>
    <n v="1"/>
    <s v="24 ls"/>
    <n v="1"/>
    <m/>
    <s v=""/>
    <m/>
    <s v=""/>
    <m/>
    <s v=""/>
    <m/>
    <s v=""/>
    <x v="0"/>
    <m/>
  </r>
  <r>
    <n v="1839"/>
    <x v="1870"/>
    <n v="2"/>
    <s v="72 ls"/>
    <n v="2"/>
    <m/>
    <s v=""/>
    <m/>
    <s v=""/>
    <m/>
    <s v=""/>
    <m/>
    <s v=""/>
    <x v="0"/>
    <m/>
  </r>
  <r>
    <n v="1840"/>
    <x v="1870"/>
    <n v="20"/>
    <s v="72 ls"/>
    <n v="20"/>
    <m/>
    <s v=""/>
    <m/>
    <s v=""/>
    <m/>
    <s v=""/>
    <m/>
    <s v=""/>
    <x v="0"/>
    <m/>
  </r>
  <r>
    <n v="1841"/>
    <x v="1871"/>
    <n v="1"/>
    <s v="360 pc"/>
    <n v="1"/>
    <m/>
    <s v=""/>
    <m/>
    <s v=""/>
    <m/>
    <s v=""/>
    <m/>
    <s v=""/>
    <x v="0"/>
    <m/>
  </r>
  <r>
    <n v="1842"/>
    <x v="1872"/>
    <n v="4"/>
    <n v="2400"/>
    <n v="4"/>
    <m/>
    <s v=""/>
    <m/>
    <s v=""/>
    <m/>
    <s v=""/>
    <m/>
    <s v=""/>
    <x v="0"/>
    <m/>
  </r>
  <r>
    <n v="1843"/>
    <x v="1873"/>
    <n v="6"/>
    <n v="2400"/>
    <n v="6"/>
    <m/>
    <s v=""/>
    <m/>
    <s v=""/>
    <m/>
    <s v=""/>
    <m/>
    <s v=""/>
    <x v="0"/>
    <m/>
  </r>
  <r>
    <n v="1844"/>
    <x v="1874"/>
    <n v="1"/>
    <n v="1200"/>
    <n v="1"/>
    <m/>
    <s v=""/>
    <m/>
    <s v=""/>
    <m/>
    <s v=""/>
    <m/>
    <s v=""/>
    <x v="0"/>
    <m/>
  </r>
  <r>
    <n v="1845"/>
    <x v="1875"/>
    <n v="4"/>
    <n v="120"/>
    <n v="4"/>
    <m/>
    <s v=""/>
    <m/>
    <s v=""/>
    <m/>
    <s v=""/>
    <m/>
    <s v=""/>
    <x v="0"/>
    <m/>
  </r>
  <r>
    <n v="1846"/>
    <x v="1876"/>
    <n v="2"/>
    <n v="120"/>
    <n v="2"/>
    <m/>
    <s v=""/>
    <m/>
    <s v=""/>
    <m/>
    <s v=""/>
    <m/>
    <s v=""/>
    <x v="0"/>
    <m/>
  </r>
  <r>
    <n v="1847"/>
    <x v="1877"/>
    <n v="4"/>
    <s v="60 SLOP"/>
    <n v="4"/>
    <m/>
    <s v=""/>
    <m/>
    <s v=""/>
    <m/>
    <s v=""/>
    <m/>
    <s v=""/>
    <x v="0"/>
    <m/>
  </r>
  <r>
    <n v="1848"/>
    <x v="1878"/>
    <n v="2"/>
    <s v="60 SLOP"/>
    <n v="2"/>
    <m/>
    <s v=""/>
    <m/>
    <s v=""/>
    <m/>
    <s v=""/>
    <m/>
    <s v=""/>
    <x v="0"/>
    <m/>
  </r>
  <r>
    <n v="1849"/>
    <x v="1879"/>
    <n v="11"/>
    <n v="40"/>
    <n v="11"/>
    <m/>
    <s v=""/>
    <m/>
    <s v=""/>
    <m/>
    <s v=""/>
    <m/>
    <s v=""/>
    <x v="0"/>
    <m/>
  </r>
  <r>
    <n v="1850"/>
    <x v="1880"/>
    <n v="14"/>
    <n v="40"/>
    <n v="14"/>
    <m/>
    <s v=""/>
    <m/>
    <s v=""/>
    <m/>
    <s v=""/>
    <m/>
    <s v=""/>
    <x v="0"/>
    <m/>
  </r>
  <r>
    <n v="1851"/>
    <x v="1881"/>
    <n v="2"/>
    <n v="1500"/>
    <n v="2"/>
    <m/>
    <s v=""/>
    <m/>
    <s v=""/>
    <m/>
    <s v=""/>
    <m/>
    <s v=""/>
    <x v="0"/>
    <m/>
  </r>
  <r>
    <n v="1852"/>
    <x v="1882"/>
    <n v="5"/>
    <n v="2400"/>
    <n v="5"/>
    <m/>
    <s v=""/>
    <m/>
    <s v=""/>
    <m/>
    <s v=""/>
    <m/>
    <s v=""/>
    <x v="0"/>
    <m/>
  </r>
  <r>
    <n v="1853"/>
    <x v="1883"/>
    <n v="6"/>
    <n v="2000"/>
    <n v="6"/>
    <m/>
    <s v=""/>
    <m/>
    <s v=""/>
    <m/>
    <s v=""/>
    <m/>
    <s v=""/>
    <x v="0"/>
    <m/>
  </r>
  <r>
    <n v="1854"/>
    <x v="1884"/>
    <n v="3"/>
    <n v="2000"/>
    <n v="3"/>
    <m/>
    <s v=""/>
    <m/>
    <s v=""/>
    <m/>
    <s v=""/>
    <m/>
    <s v=""/>
    <x v="0"/>
    <m/>
  </r>
  <r>
    <n v="1855"/>
    <x v="1885"/>
    <n v="19"/>
    <s v="1000 pc"/>
    <n v="19"/>
    <m/>
    <s v=""/>
    <m/>
    <s v=""/>
    <m/>
    <s v=""/>
    <m/>
    <s v=""/>
    <x v="0"/>
    <m/>
  </r>
  <r>
    <s v=""/>
    <x v="1886"/>
    <n v="0"/>
    <n v="1200"/>
    <n v="0"/>
    <m/>
    <s v=""/>
    <m/>
    <s v=""/>
    <m/>
    <s v=""/>
    <m/>
    <s v=""/>
    <x v="0"/>
    <m/>
  </r>
  <r>
    <n v="1856"/>
    <x v="1887"/>
    <n v="5"/>
    <n v="1200"/>
    <n v="5"/>
    <m/>
    <s v=""/>
    <m/>
    <s v=""/>
    <m/>
    <s v=""/>
    <m/>
    <s v=""/>
    <x v="0"/>
    <m/>
  </r>
  <r>
    <n v="1857"/>
    <x v="1888"/>
    <n v="2"/>
    <s v="100 pc"/>
    <n v="2"/>
    <m/>
    <s v=""/>
    <m/>
    <s v=""/>
    <m/>
    <s v=""/>
    <m/>
    <s v=""/>
    <x v="0"/>
    <m/>
  </r>
  <r>
    <n v="1858"/>
    <x v="1889"/>
    <n v="9"/>
    <n v="100"/>
    <n v="9"/>
    <m/>
    <s v=""/>
    <m/>
    <s v=""/>
    <m/>
    <s v=""/>
    <m/>
    <s v=""/>
    <x v="0"/>
    <m/>
  </r>
  <r>
    <n v="1859"/>
    <x v="1890"/>
    <n v="8"/>
    <n v="100"/>
    <n v="8"/>
    <m/>
    <s v=""/>
    <m/>
    <s v=""/>
    <m/>
    <s v=""/>
    <m/>
    <s v=""/>
    <x v="0"/>
    <m/>
  </r>
  <r>
    <n v="1860"/>
    <x v="1891"/>
    <n v="4"/>
    <n v="1200"/>
    <n v="4"/>
    <m/>
    <s v=""/>
    <m/>
    <s v=""/>
    <m/>
    <s v=""/>
    <m/>
    <s v=""/>
    <x v="0"/>
    <m/>
  </r>
  <r>
    <n v="1861"/>
    <x v="1892"/>
    <n v="1"/>
    <n v="1200"/>
    <n v="1"/>
    <m/>
    <s v=""/>
    <m/>
    <s v=""/>
    <m/>
    <s v=""/>
    <m/>
    <s v=""/>
    <x v="0"/>
    <m/>
  </r>
  <r>
    <n v="1862"/>
    <x v="1893"/>
    <n v="1"/>
    <n v="1200"/>
    <n v="1"/>
    <m/>
    <s v=""/>
    <m/>
    <s v=""/>
    <m/>
    <s v=""/>
    <m/>
    <s v=""/>
    <x v="0"/>
    <m/>
  </r>
  <r>
    <n v="1863"/>
    <x v="1894"/>
    <n v="19"/>
    <n v="1200"/>
    <n v="19"/>
    <m/>
    <s v=""/>
    <m/>
    <s v=""/>
    <m/>
    <s v=""/>
    <m/>
    <s v=""/>
    <x v="0"/>
    <m/>
  </r>
  <r>
    <n v="1864"/>
    <x v="1895"/>
    <n v="2"/>
    <n v="1200"/>
    <n v="2"/>
    <m/>
    <s v=""/>
    <m/>
    <s v=""/>
    <m/>
    <s v=""/>
    <m/>
    <s v=""/>
    <x v="0"/>
    <m/>
  </r>
  <r>
    <n v="1865"/>
    <x v="1896"/>
    <n v="6"/>
    <s v="1152 pc"/>
    <n v="6"/>
    <m/>
    <s v=""/>
    <m/>
    <s v=""/>
    <m/>
    <s v=""/>
    <m/>
    <s v=""/>
    <x v="0"/>
    <m/>
  </r>
  <r>
    <n v="1866"/>
    <x v="1897"/>
    <n v="9"/>
    <s v="1152 pc"/>
    <n v="9"/>
    <m/>
    <s v=""/>
    <m/>
    <s v=""/>
    <m/>
    <s v=""/>
    <m/>
    <s v=""/>
    <x v="0"/>
    <m/>
  </r>
  <r>
    <n v="1867"/>
    <x v="1898"/>
    <n v="1"/>
    <s v="1152 pc"/>
    <n v="1"/>
    <m/>
    <s v=""/>
    <m/>
    <s v=""/>
    <m/>
    <s v=""/>
    <m/>
    <s v=""/>
    <x v="0"/>
    <m/>
  </r>
  <r>
    <n v="1868"/>
    <x v="1899"/>
    <n v="9"/>
    <s v="1152 pc"/>
    <n v="9"/>
    <m/>
    <s v=""/>
    <m/>
    <s v=""/>
    <m/>
    <s v=""/>
    <m/>
    <s v=""/>
    <x v="0"/>
    <m/>
  </r>
  <r>
    <n v="1869"/>
    <x v="1900"/>
    <n v="5"/>
    <s v="1152 pc"/>
    <n v="5"/>
    <m/>
    <s v=""/>
    <m/>
    <s v=""/>
    <m/>
    <s v=""/>
    <m/>
    <s v=""/>
    <x v="0"/>
    <m/>
  </r>
  <r>
    <n v="1870"/>
    <x v="1901"/>
    <n v="9"/>
    <s v="1152 pc"/>
    <n v="9"/>
    <m/>
    <s v=""/>
    <m/>
    <s v=""/>
    <m/>
    <s v=""/>
    <m/>
    <s v=""/>
    <x v="0"/>
    <m/>
  </r>
  <r>
    <n v="1871"/>
    <x v="1902"/>
    <n v="4"/>
    <s v="1152 pc"/>
    <n v="4"/>
    <m/>
    <s v=""/>
    <m/>
    <s v=""/>
    <m/>
    <s v=""/>
    <m/>
    <s v=""/>
    <x v="0"/>
    <m/>
  </r>
  <r>
    <n v="1872"/>
    <x v="1903"/>
    <n v="1"/>
    <s v="1200 pc"/>
    <n v="1"/>
    <m/>
    <s v=""/>
    <m/>
    <s v=""/>
    <m/>
    <s v=""/>
    <m/>
    <s v=""/>
    <x v="0"/>
    <m/>
  </r>
  <r>
    <n v="1873"/>
    <x v="1904"/>
    <n v="1"/>
    <n v="1200"/>
    <n v="1"/>
    <m/>
    <s v=""/>
    <m/>
    <s v=""/>
    <m/>
    <s v=""/>
    <m/>
    <s v=""/>
    <x v="0"/>
    <m/>
  </r>
  <r>
    <n v="1874"/>
    <x v="1905"/>
    <n v="1"/>
    <s v="864 pc"/>
    <n v="1"/>
    <m/>
    <s v=""/>
    <m/>
    <s v=""/>
    <m/>
    <s v=""/>
    <m/>
    <s v=""/>
    <x v="0"/>
    <m/>
  </r>
  <r>
    <n v="1875"/>
    <x v="1906"/>
    <n v="29"/>
    <s v="5 ls"/>
    <n v="28"/>
    <n v="28"/>
    <n v="-1"/>
    <m/>
    <s v=""/>
    <m/>
    <s v=""/>
    <m/>
    <s v=""/>
    <x v="1"/>
    <m/>
  </r>
  <r>
    <n v="1876"/>
    <x v="1907"/>
    <n v="17"/>
    <s v="10 ls"/>
    <n v="17"/>
    <m/>
    <s v=""/>
    <m/>
    <s v=""/>
    <m/>
    <s v=""/>
    <m/>
    <s v=""/>
    <x v="0"/>
    <m/>
  </r>
  <r>
    <n v="1877"/>
    <x v="1908"/>
    <n v="2"/>
    <s v="720 pk"/>
    <n v="2"/>
    <m/>
    <s v=""/>
    <m/>
    <s v=""/>
    <m/>
    <s v=""/>
    <m/>
    <s v=""/>
    <x v="0"/>
    <m/>
  </r>
  <r>
    <n v="1878"/>
    <x v="1909"/>
    <n v="1"/>
    <s v="200 pc"/>
    <n v="1"/>
    <m/>
    <s v=""/>
    <m/>
    <s v=""/>
    <m/>
    <s v=""/>
    <m/>
    <s v=""/>
    <x v="0"/>
    <m/>
  </r>
  <r>
    <n v="1879"/>
    <x v="1910"/>
    <n v="1"/>
    <s v="500 pc"/>
    <n v="1"/>
    <m/>
    <s v=""/>
    <m/>
    <s v=""/>
    <m/>
    <s v=""/>
    <m/>
    <s v=""/>
    <x v="0"/>
    <m/>
  </r>
  <r>
    <n v="1880"/>
    <x v="1911"/>
    <n v="5"/>
    <s v="260 pc"/>
    <n v="5"/>
    <m/>
    <s v=""/>
    <m/>
    <s v=""/>
    <m/>
    <s v=""/>
    <m/>
    <s v=""/>
    <x v="0"/>
    <m/>
  </r>
  <r>
    <n v="1881"/>
    <x v="1911"/>
    <n v="7"/>
    <s v="260 pc"/>
    <n v="7"/>
    <m/>
    <s v=""/>
    <m/>
    <s v=""/>
    <m/>
    <s v=""/>
    <m/>
    <s v=""/>
    <x v="0"/>
    <m/>
  </r>
  <r>
    <n v="1882"/>
    <x v="1912"/>
    <n v="6"/>
    <s v="2000 pc"/>
    <n v="6"/>
    <m/>
    <s v=""/>
    <m/>
    <s v=""/>
    <m/>
    <s v=""/>
    <m/>
    <s v=""/>
    <x v="0"/>
    <m/>
  </r>
  <r>
    <n v="1883"/>
    <x v="1912"/>
    <n v="10"/>
    <s v="2000 pc"/>
    <n v="10"/>
    <m/>
    <s v=""/>
    <m/>
    <s v=""/>
    <m/>
    <s v=""/>
    <m/>
    <s v=""/>
    <x v="0"/>
    <m/>
  </r>
  <r>
    <n v="1884"/>
    <x v="1912"/>
    <n v="7"/>
    <s v="2000 pc"/>
    <n v="7"/>
    <m/>
    <s v=""/>
    <m/>
    <s v=""/>
    <m/>
    <s v=""/>
    <m/>
    <s v=""/>
    <x v="0"/>
    <m/>
  </r>
  <r>
    <s v=""/>
    <x v="1913"/>
    <n v="1"/>
    <s v="20 ls"/>
    <n v="0"/>
    <n v="0"/>
    <n v="-1"/>
    <m/>
    <s v=""/>
    <m/>
    <s v=""/>
    <m/>
    <s v=""/>
    <x v="1"/>
    <m/>
  </r>
  <r>
    <n v="1885"/>
    <x v="1914"/>
    <n v="51"/>
    <s v="20 gr"/>
    <n v="50"/>
    <n v="50"/>
    <n v="-1"/>
    <m/>
    <s v=""/>
    <m/>
    <s v=""/>
    <m/>
    <s v=""/>
    <x v="1"/>
    <m/>
  </r>
  <r>
    <n v="1886"/>
    <x v="1915"/>
    <n v="13"/>
    <s v="240 ls"/>
    <n v="12"/>
    <n v="12"/>
    <n v="-1"/>
    <m/>
    <s v=""/>
    <m/>
    <s v=""/>
    <m/>
    <s v=""/>
    <x v="1"/>
    <m/>
  </r>
  <r>
    <n v="1887"/>
    <x v="1916"/>
    <n v="4"/>
    <s v="24 ls"/>
    <n v="4"/>
    <m/>
    <s v=""/>
    <m/>
    <s v=""/>
    <m/>
    <s v=""/>
    <m/>
    <s v=""/>
    <x v="0"/>
    <m/>
  </r>
  <r>
    <n v="1888"/>
    <x v="1917"/>
    <n v="2"/>
    <s v="20 ls"/>
    <n v="2"/>
    <m/>
    <s v=""/>
    <m/>
    <s v=""/>
    <m/>
    <s v=""/>
    <m/>
    <s v=""/>
    <x v="0"/>
    <m/>
  </r>
  <r>
    <n v="1889"/>
    <x v="1918"/>
    <m/>
    <s v="20 LSN"/>
    <n v="1"/>
    <n v="1"/>
    <n v="1"/>
    <m/>
    <s v=""/>
    <m/>
    <s v=""/>
    <m/>
    <s v=""/>
    <x v="1"/>
    <m/>
  </r>
  <r>
    <n v="1890"/>
    <x v="1919"/>
    <n v="1"/>
    <s v="120 set"/>
    <n v="1"/>
    <m/>
    <s v=""/>
    <m/>
    <s v=""/>
    <m/>
    <s v=""/>
    <m/>
    <s v=""/>
    <x v="0"/>
    <m/>
  </r>
  <r>
    <n v="1891"/>
    <x v="1920"/>
    <n v="1"/>
    <s v="30 ls"/>
    <n v="1"/>
    <m/>
    <s v=""/>
    <m/>
    <s v=""/>
    <m/>
    <s v=""/>
    <m/>
    <s v=""/>
    <x v="0"/>
    <m/>
  </r>
  <r>
    <n v="1892"/>
    <x v="1921"/>
    <n v="1"/>
    <s v="20 ls"/>
    <n v="1"/>
    <m/>
    <s v=""/>
    <m/>
    <s v=""/>
    <m/>
    <s v=""/>
    <m/>
    <s v=""/>
    <x v="0"/>
    <m/>
  </r>
  <r>
    <n v="1893"/>
    <x v="1922"/>
    <n v="1"/>
    <s v="24 ls"/>
    <n v="1"/>
    <m/>
    <s v=""/>
    <m/>
    <s v=""/>
    <m/>
    <s v=""/>
    <m/>
    <s v=""/>
    <x v="0"/>
    <m/>
  </r>
  <r>
    <n v="1894"/>
    <x v="1923"/>
    <n v="1"/>
    <s v="40 gr"/>
    <n v="1"/>
    <m/>
    <s v=""/>
    <m/>
    <s v=""/>
    <m/>
    <s v=""/>
    <m/>
    <s v=""/>
    <x v="0"/>
    <m/>
  </r>
  <r>
    <n v="1895"/>
    <x v="1924"/>
    <n v="5"/>
    <s v="120 pc"/>
    <n v="5"/>
    <m/>
    <s v=""/>
    <m/>
    <s v=""/>
    <m/>
    <s v=""/>
    <m/>
    <s v=""/>
    <x v="0"/>
    <m/>
  </r>
  <r>
    <n v="1896"/>
    <x v="1925"/>
    <n v="2"/>
    <s v="240 pc"/>
    <n v="2"/>
    <m/>
    <s v=""/>
    <m/>
    <s v=""/>
    <m/>
    <s v=""/>
    <m/>
    <s v=""/>
    <x v="0"/>
    <m/>
  </r>
  <r>
    <n v="1897"/>
    <x v="1926"/>
    <n v="3"/>
    <s v="480 set"/>
    <n v="3"/>
    <m/>
    <s v=""/>
    <m/>
    <s v=""/>
    <m/>
    <s v=""/>
    <m/>
    <s v=""/>
    <x v="0"/>
    <m/>
  </r>
  <r>
    <n v="1898"/>
    <x v="1927"/>
    <n v="1"/>
    <s v="1000 ls"/>
    <n v="1"/>
    <m/>
    <s v=""/>
    <m/>
    <s v=""/>
    <m/>
    <s v=""/>
    <m/>
    <s v=""/>
    <x v="0"/>
    <m/>
  </r>
  <r>
    <n v="1899"/>
    <x v="1928"/>
    <m/>
    <n v="180"/>
    <n v="2"/>
    <n v="2"/>
    <n v="2"/>
    <m/>
    <s v=""/>
    <m/>
    <s v=""/>
    <m/>
    <s v=""/>
    <x v="1"/>
    <m/>
  </r>
  <r>
    <n v="1900"/>
    <x v="1929"/>
    <n v="35"/>
    <s v="200 pk"/>
    <n v="35"/>
    <m/>
    <s v=""/>
    <m/>
    <s v=""/>
    <m/>
    <s v=""/>
    <m/>
    <s v=""/>
    <x v="0"/>
    <m/>
  </r>
  <r>
    <n v="1901"/>
    <x v="1930"/>
    <n v="3"/>
    <n v="270"/>
    <n v="3"/>
    <m/>
    <s v=""/>
    <m/>
    <s v=""/>
    <m/>
    <s v=""/>
    <m/>
    <s v=""/>
    <x v="0"/>
    <m/>
  </r>
  <r>
    <n v="1902"/>
    <x v="1931"/>
    <n v="12"/>
    <s v="240 pk"/>
    <n v="10"/>
    <n v="10"/>
    <n v="-2"/>
    <m/>
    <s v=""/>
    <m/>
    <s v=""/>
    <m/>
    <s v=""/>
    <x v="1"/>
    <m/>
  </r>
  <r>
    <n v="1903"/>
    <x v="1932"/>
    <m/>
    <n v="240"/>
    <n v="1"/>
    <n v="1"/>
    <n v="1"/>
    <m/>
    <s v=""/>
    <m/>
    <s v=""/>
    <m/>
    <s v=""/>
    <x v="1"/>
    <m/>
  </r>
  <r>
    <n v="1904"/>
    <x v="1933"/>
    <n v="2"/>
    <n v="300"/>
    <n v="2"/>
    <m/>
    <s v=""/>
    <m/>
    <s v=""/>
    <m/>
    <s v=""/>
    <m/>
    <s v=""/>
    <x v="0"/>
    <m/>
  </r>
  <r>
    <s v=""/>
    <x v="1934"/>
    <n v="0"/>
    <n v="300"/>
    <n v="0"/>
    <m/>
    <s v=""/>
    <m/>
    <s v=""/>
    <m/>
    <s v=""/>
    <m/>
    <s v=""/>
    <x v="0"/>
    <m/>
  </r>
  <r>
    <n v="1905"/>
    <x v="1935"/>
    <n v="1"/>
    <s v="160 pc"/>
    <n v="1"/>
    <m/>
    <s v=""/>
    <m/>
    <s v=""/>
    <m/>
    <s v=""/>
    <m/>
    <s v=""/>
    <x v="0"/>
    <m/>
  </r>
  <r>
    <n v="1906"/>
    <x v="1936"/>
    <n v="4"/>
    <s v="200 ROL"/>
    <n v="1"/>
    <n v="1"/>
    <n v="-3"/>
    <m/>
    <s v=""/>
    <m/>
    <s v=""/>
    <m/>
    <s v=""/>
    <x v="1"/>
    <m/>
  </r>
  <r>
    <n v="1907"/>
    <x v="1937"/>
    <n v="6"/>
    <s v="200 ROL"/>
    <n v="5"/>
    <n v="5"/>
    <n v="-1"/>
    <m/>
    <s v=""/>
    <m/>
    <s v=""/>
    <m/>
    <s v=""/>
    <x v="1"/>
    <m/>
  </r>
  <r>
    <n v="1908"/>
    <x v="1938"/>
    <n v="3"/>
    <n v="300"/>
    <n v="3"/>
    <m/>
    <s v=""/>
    <m/>
    <s v=""/>
    <m/>
    <s v=""/>
    <m/>
    <s v=""/>
    <x v="0"/>
    <m/>
  </r>
  <r>
    <s v=""/>
    <x v="1939"/>
    <n v="3"/>
    <s v="200 pc"/>
    <n v="0"/>
    <n v="0"/>
    <n v="-3"/>
    <m/>
    <s v=""/>
    <m/>
    <s v=""/>
    <m/>
    <s v=""/>
    <x v="1"/>
    <m/>
  </r>
  <r>
    <n v="1909"/>
    <x v="1940"/>
    <n v="2"/>
    <s v="100 LSN"/>
    <n v="2"/>
    <m/>
    <s v=""/>
    <m/>
    <s v=""/>
    <m/>
    <s v=""/>
    <m/>
    <s v=""/>
    <x v="0"/>
    <m/>
  </r>
  <r>
    <n v="1910"/>
    <x v="1941"/>
    <n v="6"/>
    <s v="20 gr"/>
    <n v="5"/>
    <n v="5"/>
    <n v="-1"/>
    <m/>
    <s v=""/>
    <m/>
    <s v=""/>
    <m/>
    <s v=""/>
    <x v="1"/>
    <m/>
  </r>
  <r>
    <n v="1911"/>
    <x v="1942"/>
    <n v="2"/>
    <s v="8 ls"/>
    <n v="2"/>
    <m/>
    <s v=""/>
    <m/>
    <s v=""/>
    <m/>
    <s v=""/>
    <m/>
    <s v=""/>
    <x v="0"/>
    <m/>
  </r>
  <r>
    <n v="1912"/>
    <x v="1943"/>
    <n v="2"/>
    <s v="300 pc"/>
    <n v="2"/>
    <m/>
    <s v=""/>
    <m/>
    <s v=""/>
    <m/>
    <s v=""/>
    <m/>
    <s v=""/>
    <x v="0"/>
    <m/>
  </r>
  <r>
    <n v="1913"/>
    <x v="1944"/>
    <n v="2"/>
    <s v="60 pc"/>
    <n v="2"/>
    <m/>
    <s v=""/>
    <m/>
    <s v=""/>
    <m/>
    <s v=""/>
    <m/>
    <s v=""/>
    <x v="0"/>
    <m/>
  </r>
  <r>
    <n v="1914"/>
    <x v="1945"/>
    <n v="2"/>
    <s v="192 pc"/>
    <n v="2"/>
    <m/>
    <s v=""/>
    <m/>
    <s v=""/>
    <m/>
    <s v=""/>
    <m/>
    <s v=""/>
    <x v="0"/>
    <m/>
  </r>
  <r>
    <n v="1915"/>
    <x v="1946"/>
    <n v="15"/>
    <s v="144 pc"/>
    <n v="15"/>
    <m/>
    <s v=""/>
    <m/>
    <s v=""/>
    <m/>
    <s v=""/>
    <m/>
    <s v=""/>
    <x v="0"/>
    <m/>
  </r>
  <r>
    <n v="1916"/>
    <x v="1947"/>
    <n v="8"/>
    <s v="240 pc"/>
    <n v="8"/>
    <m/>
    <s v=""/>
    <m/>
    <s v=""/>
    <m/>
    <s v=""/>
    <m/>
    <s v=""/>
    <x v="0"/>
    <m/>
  </r>
  <r>
    <n v="1917"/>
    <x v="1948"/>
    <n v="7"/>
    <s v="240 pc"/>
    <n v="7"/>
    <m/>
    <s v=""/>
    <m/>
    <s v=""/>
    <m/>
    <s v=""/>
    <m/>
    <s v=""/>
    <x v="0"/>
    <m/>
  </r>
  <r>
    <n v="1918"/>
    <x v="1949"/>
    <n v="7"/>
    <s v="240 pc"/>
    <n v="7"/>
    <m/>
    <s v=""/>
    <m/>
    <s v=""/>
    <m/>
    <s v=""/>
    <m/>
    <s v=""/>
    <x v="0"/>
    <m/>
  </r>
  <r>
    <n v="1919"/>
    <x v="1950"/>
    <n v="12"/>
    <s v="156 pc"/>
    <n v="12"/>
    <m/>
    <s v=""/>
    <m/>
    <s v=""/>
    <m/>
    <s v=""/>
    <m/>
    <s v=""/>
    <x v="0"/>
    <m/>
  </r>
  <r>
    <n v="1920"/>
    <x v="1951"/>
    <n v="9"/>
    <s v="288 pc"/>
    <n v="9"/>
    <m/>
    <s v=""/>
    <m/>
    <s v=""/>
    <m/>
    <s v=""/>
    <m/>
    <s v=""/>
    <x v="0"/>
    <m/>
  </r>
  <r>
    <n v="1921"/>
    <x v="1952"/>
    <n v="11"/>
    <s v="30 ls"/>
    <n v="11"/>
    <m/>
    <s v=""/>
    <m/>
    <s v=""/>
    <m/>
    <s v=""/>
    <m/>
    <s v=""/>
    <x v="0"/>
    <m/>
  </r>
  <r>
    <n v="1922"/>
    <x v="1953"/>
    <n v="3"/>
    <s v="300 pc"/>
    <n v="3"/>
    <m/>
    <s v=""/>
    <m/>
    <s v=""/>
    <m/>
    <s v=""/>
    <m/>
    <s v=""/>
    <x v="0"/>
    <m/>
  </r>
  <r>
    <n v="1923"/>
    <x v="1954"/>
    <n v="3"/>
    <s v="384 pc"/>
    <n v="3"/>
    <m/>
    <s v=""/>
    <m/>
    <s v=""/>
    <m/>
    <s v=""/>
    <m/>
    <s v=""/>
    <x v="0"/>
    <m/>
  </r>
  <r>
    <n v="1924"/>
    <x v="1955"/>
    <n v="8"/>
    <s v="24 ls"/>
    <n v="8"/>
    <m/>
    <s v=""/>
    <m/>
    <s v=""/>
    <m/>
    <s v=""/>
    <m/>
    <s v=""/>
    <x v="0"/>
    <m/>
  </r>
  <r>
    <n v="1925"/>
    <x v="1956"/>
    <n v="9"/>
    <s v="36 ls"/>
    <n v="9"/>
    <m/>
    <s v=""/>
    <m/>
    <s v=""/>
    <m/>
    <s v=""/>
    <m/>
    <s v=""/>
    <x v="0"/>
    <m/>
  </r>
  <r>
    <n v="1926"/>
    <x v="1957"/>
    <n v="8"/>
    <s v="1 grs"/>
    <n v="8"/>
    <m/>
    <s v=""/>
    <m/>
    <s v=""/>
    <m/>
    <s v=""/>
    <m/>
    <s v=""/>
    <x v="0"/>
    <m/>
  </r>
  <r>
    <n v="1927"/>
    <x v="1958"/>
    <n v="14"/>
    <s v="216 pc"/>
    <n v="14"/>
    <m/>
    <s v=""/>
    <m/>
    <s v=""/>
    <m/>
    <s v=""/>
    <m/>
    <s v=""/>
    <x v="0"/>
    <m/>
  </r>
  <r>
    <n v="1928"/>
    <x v="1959"/>
    <n v="9"/>
    <s v="240 pc"/>
    <n v="9"/>
    <m/>
    <s v=""/>
    <m/>
    <s v=""/>
    <m/>
    <s v=""/>
    <m/>
    <s v=""/>
    <x v="0"/>
    <m/>
  </r>
  <r>
    <n v="1929"/>
    <x v="1960"/>
    <n v="15"/>
    <s v="60 ls"/>
    <n v="15"/>
    <m/>
    <s v=""/>
    <m/>
    <s v=""/>
    <m/>
    <s v=""/>
    <m/>
    <s v=""/>
    <x v="0"/>
    <m/>
  </r>
  <r>
    <n v="1930"/>
    <x v="1961"/>
    <n v="6"/>
    <n v="2000"/>
    <n v="6"/>
    <m/>
    <s v=""/>
    <m/>
    <s v=""/>
    <m/>
    <s v=""/>
    <m/>
    <s v=""/>
    <x v="0"/>
    <m/>
  </r>
  <r>
    <n v="1931"/>
    <x v="1962"/>
    <n v="16"/>
    <s v="24 LSN"/>
    <n v="14"/>
    <n v="14"/>
    <n v="-2"/>
    <m/>
    <s v=""/>
    <m/>
    <s v=""/>
    <m/>
    <s v=""/>
    <x v="1"/>
    <m/>
  </r>
  <r>
    <n v="1932"/>
    <x v="1963"/>
    <n v="2"/>
    <s v="16 grs"/>
    <n v="2"/>
    <m/>
    <s v=""/>
    <m/>
    <s v=""/>
    <m/>
    <s v=""/>
    <m/>
    <s v=""/>
    <x v="0"/>
    <m/>
  </r>
  <r>
    <n v="1933"/>
    <x v="1964"/>
    <n v="9"/>
    <s v="12 gr"/>
    <n v="9"/>
    <m/>
    <s v=""/>
    <m/>
    <s v=""/>
    <m/>
    <s v=""/>
    <m/>
    <s v=""/>
    <x v="0"/>
    <m/>
  </r>
  <r>
    <n v="1934"/>
    <x v="1965"/>
    <n v="1"/>
    <s v="72 ls"/>
    <n v="1"/>
    <m/>
    <s v=""/>
    <m/>
    <s v=""/>
    <m/>
    <s v=""/>
    <m/>
    <s v=""/>
    <x v="0"/>
    <m/>
  </r>
  <r>
    <n v="1935"/>
    <x v="1966"/>
    <n v="2"/>
    <s v="192 pc"/>
    <n v="2"/>
    <m/>
    <s v=""/>
    <m/>
    <s v=""/>
    <m/>
    <s v=""/>
    <m/>
    <s v=""/>
    <x v="0"/>
    <m/>
  </r>
  <r>
    <n v="1936"/>
    <x v="1967"/>
    <n v="5"/>
    <s v="120 ls"/>
    <n v="5"/>
    <m/>
    <s v=""/>
    <m/>
    <s v=""/>
    <m/>
    <s v=""/>
    <m/>
    <s v=""/>
    <x v="0"/>
    <m/>
  </r>
  <r>
    <n v="1937"/>
    <x v="1968"/>
    <n v="8"/>
    <s v="12 ls"/>
    <n v="8"/>
    <m/>
    <s v=""/>
    <m/>
    <s v=""/>
    <m/>
    <s v=""/>
    <m/>
    <s v=""/>
    <x v="0"/>
    <m/>
  </r>
  <r>
    <n v="1938"/>
    <x v="1969"/>
    <n v="3"/>
    <s v="144 pc"/>
    <n v="3"/>
    <m/>
    <s v=""/>
    <m/>
    <s v=""/>
    <m/>
    <s v=""/>
    <m/>
    <s v=""/>
    <x v="0"/>
    <m/>
  </r>
  <r>
    <n v="1939"/>
    <x v="1970"/>
    <n v="3"/>
    <s v="56 set"/>
    <n v="3"/>
    <m/>
    <s v=""/>
    <m/>
    <s v=""/>
    <m/>
    <s v=""/>
    <m/>
    <s v=""/>
    <x v="0"/>
    <m/>
  </r>
  <r>
    <n v="1940"/>
    <x v="1971"/>
    <n v="69"/>
    <s v="144 ls"/>
    <n v="69"/>
    <m/>
    <s v=""/>
    <m/>
    <s v=""/>
    <m/>
    <s v=""/>
    <m/>
    <s v=""/>
    <x v="0"/>
    <m/>
  </r>
  <r>
    <n v="1941"/>
    <x v="1972"/>
    <n v="21"/>
    <s v="144 ls"/>
    <n v="21"/>
    <m/>
    <s v=""/>
    <m/>
    <s v=""/>
    <m/>
    <s v=""/>
    <m/>
    <s v=""/>
    <x v="0"/>
    <m/>
  </r>
  <r>
    <n v="1942"/>
    <x v="1973"/>
    <n v="1"/>
    <s v="112 box"/>
    <n v="1"/>
    <m/>
    <s v=""/>
    <m/>
    <s v=""/>
    <m/>
    <s v=""/>
    <m/>
    <s v=""/>
    <x v="0"/>
    <m/>
  </r>
  <r>
    <n v="1943"/>
    <x v="1974"/>
    <n v="1"/>
    <s v="144 ls"/>
    <n v="1"/>
    <m/>
    <s v=""/>
    <m/>
    <s v=""/>
    <m/>
    <s v=""/>
    <m/>
    <s v=""/>
    <x v="0"/>
    <m/>
  </r>
  <r>
    <n v="1944"/>
    <x v="1975"/>
    <n v="13"/>
    <s v="144 ls"/>
    <n v="13"/>
    <m/>
    <s v=""/>
    <m/>
    <s v=""/>
    <m/>
    <s v=""/>
    <m/>
    <s v=""/>
    <x v="0"/>
    <m/>
  </r>
  <r>
    <n v="1945"/>
    <x v="1976"/>
    <n v="1"/>
    <s v="100 ls"/>
    <n v="1"/>
    <m/>
    <s v=""/>
    <m/>
    <s v=""/>
    <m/>
    <s v=""/>
    <m/>
    <s v=""/>
    <x v="0"/>
    <m/>
  </r>
  <r>
    <n v="1946"/>
    <x v="1977"/>
    <n v="5"/>
    <s v="1000 pc"/>
    <n v="5"/>
    <m/>
    <s v=""/>
    <m/>
    <s v=""/>
    <m/>
    <s v=""/>
    <m/>
    <s v=""/>
    <x v="0"/>
    <m/>
  </r>
  <r>
    <n v="1947"/>
    <x v="1978"/>
    <n v="13"/>
    <s v="108 ls"/>
    <n v="13"/>
    <m/>
    <s v=""/>
    <m/>
    <s v=""/>
    <m/>
    <s v=""/>
    <m/>
    <s v=""/>
    <x v="0"/>
    <m/>
  </r>
  <r>
    <n v="1948"/>
    <x v="1979"/>
    <n v="26"/>
    <s v="1440 pc"/>
    <n v="26"/>
    <m/>
    <s v=""/>
    <m/>
    <s v=""/>
    <m/>
    <s v=""/>
    <m/>
    <s v=""/>
    <x v="0"/>
    <m/>
  </r>
  <r>
    <n v="1949"/>
    <x v="1980"/>
    <n v="1"/>
    <s v="96 ls"/>
    <n v="1"/>
    <m/>
    <s v=""/>
    <m/>
    <s v=""/>
    <m/>
    <s v=""/>
    <m/>
    <s v=""/>
    <x v="0"/>
    <m/>
  </r>
  <r>
    <n v="1950"/>
    <x v="1981"/>
    <n v="2"/>
    <s v="32 PAK"/>
    <n v="1"/>
    <n v="1"/>
    <n v="-1"/>
    <m/>
    <s v=""/>
    <m/>
    <s v=""/>
    <m/>
    <s v=""/>
    <x v="1"/>
    <m/>
  </r>
  <r>
    <n v="1951"/>
    <x v="1982"/>
    <n v="46"/>
    <s v="72 ls"/>
    <n v="46"/>
    <m/>
    <s v=""/>
    <m/>
    <s v=""/>
    <m/>
    <s v=""/>
    <m/>
    <s v=""/>
    <x v="0"/>
    <m/>
  </r>
  <r>
    <n v="1952"/>
    <x v="1983"/>
    <n v="4"/>
    <s v="2 ls"/>
    <n v="4"/>
    <m/>
    <s v=""/>
    <m/>
    <s v=""/>
    <m/>
    <s v=""/>
    <m/>
    <s v=""/>
    <x v="0"/>
    <m/>
  </r>
  <r>
    <n v="1953"/>
    <x v="1984"/>
    <n v="9"/>
    <s v="96 box"/>
    <n v="9"/>
    <m/>
    <s v=""/>
    <m/>
    <s v=""/>
    <m/>
    <s v=""/>
    <m/>
    <s v=""/>
    <x v="0"/>
    <m/>
  </r>
  <r>
    <n v="1954"/>
    <x v="1985"/>
    <n v="14"/>
    <s v="12 box"/>
    <n v="14"/>
    <m/>
    <s v=""/>
    <m/>
    <s v=""/>
    <m/>
    <s v=""/>
    <m/>
    <s v=""/>
    <x v="0"/>
    <m/>
  </r>
  <r>
    <n v="1955"/>
    <x v="1986"/>
    <n v="7"/>
    <s v="60 ls"/>
    <n v="7"/>
    <m/>
    <s v=""/>
    <m/>
    <s v=""/>
    <m/>
    <s v=""/>
    <m/>
    <s v=""/>
    <x v="0"/>
    <m/>
  </r>
  <r>
    <n v="1956"/>
    <x v="1987"/>
    <n v="1"/>
    <s v="60 ls"/>
    <n v="1"/>
    <m/>
    <s v=""/>
    <m/>
    <s v=""/>
    <m/>
    <s v=""/>
    <m/>
    <s v=""/>
    <x v="0"/>
    <m/>
  </r>
  <r>
    <n v="1957"/>
    <x v="1988"/>
    <n v="1"/>
    <s v="320 pc"/>
    <n v="1"/>
    <m/>
    <s v=""/>
    <m/>
    <s v=""/>
    <m/>
    <s v=""/>
    <m/>
    <s v=""/>
    <x v="0"/>
    <m/>
  </r>
  <r>
    <n v="1958"/>
    <x v="1989"/>
    <n v="2"/>
    <s v="12 ls"/>
    <n v="2"/>
    <m/>
    <s v=""/>
    <m/>
    <s v=""/>
    <m/>
    <s v=""/>
    <m/>
    <s v=""/>
    <x v="0"/>
    <m/>
  </r>
  <r>
    <n v="1959"/>
    <x v="1990"/>
    <n v="19"/>
    <s v="24 ls"/>
    <n v="18"/>
    <n v="18"/>
    <n v="-1"/>
    <m/>
    <s v=""/>
    <m/>
    <s v=""/>
    <m/>
    <s v=""/>
    <x v="1"/>
    <m/>
  </r>
  <r>
    <n v="1960"/>
    <x v="1991"/>
    <n v="19"/>
    <s v="20 ls"/>
    <n v="19"/>
    <m/>
    <s v=""/>
    <m/>
    <s v=""/>
    <m/>
    <s v=""/>
    <m/>
    <s v=""/>
    <x v="0"/>
    <m/>
  </r>
  <r>
    <n v="1961"/>
    <x v="1992"/>
    <n v="1"/>
    <s v="12 ls"/>
    <n v="1"/>
    <m/>
    <s v=""/>
    <m/>
    <s v=""/>
    <m/>
    <s v=""/>
    <m/>
    <s v=""/>
    <x v="0"/>
    <m/>
  </r>
  <r>
    <n v="1962"/>
    <x v="1993"/>
    <n v="1"/>
    <s v="20 box"/>
    <n v="1"/>
    <m/>
    <s v=""/>
    <m/>
    <s v=""/>
    <m/>
    <s v=""/>
    <m/>
    <s v=""/>
    <x v="0"/>
    <m/>
  </r>
  <r>
    <n v="1963"/>
    <x v="1994"/>
    <n v="40"/>
    <s v="5 ls"/>
    <n v="39"/>
    <n v="39"/>
    <n v="-1"/>
    <m/>
    <s v=""/>
    <m/>
    <s v=""/>
    <m/>
    <s v=""/>
    <x v="1"/>
    <m/>
  </r>
  <r>
    <n v="1964"/>
    <x v="1995"/>
    <n v="81"/>
    <s v="60 pc"/>
    <n v="80"/>
    <n v="80"/>
    <n v="-1"/>
    <m/>
    <s v=""/>
    <m/>
    <s v=""/>
    <m/>
    <s v=""/>
    <x v="1"/>
    <m/>
  </r>
  <r>
    <n v="1965"/>
    <x v="1996"/>
    <n v="5"/>
    <s v="5 ls"/>
    <n v="5"/>
    <m/>
    <s v=""/>
    <m/>
    <s v=""/>
    <m/>
    <s v=""/>
    <m/>
    <s v=""/>
    <x v="0"/>
    <m/>
  </r>
  <r>
    <n v="1966"/>
    <x v="1997"/>
    <n v="4"/>
    <s v="48 ls"/>
    <n v="4"/>
    <m/>
    <s v=""/>
    <m/>
    <s v=""/>
    <m/>
    <s v=""/>
    <m/>
    <s v=""/>
    <x v="0"/>
    <m/>
  </r>
  <r>
    <n v="1967"/>
    <x v="1998"/>
    <n v="4"/>
    <s v="25 ls"/>
    <n v="4"/>
    <m/>
    <s v=""/>
    <m/>
    <s v=""/>
    <m/>
    <s v=""/>
    <m/>
    <s v=""/>
    <x v="0"/>
    <m/>
  </r>
  <r>
    <n v="1968"/>
    <x v="1999"/>
    <n v="1"/>
    <s v="20 pc"/>
    <n v="1"/>
    <m/>
    <s v=""/>
    <m/>
    <s v=""/>
    <m/>
    <s v=""/>
    <m/>
    <s v=""/>
    <x v="0"/>
    <m/>
  </r>
  <r>
    <n v="1969"/>
    <x v="2000"/>
    <m/>
    <s v="30 LSN"/>
    <n v="2"/>
    <n v="2"/>
    <n v="2"/>
    <m/>
    <s v=""/>
    <m/>
    <s v=""/>
    <m/>
    <s v=""/>
    <x v="1"/>
    <m/>
  </r>
  <r>
    <n v="1970"/>
    <x v="2001"/>
    <n v="1"/>
    <s v="360 pc"/>
    <n v="1"/>
    <m/>
    <s v=""/>
    <m/>
    <s v=""/>
    <m/>
    <s v=""/>
    <m/>
    <s v=""/>
    <x v="0"/>
    <m/>
  </r>
  <r>
    <n v="1971"/>
    <x v="2002"/>
    <n v="2"/>
    <s v="40 pc"/>
    <n v="2"/>
    <m/>
    <s v=""/>
    <m/>
    <s v=""/>
    <m/>
    <s v=""/>
    <m/>
    <s v=""/>
    <x v="0"/>
    <m/>
  </r>
  <r>
    <n v="1972"/>
    <x v="2003"/>
    <n v="4"/>
    <s v="720 pc"/>
    <n v="4"/>
    <m/>
    <s v=""/>
    <m/>
    <s v=""/>
    <m/>
    <s v=""/>
    <m/>
    <s v=""/>
    <x v="0"/>
    <m/>
  </r>
  <r>
    <n v="1973"/>
    <x v="2004"/>
    <n v="7"/>
    <s v="360 pc"/>
    <n v="7"/>
    <m/>
    <s v=""/>
    <m/>
    <s v=""/>
    <m/>
    <s v=""/>
    <m/>
    <s v=""/>
    <x v="0"/>
    <m/>
  </r>
  <r>
    <n v="1974"/>
    <x v="2005"/>
    <n v="3"/>
    <s v="720 pc"/>
    <n v="3"/>
    <m/>
    <s v=""/>
    <m/>
    <s v=""/>
    <m/>
    <s v=""/>
    <m/>
    <s v=""/>
    <x v="0"/>
    <m/>
  </r>
  <r>
    <n v="1975"/>
    <x v="2006"/>
    <n v="6"/>
    <s v="480 pc"/>
    <n v="6"/>
    <m/>
    <s v=""/>
    <m/>
    <s v=""/>
    <m/>
    <s v=""/>
    <m/>
    <s v=""/>
    <x v="0"/>
    <m/>
  </r>
  <r>
    <n v="1976"/>
    <x v="2007"/>
    <n v="9"/>
    <s v="360 pc"/>
    <n v="9"/>
    <m/>
    <s v=""/>
    <m/>
    <s v=""/>
    <m/>
    <s v=""/>
    <m/>
    <s v=""/>
    <x v="0"/>
    <m/>
  </r>
  <r>
    <n v="1977"/>
    <x v="2008"/>
    <n v="1"/>
    <s v="240 pc"/>
    <n v="1"/>
    <m/>
    <s v=""/>
    <m/>
    <s v=""/>
    <m/>
    <s v=""/>
    <m/>
    <s v=""/>
    <x v="0"/>
    <m/>
  </r>
  <r>
    <n v="1978"/>
    <x v="2009"/>
    <n v="1"/>
    <s v="16 ls"/>
    <n v="1"/>
    <m/>
    <s v=""/>
    <m/>
    <s v=""/>
    <m/>
    <s v=""/>
    <m/>
    <s v=""/>
    <x v="0"/>
    <m/>
  </r>
  <r>
    <n v="1979"/>
    <x v="2010"/>
    <n v="8"/>
    <s v="432 pc"/>
    <n v="8"/>
    <m/>
    <s v=""/>
    <m/>
    <s v=""/>
    <m/>
    <s v=""/>
    <m/>
    <s v=""/>
    <x v="0"/>
    <m/>
  </r>
  <r>
    <n v="1980"/>
    <x v="2011"/>
    <n v="8"/>
    <s v="360 pc"/>
    <n v="8"/>
    <m/>
    <s v=""/>
    <m/>
    <s v=""/>
    <m/>
    <s v=""/>
    <m/>
    <s v=""/>
    <x v="0"/>
    <m/>
  </r>
  <r>
    <n v="1981"/>
    <x v="2012"/>
    <n v="7"/>
    <s v="600 pc"/>
    <n v="7"/>
    <m/>
    <s v=""/>
    <m/>
    <s v=""/>
    <m/>
    <s v=""/>
    <m/>
    <s v=""/>
    <x v="0"/>
    <m/>
  </r>
  <r>
    <n v="1982"/>
    <x v="2013"/>
    <n v="16"/>
    <s v="384 pc"/>
    <n v="16"/>
    <m/>
    <s v=""/>
    <m/>
    <s v=""/>
    <m/>
    <s v=""/>
    <m/>
    <s v=""/>
    <x v="0"/>
    <m/>
  </r>
  <r>
    <n v="1983"/>
    <x v="2014"/>
    <n v="1"/>
    <n v="1800"/>
    <n v="1"/>
    <m/>
    <s v=""/>
    <m/>
    <s v=""/>
    <m/>
    <s v=""/>
    <m/>
    <s v=""/>
    <x v="0"/>
    <m/>
  </r>
  <r>
    <n v="1984"/>
    <x v="2015"/>
    <n v="9"/>
    <n v="1600"/>
    <n v="9"/>
    <m/>
    <s v=""/>
    <m/>
    <s v=""/>
    <m/>
    <s v=""/>
    <m/>
    <s v=""/>
    <x v="0"/>
    <m/>
  </r>
  <r>
    <n v="1985"/>
    <x v="2016"/>
    <n v="1"/>
    <s v="1440 pc"/>
    <n v="1"/>
    <m/>
    <s v=""/>
    <m/>
    <s v=""/>
    <m/>
    <s v=""/>
    <m/>
    <s v=""/>
    <x v="0"/>
    <m/>
  </r>
  <r>
    <n v="1986"/>
    <x v="2017"/>
    <n v="41"/>
    <s v="108 pc"/>
    <n v="40"/>
    <n v="40"/>
    <n v="-1"/>
    <m/>
    <s v=""/>
    <m/>
    <s v=""/>
    <m/>
    <s v=""/>
    <x v="1"/>
    <m/>
  </r>
  <r>
    <n v="1987"/>
    <x v="2018"/>
    <n v="2"/>
    <s v="300 pc"/>
    <n v="2"/>
    <m/>
    <s v=""/>
    <m/>
    <s v=""/>
    <m/>
    <s v=""/>
    <m/>
    <s v=""/>
    <x v="0"/>
    <m/>
  </r>
  <r>
    <n v="1988"/>
    <x v="2019"/>
    <n v="1"/>
    <n v="100"/>
    <n v="1"/>
    <m/>
    <s v=""/>
    <m/>
    <s v=""/>
    <m/>
    <s v=""/>
    <m/>
    <s v=""/>
    <x v="0"/>
    <m/>
  </r>
  <r>
    <n v="1989"/>
    <x v="2020"/>
    <n v="1"/>
    <s v="500 pc"/>
    <n v="1"/>
    <m/>
    <s v=""/>
    <m/>
    <s v=""/>
    <m/>
    <s v=""/>
    <m/>
    <s v=""/>
    <x v="0"/>
    <m/>
  </r>
  <r>
    <n v="1990"/>
    <x v="2021"/>
    <n v="2"/>
    <s v="20 card"/>
    <n v="2"/>
    <m/>
    <s v=""/>
    <m/>
    <s v=""/>
    <m/>
    <s v=""/>
    <m/>
    <s v=""/>
    <x v="0"/>
    <m/>
  </r>
  <r>
    <n v="1991"/>
    <x v="2022"/>
    <n v="1"/>
    <s v="2000 pc"/>
    <n v="1"/>
    <m/>
    <s v=""/>
    <m/>
    <s v=""/>
    <m/>
    <s v=""/>
    <m/>
    <s v=""/>
    <x v="0"/>
    <m/>
  </r>
  <r>
    <n v="1992"/>
    <x v="2023"/>
    <n v="4"/>
    <s v="800 pc"/>
    <n v="4"/>
    <m/>
    <s v=""/>
    <m/>
    <s v=""/>
    <m/>
    <s v=""/>
    <m/>
    <s v=""/>
    <x v="0"/>
    <m/>
  </r>
  <r>
    <n v="1993"/>
    <x v="2024"/>
    <n v="4"/>
    <n v="480"/>
    <n v="4"/>
    <m/>
    <s v=""/>
    <m/>
    <s v=""/>
    <m/>
    <s v=""/>
    <m/>
    <s v=""/>
    <x v="0"/>
    <m/>
  </r>
  <r>
    <n v="1994"/>
    <x v="2025"/>
    <n v="1"/>
    <s v="2520 pc"/>
    <n v="1"/>
    <m/>
    <s v=""/>
    <m/>
    <s v=""/>
    <m/>
    <s v=""/>
    <m/>
    <s v=""/>
    <x v="0"/>
    <m/>
  </r>
  <r>
    <n v="1995"/>
    <x v="2026"/>
    <n v="1"/>
    <n v="2400"/>
    <n v="1"/>
    <m/>
    <s v=""/>
    <m/>
    <s v=""/>
    <m/>
    <s v=""/>
    <m/>
    <s v=""/>
    <x v="0"/>
    <m/>
  </r>
  <r>
    <n v="1996"/>
    <x v="2027"/>
    <n v="1"/>
    <s v="500 pc"/>
    <n v="1"/>
    <m/>
    <s v=""/>
    <m/>
    <s v=""/>
    <m/>
    <s v=""/>
    <m/>
    <s v=""/>
    <x v="0"/>
    <m/>
  </r>
  <r>
    <n v="1997"/>
    <x v="2028"/>
    <n v="4"/>
    <n v="800"/>
    <n v="4"/>
    <m/>
    <s v=""/>
    <m/>
    <s v=""/>
    <m/>
    <s v=""/>
    <m/>
    <s v=""/>
    <x v="0"/>
    <m/>
  </r>
  <r>
    <n v="1998"/>
    <x v="2029"/>
    <n v="4"/>
    <n v="800"/>
    <n v="4"/>
    <m/>
    <s v=""/>
    <m/>
    <s v=""/>
    <m/>
    <s v=""/>
    <m/>
    <s v=""/>
    <x v="0"/>
    <m/>
  </r>
  <r>
    <n v="1999"/>
    <x v="2030"/>
    <n v="6"/>
    <s v="100 card"/>
    <n v="6"/>
    <m/>
    <s v=""/>
    <m/>
    <s v=""/>
    <m/>
    <s v=""/>
    <m/>
    <s v=""/>
    <x v="0"/>
    <m/>
  </r>
  <r>
    <n v="2000"/>
    <x v="2031"/>
    <n v="1"/>
    <s v="40 box"/>
    <n v="1"/>
    <m/>
    <s v=""/>
    <m/>
    <s v=""/>
    <m/>
    <s v=""/>
    <m/>
    <s v=""/>
    <x v="0"/>
    <m/>
  </r>
  <r>
    <n v="2001"/>
    <x v="2032"/>
    <n v="3"/>
    <s v="30 ls"/>
    <n v="3"/>
    <m/>
    <s v=""/>
    <m/>
    <s v=""/>
    <m/>
    <s v=""/>
    <m/>
    <s v=""/>
    <x v="0"/>
    <m/>
  </r>
  <r>
    <n v="2002"/>
    <x v="2033"/>
    <n v="3"/>
    <s v="20 box"/>
    <n v="3"/>
    <m/>
    <s v=""/>
    <m/>
    <s v=""/>
    <m/>
    <s v=""/>
    <m/>
    <s v=""/>
    <x v="0"/>
    <m/>
  </r>
  <r>
    <n v="2003"/>
    <x v="2034"/>
    <n v="3"/>
    <s v="40 box"/>
    <n v="3"/>
    <m/>
    <s v=""/>
    <m/>
    <s v=""/>
    <m/>
    <s v=""/>
    <m/>
    <s v=""/>
    <x v="0"/>
    <m/>
  </r>
  <r>
    <n v="2004"/>
    <x v="2035"/>
    <n v="1"/>
    <s v="30 box"/>
    <n v="1"/>
    <m/>
    <s v=""/>
    <m/>
    <s v=""/>
    <m/>
    <s v=""/>
    <m/>
    <s v=""/>
    <x v="0"/>
    <m/>
  </r>
  <r>
    <n v="2005"/>
    <x v="2036"/>
    <n v="11"/>
    <s v="20 Dos"/>
    <n v="11"/>
    <m/>
    <s v=""/>
    <m/>
    <s v=""/>
    <m/>
    <s v=""/>
    <m/>
    <s v=""/>
    <x v="0"/>
    <m/>
  </r>
  <r>
    <n v="2006"/>
    <x v="2037"/>
    <n v="11"/>
    <s v="20 Dos"/>
    <n v="11"/>
    <m/>
    <s v=""/>
    <m/>
    <s v=""/>
    <m/>
    <s v=""/>
    <m/>
    <s v=""/>
    <x v="0"/>
    <m/>
  </r>
  <r>
    <n v="2007"/>
    <x v="2038"/>
    <n v="9"/>
    <s v="20 Dos"/>
    <n v="9"/>
    <m/>
    <s v=""/>
    <m/>
    <s v=""/>
    <m/>
    <s v=""/>
    <m/>
    <s v=""/>
    <x v="0"/>
    <m/>
  </r>
  <r>
    <n v="2008"/>
    <x v="2039"/>
    <n v="5"/>
    <s v="16 box"/>
    <n v="5"/>
    <m/>
    <s v=""/>
    <m/>
    <s v=""/>
    <m/>
    <s v=""/>
    <m/>
    <s v=""/>
    <x v="0"/>
    <m/>
  </r>
  <r>
    <n v="2009"/>
    <x v="2040"/>
    <n v="7"/>
    <s v="16 box"/>
    <n v="7"/>
    <m/>
    <s v=""/>
    <m/>
    <s v=""/>
    <m/>
    <s v=""/>
    <m/>
    <s v=""/>
    <x v="0"/>
    <m/>
  </r>
  <r>
    <n v="2010"/>
    <x v="2041"/>
    <n v="9"/>
    <s v="20 box"/>
    <n v="9"/>
    <m/>
    <s v=""/>
    <m/>
    <s v=""/>
    <m/>
    <s v=""/>
    <m/>
    <s v=""/>
    <x v="0"/>
    <m/>
  </r>
  <r>
    <n v="2011"/>
    <x v="2042"/>
    <n v="10"/>
    <s v="16 box"/>
    <n v="10"/>
    <m/>
    <s v=""/>
    <m/>
    <s v=""/>
    <m/>
    <s v=""/>
    <m/>
    <s v=""/>
    <x v="0"/>
    <m/>
  </r>
  <r>
    <n v="2012"/>
    <x v="2043"/>
    <n v="8"/>
    <s v="20 box"/>
    <n v="8"/>
    <m/>
    <s v=""/>
    <m/>
    <s v=""/>
    <m/>
    <s v=""/>
    <m/>
    <s v=""/>
    <x v="0"/>
    <m/>
  </r>
  <r>
    <n v="2013"/>
    <x v="2044"/>
    <n v="1"/>
    <s v="24 box"/>
    <n v="1"/>
    <m/>
    <s v=""/>
    <m/>
    <s v=""/>
    <m/>
    <s v=""/>
    <m/>
    <s v=""/>
    <x v="0"/>
    <m/>
  </r>
  <r>
    <n v="2014"/>
    <x v="2045"/>
    <n v="10"/>
    <s v="30 box"/>
    <n v="10"/>
    <m/>
    <s v=""/>
    <m/>
    <s v=""/>
    <m/>
    <s v=""/>
    <m/>
    <s v=""/>
    <x v="0"/>
    <m/>
  </r>
  <r>
    <n v="2015"/>
    <x v="2046"/>
    <n v="2"/>
    <s v="30 box"/>
    <n v="2"/>
    <m/>
    <s v=""/>
    <m/>
    <s v=""/>
    <m/>
    <s v=""/>
    <m/>
    <s v=""/>
    <x v="0"/>
    <m/>
  </r>
  <r>
    <n v="2016"/>
    <x v="2047"/>
    <n v="1"/>
    <s v="40 box"/>
    <n v="1"/>
    <m/>
    <s v=""/>
    <m/>
    <s v=""/>
    <m/>
    <s v=""/>
    <m/>
    <s v=""/>
    <x v="0"/>
    <m/>
  </r>
  <r>
    <n v="2017"/>
    <x v="2048"/>
    <n v="4"/>
    <s v="40 box"/>
    <n v="4"/>
    <m/>
    <s v=""/>
    <m/>
    <s v=""/>
    <m/>
    <s v=""/>
    <m/>
    <s v=""/>
    <x v="0"/>
    <m/>
  </r>
  <r>
    <n v="2018"/>
    <x v="2049"/>
    <n v="5"/>
    <s v="48 box"/>
    <n v="5"/>
    <m/>
    <s v=""/>
    <m/>
    <s v=""/>
    <m/>
    <s v=""/>
    <m/>
    <s v=""/>
    <x v="0"/>
    <m/>
  </r>
  <r>
    <n v="2019"/>
    <x v="2050"/>
    <n v="13"/>
    <s v="40 tas"/>
    <n v="13"/>
    <m/>
    <s v=""/>
    <m/>
    <s v=""/>
    <m/>
    <s v=""/>
    <m/>
    <s v=""/>
    <x v="0"/>
    <m/>
  </r>
  <r>
    <n v="2020"/>
    <x v="2051"/>
    <n v="7"/>
    <s v="45 tas"/>
    <n v="7"/>
    <m/>
    <s v=""/>
    <m/>
    <s v=""/>
    <m/>
    <s v=""/>
    <m/>
    <s v=""/>
    <x v="0"/>
    <m/>
  </r>
  <r>
    <n v="2021"/>
    <x v="2052"/>
    <n v="12"/>
    <s v="40 tas"/>
    <n v="12"/>
    <m/>
    <s v=""/>
    <m/>
    <s v=""/>
    <m/>
    <s v=""/>
    <m/>
    <s v=""/>
    <x v="0"/>
    <m/>
  </r>
  <r>
    <n v="2022"/>
    <x v="2053"/>
    <n v="5"/>
    <s v="48 box"/>
    <n v="5"/>
    <m/>
    <s v=""/>
    <m/>
    <s v=""/>
    <m/>
    <s v=""/>
    <m/>
    <s v=""/>
    <x v="0"/>
    <m/>
  </r>
  <r>
    <n v="2023"/>
    <x v="2054"/>
    <n v="16"/>
    <s v="30 box"/>
    <n v="16"/>
    <m/>
    <s v=""/>
    <m/>
    <s v=""/>
    <m/>
    <s v=""/>
    <m/>
    <s v=""/>
    <x v="0"/>
    <m/>
  </r>
  <r>
    <n v="2024"/>
    <x v="2055"/>
    <n v="4"/>
    <s v="20 box"/>
    <n v="4"/>
    <m/>
    <s v=""/>
    <m/>
    <s v=""/>
    <m/>
    <s v=""/>
    <m/>
    <s v=""/>
    <x v="0"/>
    <m/>
  </r>
  <r>
    <n v="2025"/>
    <x v="2056"/>
    <n v="2"/>
    <s v="80 box"/>
    <n v="2"/>
    <m/>
    <s v=""/>
    <m/>
    <s v=""/>
    <m/>
    <s v=""/>
    <m/>
    <s v=""/>
    <x v="0"/>
    <m/>
  </r>
  <r>
    <n v="2026"/>
    <x v="2057"/>
    <n v="3"/>
    <s v="240 ls"/>
    <n v="3"/>
    <m/>
    <s v=""/>
    <m/>
    <s v=""/>
    <m/>
    <s v=""/>
    <m/>
    <s v=""/>
    <x v="0"/>
    <m/>
  </r>
  <r>
    <n v="2027"/>
    <x v="2058"/>
    <n v="3"/>
    <s v="3200 pc"/>
    <n v="3"/>
    <m/>
    <s v=""/>
    <m/>
    <s v=""/>
    <m/>
    <s v=""/>
    <m/>
    <s v=""/>
    <x v="0"/>
    <m/>
  </r>
  <r>
    <n v="2028"/>
    <x v="2059"/>
    <n v="1"/>
    <s v="20 box"/>
    <n v="1"/>
    <m/>
    <s v=""/>
    <m/>
    <s v=""/>
    <m/>
    <s v=""/>
    <m/>
    <s v=""/>
    <x v="0"/>
    <m/>
  </r>
  <r>
    <n v="2029"/>
    <x v="2060"/>
    <n v="4"/>
    <s v="96 ls"/>
    <n v="4"/>
    <m/>
    <s v=""/>
    <m/>
    <s v=""/>
    <m/>
    <s v=""/>
    <m/>
    <s v=""/>
    <x v="0"/>
    <m/>
  </r>
  <r>
    <n v="2030"/>
    <x v="2061"/>
    <n v="2"/>
    <s v="48 box"/>
    <n v="2"/>
    <m/>
    <s v=""/>
    <m/>
    <s v=""/>
    <m/>
    <s v=""/>
    <m/>
    <s v=""/>
    <x v="0"/>
    <m/>
  </r>
  <r>
    <n v="2031"/>
    <x v="2062"/>
    <n v="1"/>
    <s v="50 box"/>
    <n v="1"/>
    <m/>
    <s v=""/>
    <m/>
    <s v=""/>
    <m/>
    <s v=""/>
    <m/>
    <s v=""/>
    <x v="0"/>
    <m/>
  </r>
  <r>
    <n v="2032"/>
    <x v="2063"/>
    <n v="2"/>
    <s v="50 box"/>
    <n v="2"/>
    <m/>
    <s v=""/>
    <m/>
    <s v=""/>
    <m/>
    <s v=""/>
    <m/>
    <s v=""/>
    <x v="0"/>
    <m/>
  </r>
  <r>
    <n v="2033"/>
    <x v="2064"/>
    <n v="7"/>
    <s v="40 box"/>
    <n v="7"/>
    <m/>
    <s v=""/>
    <m/>
    <s v=""/>
    <m/>
    <s v=""/>
    <m/>
    <s v=""/>
    <x v="0"/>
    <m/>
  </r>
  <r>
    <n v="2034"/>
    <x v="2065"/>
    <n v="1"/>
    <s v="40 pk"/>
    <n v="1"/>
    <m/>
    <s v=""/>
    <m/>
    <s v=""/>
    <m/>
    <s v=""/>
    <m/>
    <s v=""/>
    <x v="0"/>
    <m/>
  </r>
  <r>
    <n v="2035"/>
    <x v="2066"/>
    <n v="1"/>
    <s v="40 box"/>
    <n v="1"/>
    <m/>
    <s v=""/>
    <m/>
    <s v=""/>
    <m/>
    <s v=""/>
    <m/>
    <s v=""/>
    <x v="0"/>
    <m/>
  </r>
  <r>
    <n v="2036"/>
    <x v="2067"/>
    <n v="2"/>
    <s v="80 box"/>
    <n v="2"/>
    <m/>
    <s v=""/>
    <m/>
    <s v=""/>
    <m/>
    <s v=""/>
    <m/>
    <s v=""/>
    <x v="0"/>
    <m/>
  </r>
  <r>
    <n v="2037"/>
    <x v="2068"/>
    <n v="1"/>
    <s v="20 box"/>
    <n v="1"/>
    <m/>
    <s v=""/>
    <m/>
    <s v=""/>
    <m/>
    <s v=""/>
    <m/>
    <s v=""/>
    <x v="0"/>
    <m/>
  </r>
  <r>
    <n v="2038"/>
    <x v="2069"/>
    <n v="2"/>
    <s v="24 box"/>
    <n v="2"/>
    <m/>
    <s v=""/>
    <m/>
    <s v=""/>
    <m/>
    <s v=""/>
    <m/>
    <s v=""/>
    <x v="0"/>
    <m/>
  </r>
  <r>
    <n v="2039"/>
    <x v="2070"/>
    <n v="47"/>
    <s v="120 ls"/>
    <n v="47"/>
    <m/>
    <s v=""/>
    <m/>
    <s v=""/>
    <m/>
    <s v=""/>
    <m/>
    <s v=""/>
    <x v="0"/>
    <m/>
  </r>
  <r>
    <n v="2040"/>
    <x v="2071"/>
    <n v="48"/>
    <s v="240 ls"/>
    <n v="48"/>
    <m/>
    <s v=""/>
    <m/>
    <s v=""/>
    <m/>
    <s v=""/>
    <m/>
    <s v=""/>
    <x v="0"/>
    <m/>
  </r>
  <r>
    <n v="2041"/>
    <x v="2072"/>
    <n v="13"/>
    <s v="60 pk"/>
    <n v="13"/>
    <m/>
    <s v=""/>
    <m/>
    <s v=""/>
    <m/>
    <s v=""/>
    <m/>
    <s v=""/>
    <x v="0"/>
    <m/>
  </r>
  <r>
    <n v="2042"/>
    <x v="2073"/>
    <n v="1"/>
    <s v="30 box"/>
    <n v="1"/>
    <m/>
    <s v=""/>
    <m/>
    <s v=""/>
    <m/>
    <s v=""/>
    <m/>
    <s v=""/>
    <x v="0"/>
    <m/>
  </r>
  <r>
    <n v="2043"/>
    <x v="2074"/>
    <n v="1"/>
    <s v="40 box"/>
    <n v="1"/>
    <m/>
    <s v=""/>
    <m/>
    <s v=""/>
    <m/>
    <s v=""/>
    <m/>
    <s v=""/>
    <x v="0"/>
    <m/>
  </r>
  <r>
    <n v="2044"/>
    <x v="2075"/>
    <n v="4"/>
    <s v="20 box"/>
    <n v="4"/>
    <m/>
    <s v=""/>
    <m/>
    <s v=""/>
    <m/>
    <s v=""/>
    <m/>
    <s v=""/>
    <x v="0"/>
    <m/>
  </r>
  <r>
    <n v="2045"/>
    <x v="2076"/>
    <n v="1"/>
    <s v="36 box"/>
    <n v="1"/>
    <m/>
    <s v=""/>
    <m/>
    <s v=""/>
    <m/>
    <s v=""/>
    <m/>
    <s v=""/>
    <x v="0"/>
    <m/>
  </r>
  <r>
    <n v="2046"/>
    <x v="2077"/>
    <n v="2"/>
    <s v="16 box"/>
    <n v="2"/>
    <m/>
    <s v=""/>
    <m/>
    <s v=""/>
    <m/>
    <s v=""/>
    <m/>
    <s v=""/>
    <x v="0"/>
    <m/>
  </r>
  <r>
    <n v="2047"/>
    <x v="2078"/>
    <n v="3"/>
    <s v="100 disp"/>
    <n v="3"/>
    <m/>
    <s v=""/>
    <m/>
    <s v=""/>
    <m/>
    <s v=""/>
    <m/>
    <s v=""/>
    <x v="0"/>
    <m/>
  </r>
  <r>
    <n v="2048"/>
    <x v="2079"/>
    <n v="29"/>
    <s v="40 box"/>
    <n v="29"/>
    <m/>
    <s v=""/>
    <m/>
    <s v=""/>
    <m/>
    <s v=""/>
    <m/>
    <s v=""/>
    <x v="0"/>
    <m/>
  </r>
  <r>
    <n v="2049"/>
    <x v="2080"/>
    <n v="30"/>
    <s v="40 pak"/>
    <n v="30"/>
    <m/>
    <s v=""/>
    <m/>
    <s v=""/>
    <m/>
    <s v=""/>
    <m/>
    <s v=""/>
    <x v="0"/>
    <m/>
  </r>
  <r>
    <n v="2050"/>
    <x v="2081"/>
    <n v="37"/>
    <s v="240 ls"/>
    <n v="37"/>
    <m/>
    <s v=""/>
    <m/>
    <s v=""/>
    <m/>
    <s v=""/>
    <m/>
    <s v=""/>
    <x v="0"/>
    <m/>
  </r>
  <r>
    <n v="2051"/>
    <x v="2082"/>
    <n v="61"/>
    <s v="120 ls"/>
    <n v="61"/>
    <m/>
    <s v=""/>
    <m/>
    <s v=""/>
    <m/>
    <s v=""/>
    <m/>
    <s v=""/>
    <x v="0"/>
    <m/>
  </r>
  <r>
    <n v="2052"/>
    <x v="2083"/>
    <n v="2"/>
    <s v="20 box"/>
    <n v="2"/>
    <m/>
    <s v=""/>
    <m/>
    <s v=""/>
    <m/>
    <s v=""/>
    <m/>
    <s v=""/>
    <x v="0"/>
    <m/>
  </r>
  <r>
    <n v="2053"/>
    <x v="2084"/>
    <n v="8"/>
    <s v="80 box"/>
    <n v="8"/>
    <m/>
    <s v=""/>
    <m/>
    <s v=""/>
    <m/>
    <s v=""/>
    <m/>
    <s v=""/>
    <x v="0"/>
    <m/>
  </r>
  <r>
    <n v="2054"/>
    <x v="2085"/>
    <n v="3"/>
    <s v="80 box"/>
    <n v="3"/>
    <m/>
    <s v=""/>
    <m/>
    <s v=""/>
    <m/>
    <s v=""/>
    <m/>
    <s v=""/>
    <x v="0"/>
    <m/>
  </r>
  <r>
    <n v="2055"/>
    <x v="2086"/>
    <n v="1"/>
    <s v="21 box"/>
    <n v="1"/>
    <m/>
    <s v=""/>
    <m/>
    <s v=""/>
    <m/>
    <s v=""/>
    <m/>
    <s v=""/>
    <x v="0"/>
    <m/>
  </r>
  <r>
    <n v="2056"/>
    <x v="2087"/>
    <n v="1"/>
    <s v="48 box"/>
    <n v="1"/>
    <m/>
    <s v=""/>
    <m/>
    <s v=""/>
    <m/>
    <s v=""/>
    <m/>
    <s v=""/>
    <x v="0"/>
    <m/>
  </r>
  <r>
    <n v="2057"/>
    <x v="2088"/>
    <n v="2"/>
    <s v="48 box"/>
    <n v="2"/>
    <m/>
    <s v=""/>
    <m/>
    <s v=""/>
    <m/>
    <s v=""/>
    <m/>
    <s v=""/>
    <x v="0"/>
    <m/>
  </r>
  <r>
    <n v="2058"/>
    <x v="2089"/>
    <n v="1"/>
    <s v="48 box"/>
    <n v="1"/>
    <m/>
    <s v=""/>
    <m/>
    <s v=""/>
    <m/>
    <s v=""/>
    <m/>
    <s v=""/>
    <x v="0"/>
    <m/>
  </r>
  <r>
    <n v="2059"/>
    <x v="2090"/>
    <n v="1"/>
    <s v="48 box"/>
    <n v="1"/>
    <m/>
    <s v=""/>
    <m/>
    <s v=""/>
    <m/>
    <s v=""/>
    <m/>
    <s v=""/>
    <x v="0"/>
    <m/>
  </r>
  <r>
    <n v="2060"/>
    <x v="2091"/>
    <n v="3"/>
    <s v="48 box"/>
    <n v="3"/>
    <m/>
    <s v=""/>
    <m/>
    <s v=""/>
    <m/>
    <s v=""/>
    <m/>
    <s v=""/>
    <x v="0"/>
    <m/>
  </r>
  <r>
    <n v="2061"/>
    <x v="2092"/>
    <n v="2"/>
    <s v="48 box"/>
    <n v="2"/>
    <m/>
    <s v=""/>
    <m/>
    <s v=""/>
    <m/>
    <s v=""/>
    <m/>
    <s v=""/>
    <x v="0"/>
    <m/>
  </r>
  <r>
    <n v="2062"/>
    <x v="2093"/>
    <n v="20"/>
    <s v="50 pk"/>
    <n v="20"/>
    <m/>
    <s v=""/>
    <m/>
    <s v=""/>
    <m/>
    <s v=""/>
    <m/>
    <s v=""/>
    <x v="0"/>
    <m/>
  </r>
  <r>
    <n v="2063"/>
    <x v="2094"/>
    <n v="22"/>
    <s v="75 ls"/>
    <n v="22"/>
    <m/>
    <s v=""/>
    <m/>
    <s v=""/>
    <m/>
    <s v=""/>
    <m/>
    <s v=""/>
    <x v="0"/>
    <m/>
  </r>
  <r>
    <n v="2064"/>
    <x v="2095"/>
    <n v="51"/>
    <s v="1080 pc"/>
    <n v="51"/>
    <m/>
    <s v=""/>
    <m/>
    <s v=""/>
    <m/>
    <s v=""/>
    <m/>
    <s v=""/>
    <x v="0"/>
    <m/>
  </r>
  <r>
    <n v="2065"/>
    <x v="2096"/>
    <n v="34"/>
    <s v="30 box"/>
    <n v="34"/>
    <m/>
    <s v=""/>
    <m/>
    <s v=""/>
    <m/>
    <s v=""/>
    <m/>
    <s v=""/>
    <x v="0"/>
    <m/>
  </r>
  <r>
    <n v="2066"/>
    <x v="2097"/>
    <n v="62"/>
    <s v="30 box"/>
    <n v="62"/>
    <m/>
    <s v=""/>
    <m/>
    <s v=""/>
    <m/>
    <s v=""/>
    <m/>
    <s v=""/>
    <x v="0"/>
    <m/>
  </r>
  <r>
    <n v="2067"/>
    <x v="2098"/>
    <n v="31"/>
    <s v="30 box"/>
    <n v="31"/>
    <m/>
    <s v=""/>
    <m/>
    <s v=""/>
    <m/>
    <s v=""/>
    <m/>
    <s v=""/>
    <x v="0"/>
    <m/>
  </r>
  <r>
    <n v="2068"/>
    <x v="2099"/>
    <n v="18"/>
    <s v="60 ls"/>
    <n v="18"/>
    <m/>
    <s v=""/>
    <m/>
    <s v=""/>
    <m/>
    <s v=""/>
    <m/>
    <s v=""/>
    <x v="0"/>
    <m/>
  </r>
  <r>
    <n v="2069"/>
    <x v="2100"/>
    <n v="9"/>
    <s v="60 ls"/>
    <n v="9"/>
    <m/>
    <s v=""/>
    <m/>
    <s v=""/>
    <m/>
    <s v=""/>
    <m/>
    <s v=""/>
    <x v="0"/>
    <m/>
  </r>
  <r>
    <n v="2070"/>
    <x v="2101"/>
    <n v="24"/>
    <s v="120 ls"/>
    <n v="24"/>
    <m/>
    <s v=""/>
    <m/>
    <s v=""/>
    <m/>
    <s v=""/>
    <m/>
    <s v=""/>
    <x v="0"/>
    <m/>
  </r>
  <r>
    <n v="2071"/>
    <x v="2102"/>
    <n v="12"/>
    <s v="12 box"/>
    <n v="12"/>
    <m/>
    <s v=""/>
    <m/>
    <s v=""/>
    <m/>
    <s v=""/>
    <m/>
    <s v=""/>
    <x v="0"/>
    <m/>
  </r>
  <r>
    <n v="2072"/>
    <x v="2103"/>
    <n v="2"/>
    <s v="50 box"/>
    <n v="2"/>
    <m/>
    <s v=""/>
    <m/>
    <s v=""/>
    <m/>
    <s v=""/>
    <m/>
    <s v=""/>
    <x v="0"/>
    <m/>
  </r>
  <r>
    <n v="2073"/>
    <x v="2104"/>
    <n v="4"/>
    <s v="40 box"/>
    <n v="4"/>
    <m/>
    <s v=""/>
    <m/>
    <s v=""/>
    <m/>
    <s v=""/>
    <m/>
    <s v=""/>
    <x v="0"/>
    <m/>
  </r>
  <r>
    <n v="2074"/>
    <x v="2105"/>
    <n v="2"/>
    <s v="24 box"/>
    <n v="2"/>
    <m/>
    <s v=""/>
    <m/>
    <s v=""/>
    <m/>
    <s v=""/>
    <m/>
    <s v=""/>
    <x v="0"/>
    <m/>
  </r>
  <r>
    <n v="2075"/>
    <x v="2106"/>
    <n v="4"/>
    <s v="800 pk"/>
    <n v="4"/>
    <m/>
    <s v=""/>
    <m/>
    <s v=""/>
    <m/>
    <s v=""/>
    <m/>
    <s v=""/>
    <x v="0"/>
    <m/>
  </r>
  <r>
    <n v="2076"/>
    <x v="2107"/>
    <n v="3"/>
    <s v="24 ls"/>
    <n v="3"/>
    <m/>
    <s v=""/>
    <m/>
    <s v=""/>
    <m/>
    <s v=""/>
    <m/>
    <s v=""/>
    <x v="0"/>
    <m/>
  </r>
  <r>
    <n v="2077"/>
    <x v="2108"/>
    <n v="6"/>
    <s v="24 pc"/>
    <n v="6"/>
    <m/>
    <s v=""/>
    <m/>
    <s v=""/>
    <m/>
    <s v=""/>
    <m/>
    <s v=""/>
    <x v="0"/>
    <m/>
  </r>
  <r>
    <n v="2078"/>
    <x v="2109"/>
    <n v="1"/>
    <n v="600"/>
    <n v="1"/>
    <m/>
    <s v=""/>
    <m/>
    <s v=""/>
    <m/>
    <s v=""/>
    <m/>
    <s v=""/>
    <x v="0"/>
    <m/>
  </r>
  <r>
    <n v="2079"/>
    <x v="2110"/>
    <n v="2"/>
    <n v="5000"/>
    <n v="2"/>
    <m/>
    <s v=""/>
    <m/>
    <s v=""/>
    <m/>
    <s v=""/>
    <m/>
    <s v=""/>
    <x v="0"/>
    <m/>
  </r>
  <r>
    <n v="2080"/>
    <x v="2111"/>
    <n v="2"/>
    <n v="5000"/>
    <n v="2"/>
    <m/>
    <s v=""/>
    <m/>
    <s v=""/>
    <m/>
    <s v=""/>
    <m/>
    <s v=""/>
    <x v="0"/>
    <m/>
  </r>
  <r>
    <n v="2081"/>
    <x v="2112"/>
    <n v="3"/>
    <n v="5000"/>
    <n v="3"/>
    <m/>
    <s v=""/>
    <m/>
    <s v=""/>
    <m/>
    <s v=""/>
    <m/>
    <s v=""/>
    <x v="0"/>
    <m/>
  </r>
  <r>
    <n v="2082"/>
    <x v="2113"/>
    <n v="2"/>
    <n v="5000"/>
    <n v="2"/>
    <m/>
    <s v=""/>
    <m/>
    <s v=""/>
    <m/>
    <s v=""/>
    <m/>
    <s v=""/>
    <x v="0"/>
    <m/>
  </r>
  <r>
    <n v="2083"/>
    <x v="2114"/>
    <n v="4"/>
    <n v="5000"/>
    <n v="4"/>
    <m/>
    <s v=""/>
    <m/>
    <s v=""/>
    <m/>
    <s v=""/>
    <m/>
    <s v=""/>
    <x v="0"/>
    <m/>
  </r>
  <r>
    <n v="2084"/>
    <x v="2115"/>
    <n v="15"/>
    <n v="6000"/>
    <n v="15"/>
    <m/>
    <s v=""/>
    <m/>
    <s v=""/>
    <m/>
    <s v=""/>
    <m/>
    <s v=""/>
    <x v="0"/>
    <m/>
  </r>
  <r>
    <n v="2085"/>
    <x v="2116"/>
    <n v="33"/>
    <n v="6000"/>
    <n v="33"/>
    <m/>
    <s v=""/>
    <m/>
    <s v=""/>
    <m/>
    <s v=""/>
    <m/>
    <s v=""/>
    <x v="0"/>
    <m/>
  </r>
  <r>
    <n v="2086"/>
    <x v="2117"/>
    <n v="20"/>
    <n v="6000"/>
    <n v="20"/>
    <m/>
    <s v=""/>
    <m/>
    <s v=""/>
    <m/>
    <s v=""/>
    <m/>
    <s v=""/>
    <x v="0"/>
    <m/>
  </r>
  <r>
    <n v="2087"/>
    <x v="2118"/>
    <n v="1"/>
    <s v="2000 pc"/>
    <n v="1"/>
    <m/>
    <s v=""/>
    <m/>
    <s v=""/>
    <m/>
    <s v=""/>
    <m/>
    <s v=""/>
    <x v="0"/>
    <m/>
  </r>
  <r>
    <n v="2088"/>
    <x v="2119"/>
    <n v="16"/>
    <n v="500"/>
    <n v="16"/>
    <m/>
    <s v=""/>
    <m/>
    <s v=""/>
    <m/>
    <s v=""/>
    <m/>
    <s v=""/>
    <x v="0"/>
    <m/>
  </r>
  <r>
    <n v="2089"/>
    <x v="2120"/>
    <n v="7"/>
    <n v="300"/>
    <n v="7"/>
    <m/>
    <s v=""/>
    <m/>
    <s v=""/>
    <m/>
    <s v=""/>
    <m/>
    <s v=""/>
    <x v="0"/>
    <m/>
  </r>
  <r>
    <n v="2090"/>
    <x v="2121"/>
    <n v="1"/>
    <s v="3000 pc"/>
    <n v="1"/>
    <m/>
    <s v=""/>
    <m/>
    <s v=""/>
    <m/>
    <s v=""/>
    <m/>
    <s v=""/>
    <x v="0"/>
    <m/>
  </r>
  <r>
    <n v="2091"/>
    <x v="2122"/>
    <n v="1"/>
    <s v="30 ls"/>
    <n v="1"/>
    <m/>
    <s v=""/>
    <m/>
    <s v=""/>
    <m/>
    <s v=""/>
    <m/>
    <s v=""/>
    <x v="0"/>
    <m/>
  </r>
  <r>
    <n v="2092"/>
    <x v="2123"/>
    <n v="37"/>
    <n v="2000"/>
    <n v="37"/>
    <m/>
    <s v=""/>
    <m/>
    <s v=""/>
    <m/>
    <s v=""/>
    <m/>
    <s v=""/>
    <x v="0"/>
    <m/>
  </r>
  <r>
    <n v="2093"/>
    <x v="2124"/>
    <n v="33"/>
    <n v="2000"/>
    <n v="33"/>
    <m/>
    <s v=""/>
    <m/>
    <s v=""/>
    <m/>
    <s v=""/>
    <m/>
    <s v=""/>
    <x v="0"/>
    <m/>
  </r>
  <r>
    <n v="2094"/>
    <x v="2125"/>
    <n v="1"/>
    <s v="2000 pc"/>
    <n v="1"/>
    <m/>
    <s v=""/>
    <m/>
    <s v=""/>
    <m/>
    <s v=""/>
    <m/>
    <s v=""/>
    <x v="0"/>
    <m/>
  </r>
  <r>
    <n v="2095"/>
    <x v="2126"/>
    <n v="1"/>
    <s v="2000 pc"/>
    <n v="1"/>
    <m/>
    <s v=""/>
    <m/>
    <s v=""/>
    <m/>
    <s v=""/>
    <m/>
    <s v=""/>
    <x v="0"/>
    <m/>
  </r>
  <r>
    <n v="2096"/>
    <x v="2127"/>
    <n v="1"/>
    <n v="0"/>
    <n v="1"/>
    <m/>
    <s v=""/>
    <m/>
    <s v=""/>
    <m/>
    <s v=""/>
    <m/>
    <s v=""/>
    <x v="0"/>
    <m/>
  </r>
  <r>
    <n v="2097"/>
    <x v="2128"/>
    <n v="4"/>
    <n v="0"/>
    <n v="4"/>
    <m/>
    <s v=""/>
    <m/>
    <s v=""/>
    <m/>
    <s v=""/>
    <m/>
    <s v=""/>
    <x v="0"/>
    <m/>
  </r>
  <r>
    <n v="2098"/>
    <x v="2129"/>
    <n v="3"/>
    <s v="600 pc"/>
    <n v="3"/>
    <m/>
    <s v=""/>
    <m/>
    <s v=""/>
    <m/>
    <s v=""/>
    <m/>
    <s v=""/>
    <x v="0"/>
    <m/>
  </r>
  <r>
    <n v="2099"/>
    <x v="2130"/>
    <n v="1"/>
    <s v="48 ls"/>
    <n v="1"/>
    <m/>
    <s v=""/>
    <m/>
    <s v=""/>
    <m/>
    <s v=""/>
    <m/>
    <s v=""/>
    <x v="0"/>
    <m/>
  </r>
  <r>
    <n v="2100"/>
    <x v="2131"/>
    <n v="2"/>
    <s v="32 ls"/>
    <n v="2"/>
    <m/>
    <s v=""/>
    <m/>
    <s v=""/>
    <m/>
    <s v=""/>
    <m/>
    <s v=""/>
    <x v="0"/>
    <m/>
  </r>
  <r>
    <n v="2101"/>
    <x v="2131"/>
    <n v="2"/>
    <s v="32 ls"/>
    <n v="2"/>
    <m/>
    <s v=""/>
    <m/>
    <s v=""/>
    <m/>
    <s v=""/>
    <m/>
    <s v=""/>
    <x v="0"/>
    <m/>
  </r>
  <r>
    <s v=""/>
    <x v="2132"/>
    <n v="1"/>
    <s v="30 ls"/>
    <n v="0"/>
    <n v="0"/>
    <n v="-1"/>
    <m/>
    <s v=""/>
    <m/>
    <s v=""/>
    <m/>
    <s v=""/>
    <x v="1"/>
    <m/>
  </r>
  <r>
    <n v="2102"/>
    <x v="2133"/>
    <n v="3"/>
    <s v="50 ls"/>
    <n v="3"/>
    <m/>
    <s v=""/>
    <m/>
    <s v=""/>
    <m/>
    <s v=""/>
    <m/>
    <s v=""/>
    <x v="0"/>
    <m/>
  </r>
  <r>
    <n v="2103"/>
    <x v="2134"/>
    <n v="5"/>
    <s v="80 ls"/>
    <n v="5"/>
    <m/>
    <s v=""/>
    <m/>
    <s v=""/>
    <m/>
    <s v=""/>
    <m/>
    <s v=""/>
    <x v="0"/>
    <m/>
  </r>
  <r>
    <n v="2104"/>
    <x v="2135"/>
    <n v="8"/>
    <s v="75 ls"/>
    <n v="8"/>
    <m/>
    <s v=""/>
    <m/>
    <s v=""/>
    <m/>
    <s v=""/>
    <m/>
    <s v=""/>
    <x v="0"/>
    <m/>
  </r>
  <r>
    <n v="2105"/>
    <x v="2135"/>
    <n v="5"/>
    <s v="75 ls"/>
    <n v="5"/>
    <m/>
    <s v=""/>
    <m/>
    <s v=""/>
    <m/>
    <s v=""/>
    <m/>
    <s v=""/>
    <x v="0"/>
    <m/>
  </r>
  <r>
    <n v="2106"/>
    <x v="2136"/>
    <n v="5"/>
    <s v="60 ls"/>
    <n v="5"/>
    <m/>
    <s v=""/>
    <m/>
    <s v=""/>
    <m/>
    <s v=""/>
    <m/>
    <s v=""/>
    <x v="0"/>
    <m/>
  </r>
  <r>
    <n v="2107"/>
    <x v="2137"/>
    <n v="57"/>
    <s v="80 ls"/>
    <n v="57"/>
    <m/>
    <s v=""/>
    <m/>
    <s v=""/>
    <m/>
    <s v=""/>
    <m/>
    <s v=""/>
    <x v="0"/>
    <m/>
  </r>
  <r>
    <n v="2108"/>
    <x v="2138"/>
    <n v="6"/>
    <s v="90 ls"/>
    <n v="6"/>
    <m/>
    <s v=""/>
    <m/>
    <s v=""/>
    <m/>
    <s v=""/>
    <m/>
    <s v=""/>
    <x v="0"/>
    <m/>
  </r>
  <r>
    <n v="2109"/>
    <x v="2139"/>
    <n v="4"/>
    <s v="100 ls"/>
    <n v="4"/>
    <m/>
    <s v=""/>
    <m/>
    <s v=""/>
    <m/>
    <s v=""/>
    <m/>
    <s v=""/>
    <x v="0"/>
    <m/>
  </r>
  <r>
    <n v="2110"/>
    <x v="2140"/>
    <n v="2"/>
    <s v="36 ls"/>
    <n v="2"/>
    <m/>
    <s v=""/>
    <m/>
    <s v=""/>
    <m/>
    <s v=""/>
    <m/>
    <s v=""/>
    <x v="0"/>
    <m/>
  </r>
  <r>
    <n v="2111"/>
    <x v="2141"/>
    <m/>
    <s v="130 LSN"/>
    <n v="1"/>
    <n v="1"/>
    <n v="1"/>
    <m/>
    <s v=""/>
    <m/>
    <s v=""/>
    <m/>
    <s v=""/>
    <x v="1"/>
    <m/>
  </r>
  <r>
    <n v="2112"/>
    <x v="2142"/>
    <n v="8"/>
    <s v="12 ls"/>
    <n v="8"/>
    <m/>
    <s v=""/>
    <m/>
    <s v=""/>
    <m/>
    <s v=""/>
    <m/>
    <s v=""/>
    <x v="0"/>
    <m/>
  </r>
  <r>
    <s v=""/>
    <x v="2143"/>
    <n v="0"/>
    <s v="10 LSN"/>
    <n v="0"/>
    <m/>
    <s v=""/>
    <m/>
    <s v=""/>
    <m/>
    <s v=""/>
    <m/>
    <s v=""/>
    <x v="0"/>
    <m/>
  </r>
  <r>
    <s v=""/>
    <x v="2144"/>
    <n v="0"/>
    <s v="10 LSN"/>
    <n v="0"/>
    <m/>
    <s v=""/>
    <m/>
    <s v=""/>
    <m/>
    <s v=""/>
    <m/>
    <s v=""/>
    <x v="0"/>
    <m/>
  </r>
  <r>
    <n v="2113"/>
    <x v="2145"/>
    <n v="1"/>
    <s v="10 LSN"/>
    <n v="1"/>
    <m/>
    <s v=""/>
    <m/>
    <s v=""/>
    <m/>
    <s v=""/>
    <m/>
    <s v=""/>
    <x v="0"/>
    <m/>
  </r>
  <r>
    <s v=""/>
    <x v="2146"/>
    <n v="0"/>
    <s v="10 LSN"/>
    <n v="0"/>
    <m/>
    <s v=""/>
    <m/>
    <s v=""/>
    <m/>
    <s v=""/>
    <m/>
    <s v=""/>
    <x v="0"/>
    <m/>
  </r>
  <r>
    <n v="2114"/>
    <x v="2147"/>
    <n v="4"/>
    <s v="25 ls"/>
    <n v="4"/>
    <m/>
    <s v=""/>
    <m/>
    <s v=""/>
    <m/>
    <s v=""/>
    <m/>
    <s v=""/>
    <x v="0"/>
    <m/>
  </r>
  <r>
    <n v="2115"/>
    <x v="2148"/>
    <n v="1"/>
    <s v="480 pc"/>
    <n v="1"/>
    <m/>
    <s v=""/>
    <m/>
    <s v=""/>
    <m/>
    <s v=""/>
    <m/>
    <s v=""/>
    <x v="0"/>
    <m/>
  </r>
  <r>
    <n v="2116"/>
    <x v="2149"/>
    <n v="2"/>
    <n v="480"/>
    <n v="2"/>
    <m/>
    <s v=""/>
    <m/>
    <s v=""/>
    <m/>
    <s v=""/>
    <m/>
    <s v=""/>
    <x v="0"/>
    <m/>
  </r>
  <r>
    <n v="2117"/>
    <x v="2150"/>
    <n v="1"/>
    <s v="40 ls"/>
    <n v="1"/>
    <m/>
    <s v=""/>
    <m/>
    <s v=""/>
    <m/>
    <s v=""/>
    <m/>
    <s v=""/>
    <x v="0"/>
    <m/>
  </r>
  <r>
    <n v="2118"/>
    <x v="2151"/>
    <n v="6"/>
    <n v="480"/>
    <n v="6"/>
    <m/>
    <s v=""/>
    <m/>
    <s v=""/>
    <m/>
    <s v=""/>
    <m/>
    <s v=""/>
    <x v="0"/>
    <m/>
  </r>
  <r>
    <n v="2119"/>
    <x v="2152"/>
    <n v="6"/>
    <s v="40 ls"/>
    <n v="6"/>
    <m/>
    <s v=""/>
    <m/>
    <s v=""/>
    <m/>
    <s v=""/>
    <m/>
    <s v=""/>
    <x v="0"/>
    <m/>
  </r>
  <r>
    <n v="2120"/>
    <x v="2153"/>
    <n v="3"/>
    <n v="0"/>
    <n v="3"/>
    <m/>
    <s v=""/>
    <m/>
    <s v=""/>
    <m/>
    <s v=""/>
    <m/>
    <s v=""/>
    <x v="0"/>
    <m/>
  </r>
  <r>
    <n v="2121"/>
    <x v="2154"/>
    <n v="1"/>
    <n v="1200"/>
    <n v="1"/>
    <m/>
    <s v=""/>
    <m/>
    <s v=""/>
    <m/>
    <s v=""/>
    <m/>
    <s v=""/>
    <x v="0"/>
    <m/>
  </r>
  <r>
    <n v="2122"/>
    <x v="2155"/>
    <n v="2"/>
    <s v="960 pc"/>
    <n v="2"/>
    <m/>
    <s v=""/>
    <m/>
    <s v=""/>
    <m/>
    <s v=""/>
    <m/>
    <s v=""/>
    <x v="0"/>
    <m/>
  </r>
  <r>
    <n v="2123"/>
    <x v="2156"/>
    <n v="2"/>
    <s v="20 ls"/>
    <n v="2"/>
    <m/>
    <s v=""/>
    <m/>
    <s v=""/>
    <m/>
    <s v=""/>
    <m/>
    <s v=""/>
    <x v="0"/>
    <m/>
  </r>
  <r>
    <n v="2124"/>
    <x v="2157"/>
    <n v="3"/>
    <n v="240"/>
    <n v="3"/>
    <m/>
    <s v=""/>
    <m/>
    <s v=""/>
    <m/>
    <s v=""/>
    <m/>
    <s v=""/>
    <x v="0"/>
    <m/>
  </r>
  <r>
    <n v="2125"/>
    <x v="2158"/>
    <n v="1"/>
    <s v="240 pc"/>
    <n v="1"/>
    <m/>
    <s v=""/>
    <m/>
    <s v=""/>
    <m/>
    <s v=""/>
    <m/>
    <s v=""/>
    <x v="0"/>
    <m/>
  </r>
  <r>
    <n v="2126"/>
    <x v="2159"/>
    <n v="11"/>
    <s v="40 ls"/>
    <n v="11"/>
    <m/>
    <s v=""/>
    <m/>
    <s v=""/>
    <m/>
    <s v=""/>
    <m/>
    <s v=""/>
    <x v="0"/>
    <m/>
  </r>
  <r>
    <n v="2127"/>
    <x v="2160"/>
    <n v="17"/>
    <s v="40 ls"/>
    <n v="17"/>
    <m/>
    <s v=""/>
    <m/>
    <s v=""/>
    <m/>
    <s v=""/>
    <m/>
    <s v=""/>
    <x v="0"/>
    <m/>
  </r>
  <r>
    <n v="2128"/>
    <x v="2161"/>
    <n v="1"/>
    <s v="60 ls"/>
    <n v="1"/>
    <m/>
    <s v=""/>
    <m/>
    <s v=""/>
    <m/>
    <s v=""/>
    <m/>
    <s v=""/>
    <x v="0"/>
    <m/>
  </r>
  <r>
    <n v="2129"/>
    <x v="2162"/>
    <n v="2"/>
    <s v="40 ls"/>
    <n v="2"/>
    <m/>
    <s v=""/>
    <m/>
    <s v=""/>
    <m/>
    <s v=""/>
    <m/>
    <s v=""/>
    <x v="0"/>
    <m/>
  </r>
  <r>
    <n v="2130"/>
    <x v="2163"/>
    <n v="5"/>
    <s v="40 LSN"/>
    <n v="5"/>
    <m/>
    <s v=""/>
    <m/>
    <s v=""/>
    <m/>
    <s v=""/>
    <m/>
    <s v=""/>
    <x v="0"/>
    <m/>
  </r>
  <r>
    <n v="2131"/>
    <x v="2164"/>
    <n v="2"/>
    <s v="40 ls"/>
    <n v="2"/>
    <m/>
    <s v=""/>
    <m/>
    <s v=""/>
    <m/>
    <s v=""/>
    <m/>
    <s v=""/>
    <x v="0"/>
    <m/>
  </r>
  <r>
    <n v="2132"/>
    <x v="2165"/>
    <n v="6"/>
    <s v="40 ls"/>
    <n v="5"/>
    <n v="5"/>
    <n v="-1"/>
    <m/>
    <s v=""/>
    <m/>
    <s v=""/>
    <m/>
    <s v=""/>
    <x v="1"/>
    <m/>
  </r>
  <r>
    <n v="2133"/>
    <x v="2166"/>
    <n v="4"/>
    <s v="30 ls"/>
    <n v="4"/>
    <m/>
    <s v=""/>
    <m/>
    <s v=""/>
    <m/>
    <s v=""/>
    <m/>
    <s v=""/>
    <x v="0"/>
    <m/>
  </r>
  <r>
    <n v="2134"/>
    <x v="2167"/>
    <n v="1"/>
    <s v="30 ls"/>
    <n v="1"/>
    <m/>
    <s v=""/>
    <m/>
    <s v=""/>
    <m/>
    <s v=""/>
    <m/>
    <s v=""/>
    <x v="0"/>
    <m/>
  </r>
  <r>
    <n v="2135"/>
    <x v="2168"/>
    <n v="7"/>
    <s v="30 ls"/>
    <n v="7"/>
    <m/>
    <s v=""/>
    <m/>
    <s v=""/>
    <m/>
    <s v=""/>
    <m/>
    <s v=""/>
    <x v="0"/>
    <m/>
  </r>
  <r>
    <n v="2136"/>
    <x v="2169"/>
    <n v="10"/>
    <s v="30 ls"/>
    <n v="10"/>
    <m/>
    <s v=""/>
    <m/>
    <s v=""/>
    <m/>
    <s v=""/>
    <m/>
    <s v=""/>
    <x v="0"/>
    <m/>
  </r>
  <r>
    <n v="2137"/>
    <x v="2170"/>
    <n v="3"/>
    <s v="600 pc"/>
    <n v="3"/>
    <m/>
    <s v=""/>
    <m/>
    <s v=""/>
    <m/>
    <s v=""/>
    <m/>
    <s v=""/>
    <x v="0"/>
    <m/>
  </r>
  <r>
    <n v="2138"/>
    <x v="2171"/>
    <n v="2"/>
    <s v="50 ls"/>
    <n v="2"/>
    <m/>
    <s v=""/>
    <m/>
    <s v=""/>
    <m/>
    <s v=""/>
    <m/>
    <s v=""/>
    <x v="0"/>
    <m/>
  </r>
  <r>
    <n v="2139"/>
    <x v="2172"/>
    <n v="1"/>
    <n v="360"/>
    <n v="1"/>
    <m/>
    <s v=""/>
    <m/>
    <s v=""/>
    <m/>
    <s v=""/>
    <m/>
    <s v=""/>
    <x v="0"/>
    <m/>
  </r>
  <r>
    <n v="2140"/>
    <x v="2173"/>
    <n v="2"/>
    <n v="360"/>
    <n v="2"/>
    <m/>
    <s v=""/>
    <m/>
    <s v=""/>
    <m/>
    <s v=""/>
    <m/>
    <s v=""/>
    <x v="0"/>
    <m/>
  </r>
  <r>
    <n v="2141"/>
    <x v="2174"/>
    <n v="2"/>
    <n v="360"/>
    <n v="2"/>
    <m/>
    <s v=""/>
    <m/>
    <s v=""/>
    <m/>
    <s v=""/>
    <m/>
    <s v=""/>
    <x v="0"/>
    <m/>
  </r>
  <r>
    <n v="2142"/>
    <x v="2175"/>
    <n v="3"/>
    <n v="480"/>
    <n v="3"/>
    <m/>
    <s v=""/>
    <m/>
    <s v=""/>
    <m/>
    <s v=""/>
    <m/>
    <s v=""/>
    <x v="0"/>
    <m/>
  </r>
  <r>
    <n v="2143"/>
    <x v="2176"/>
    <n v="12"/>
    <n v="480"/>
    <n v="12"/>
    <m/>
    <s v=""/>
    <m/>
    <s v=""/>
    <m/>
    <s v=""/>
    <m/>
    <s v=""/>
    <x v="0"/>
    <m/>
  </r>
  <r>
    <n v="2144"/>
    <x v="2177"/>
    <n v="2"/>
    <s v="480 pc"/>
    <n v="2"/>
    <m/>
    <s v=""/>
    <m/>
    <s v=""/>
    <m/>
    <s v=""/>
    <m/>
    <s v=""/>
    <x v="0"/>
    <m/>
  </r>
  <r>
    <n v="2145"/>
    <x v="2178"/>
    <n v="3"/>
    <s v="10 ls"/>
    <n v="2"/>
    <n v="2"/>
    <n v="-1"/>
    <m/>
    <s v=""/>
    <m/>
    <s v=""/>
    <m/>
    <s v=""/>
    <x v="1"/>
    <m/>
  </r>
  <r>
    <n v="2146"/>
    <x v="2179"/>
    <n v="3"/>
    <s v="10 ls"/>
    <n v="3"/>
    <m/>
    <s v=""/>
    <m/>
    <s v=""/>
    <m/>
    <s v=""/>
    <m/>
    <s v=""/>
    <x v="0"/>
    <m/>
  </r>
  <r>
    <n v="2147"/>
    <x v="2180"/>
    <n v="3"/>
    <s v="10 ls"/>
    <n v="3"/>
    <m/>
    <s v=""/>
    <m/>
    <s v=""/>
    <m/>
    <s v=""/>
    <m/>
    <s v=""/>
    <x v="0"/>
    <m/>
  </r>
  <r>
    <n v="2148"/>
    <x v="2181"/>
    <n v="2"/>
    <s v="360 pc"/>
    <n v="2"/>
    <m/>
    <s v=""/>
    <m/>
    <s v=""/>
    <m/>
    <s v=""/>
    <m/>
    <s v=""/>
    <x v="0"/>
    <m/>
  </r>
  <r>
    <n v="2149"/>
    <x v="2182"/>
    <n v="18"/>
    <s v="30 ls"/>
    <n v="18"/>
    <m/>
    <s v=""/>
    <m/>
    <s v=""/>
    <m/>
    <s v=""/>
    <m/>
    <s v=""/>
    <x v="0"/>
    <m/>
  </r>
  <r>
    <n v="2150"/>
    <x v="2183"/>
    <n v="1"/>
    <s v="50 ls"/>
    <n v="1"/>
    <m/>
    <s v=""/>
    <m/>
    <s v=""/>
    <m/>
    <s v=""/>
    <m/>
    <s v=""/>
    <x v="0"/>
    <m/>
  </r>
  <r>
    <n v="2151"/>
    <x v="2184"/>
    <n v="1"/>
    <s v="40 ls"/>
    <n v="1"/>
    <m/>
    <s v=""/>
    <m/>
    <s v=""/>
    <m/>
    <s v=""/>
    <m/>
    <s v=""/>
    <x v="0"/>
    <m/>
  </r>
  <r>
    <n v="2152"/>
    <x v="2185"/>
    <n v="3"/>
    <s v="300 PCS"/>
    <n v="3"/>
    <m/>
    <s v=""/>
    <m/>
    <s v=""/>
    <m/>
    <s v=""/>
    <m/>
    <s v=""/>
    <x v="0"/>
    <m/>
  </r>
  <r>
    <n v="2153"/>
    <x v="2186"/>
    <n v="2"/>
    <n v="250"/>
    <n v="2"/>
    <m/>
    <s v=""/>
    <m/>
    <s v=""/>
    <m/>
    <s v=""/>
    <m/>
    <s v=""/>
    <x v="0"/>
    <m/>
  </r>
  <r>
    <n v="2154"/>
    <x v="2187"/>
    <n v="1"/>
    <n v="180"/>
    <n v="1"/>
    <m/>
    <s v=""/>
    <m/>
    <s v=""/>
    <m/>
    <s v=""/>
    <m/>
    <s v=""/>
    <x v="0"/>
    <m/>
  </r>
  <r>
    <n v="2155"/>
    <x v="2188"/>
    <n v="13"/>
    <s v="288 pc"/>
    <n v="13"/>
    <m/>
    <s v=""/>
    <m/>
    <s v=""/>
    <m/>
    <s v=""/>
    <m/>
    <s v=""/>
    <x v="0"/>
    <m/>
  </r>
  <r>
    <n v="2156"/>
    <x v="2189"/>
    <n v="4"/>
    <s v="120 pc"/>
    <n v="4"/>
    <m/>
    <s v=""/>
    <m/>
    <s v=""/>
    <m/>
    <s v=""/>
    <m/>
    <s v=""/>
    <x v="0"/>
    <m/>
  </r>
  <r>
    <n v="2157"/>
    <x v="2190"/>
    <n v="3"/>
    <s v="120 pc"/>
    <n v="3"/>
    <m/>
    <s v=""/>
    <m/>
    <s v=""/>
    <m/>
    <s v=""/>
    <m/>
    <s v=""/>
    <x v="0"/>
    <m/>
  </r>
  <r>
    <s v=""/>
    <x v="2191"/>
    <n v="0"/>
    <s v="20 ls"/>
    <n v="0"/>
    <m/>
    <s v=""/>
    <m/>
    <s v=""/>
    <m/>
    <s v=""/>
    <m/>
    <s v=""/>
    <x v="0"/>
    <m/>
  </r>
  <r>
    <n v="2158"/>
    <x v="2192"/>
    <n v="2"/>
    <s v="20 ls"/>
    <n v="2"/>
    <m/>
    <s v=""/>
    <m/>
    <s v=""/>
    <m/>
    <s v=""/>
    <m/>
    <s v=""/>
    <x v="0"/>
    <m/>
  </r>
  <r>
    <n v="2159"/>
    <x v="2193"/>
    <n v="7"/>
    <s v="600 pc"/>
    <n v="7"/>
    <m/>
    <s v=""/>
    <m/>
    <s v=""/>
    <m/>
    <s v=""/>
    <m/>
    <s v=""/>
    <x v="0"/>
    <m/>
  </r>
  <r>
    <n v="2160"/>
    <x v="2194"/>
    <n v="15"/>
    <s v="20 ls"/>
    <n v="15"/>
    <m/>
    <s v=""/>
    <m/>
    <s v=""/>
    <m/>
    <s v=""/>
    <m/>
    <s v=""/>
    <x v="0"/>
    <m/>
  </r>
  <r>
    <n v="2161"/>
    <x v="2195"/>
    <n v="2"/>
    <s v="50 ls"/>
    <n v="2"/>
    <m/>
    <s v=""/>
    <m/>
    <s v=""/>
    <m/>
    <s v=""/>
    <m/>
    <s v=""/>
    <x v="0"/>
    <m/>
  </r>
  <r>
    <n v="2162"/>
    <x v="2196"/>
    <n v="1"/>
    <s v="40 ls"/>
    <n v="1"/>
    <m/>
    <s v=""/>
    <m/>
    <s v=""/>
    <m/>
    <s v=""/>
    <m/>
    <s v=""/>
    <x v="0"/>
    <m/>
  </r>
  <r>
    <n v="2163"/>
    <x v="2197"/>
    <n v="1"/>
    <s v="20 ls"/>
    <n v="1"/>
    <m/>
    <s v=""/>
    <m/>
    <s v=""/>
    <m/>
    <s v=""/>
    <m/>
    <s v=""/>
    <x v="0"/>
    <m/>
  </r>
  <r>
    <n v="2164"/>
    <x v="2198"/>
    <n v="1"/>
    <s v="40 ls"/>
    <n v="1"/>
    <m/>
    <s v=""/>
    <m/>
    <s v=""/>
    <m/>
    <s v=""/>
    <m/>
    <s v=""/>
    <x v="0"/>
    <m/>
  </r>
  <r>
    <n v="2165"/>
    <x v="2199"/>
    <n v="3"/>
    <n v="360"/>
    <n v="3"/>
    <m/>
    <s v=""/>
    <m/>
    <s v=""/>
    <m/>
    <s v=""/>
    <m/>
    <s v=""/>
    <x v="0"/>
    <m/>
  </r>
  <r>
    <n v="2166"/>
    <x v="2200"/>
    <n v="1"/>
    <s v="20 ls"/>
    <n v="1"/>
    <m/>
    <s v=""/>
    <m/>
    <s v=""/>
    <m/>
    <s v=""/>
    <m/>
    <s v=""/>
    <x v="0"/>
    <m/>
  </r>
  <r>
    <n v="2167"/>
    <x v="2201"/>
    <n v="2"/>
    <n v="0"/>
    <n v="2"/>
    <m/>
    <s v=""/>
    <m/>
    <s v=""/>
    <m/>
    <s v=""/>
    <m/>
    <s v=""/>
    <x v="0"/>
    <m/>
  </r>
  <r>
    <n v="2168"/>
    <x v="2202"/>
    <n v="3"/>
    <s v="360 pc"/>
    <n v="3"/>
    <m/>
    <s v=""/>
    <m/>
    <s v=""/>
    <m/>
    <s v=""/>
    <m/>
    <s v=""/>
    <x v="0"/>
    <m/>
  </r>
  <r>
    <n v="2169"/>
    <x v="2203"/>
    <n v="20"/>
    <s v="360 pc"/>
    <n v="20"/>
    <m/>
    <s v=""/>
    <m/>
    <s v=""/>
    <m/>
    <s v=""/>
    <m/>
    <s v=""/>
    <x v="0"/>
    <m/>
  </r>
  <r>
    <n v="2170"/>
    <x v="2204"/>
    <n v="8"/>
    <s v="360 pc"/>
    <n v="8"/>
    <m/>
    <s v=""/>
    <m/>
    <s v=""/>
    <m/>
    <s v=""/>
    <m/>
    <s v=""/>
    <x v="0"/>
    <m/>
  </r>
  <r>
    <n v="2171"/>
    <x v="2205"/>
    <n v="1"/>
    <s v="30 ls"/>
    <n v="1"/>
    <m/>
    <s v=""/>
    <m/>
    <s v=""/>
    <m/>
    <s v=""/>
    <m/>
    <s v=""/>
    <x v="0"/>
    <m/>
  </r>
  <r>
    <n v="2172"/>
    <x v="2206"/>
    <n v="1"/>
    <s v="30 ls"/>
    <n v="1"/>
    <m/>
    <s v=""/>
    <m/>
    <s v=""/>
    <m/>
    <s v=""/>
    <m/>
    <s v=""/>
    <x v="0"/>
    <m/>
  </r>
  <r>
    <n v="2173"/>
    <x v="2207"/>
    <n v="3"/>
    <s v="480 pc"/>
    <n v="3"/>
    <m/>
    <s v=""/>
    <m/>
    <s v=""/>
    <m/>
    <s v=""/>
    <m/>
    <s v=""/>
    <x v="0"/>
    <m/>
  </r>
  <r>
    <n v="2174"/>
    <x v="2208"/>
    <n v="9"/>
    <s v="1200 pc"/>
    <n v="9"/>
    <m/>
    <s v=""/>
    <m/>
    <s v=""/>
    <m/>
    <s v=""/>
    <m/>
    <s v=""/>
    <x v="0"/>
    <m/>
  </r>
  <r>
    <n v="2175"/>
    <x v="2209"/>
    <n v="1"/>
    <n v="0"/>
    <n v="1"/>
    <m/>
    <s v=""/>
    <m/>
    <s v=""/>
    <m/>
    <s v=""/>
    <m/>
    <s v=""/>
    <x v="0"/>
    <m/>
  </r>
  <r>
    <n v="2176"/>
    <x v="2210"/>
    <n v="1"/>
    <s v="120 bh"/>
    <n v="1"/>
    <m/>
    <s v=""/>
    <m/>
    <s v=""/>
    <m/>
    <s v=""/>
    <m/>
    <s v=""/>
    <x v="0"/>
    <m/>
  </r>
  <r>
    <n v="2177"/>
    <x v="2211"/>
    <n v="1"/>
    <s v="200 bh"/>
    <n v="1"/>
    <m/>
    <s v=""/>
    <m/>
    <s v=""/>
    <m/>
    <s v=""/>
    <m/>
    <s v=""/>
    <x v="0"/>
    <m/>
  </r>
  <r>
    <n v="2178"/>
    <x v="2212"/>
    <n v="5"/>
    <n v="360"/>
    <n v="5"/>
    <m/>
    <s v=""/>
    <m/>
    <s v=""/>
    <m/>
    <s v=""/>
    <m/>
    <s v=""/>
    <x v="0"/>
    <m/>
  </r>
  <r>
    <n v="2179"/>
    <x v="2213"/>
    <n v="10"/>
    <s v="360 pc"/>
    <n v="10"/>
    <m/>
    <s v=""/>
    <m/>
    <s v=""/>
    <m/>
    <s v=""/>
    <m/>
    <s v=""/>
    <x v="0"/>
    <m/>
  </r>
  <r>
    <n v="2180"/>
    <x v="2214"/>
    <n v="4"/>
    <n v="360"/>
    <n v="4"/>
    <m/>
    <s v=""/>
    <m/>
    <s v=""/>
    <m/>
    <s v=""/>
    <m/>
    <s v=""/>
    <x v="0"/>
    <m/>
  </r>
  <r>
    <n v="2181"/>
    <x v="2215"/>
    <n v="12"/>
    <n v="360"/>
    <n v="12"/>
    <m/>
    <s v=""/>
    <m/>
    <s v=""/>
    <m/>
    <s v=""/>
    <m/>
    <s v=""/>
    <x v="0"/>
    <m/>
  </r>
  <r>
    <n v="2182"/>
    <x v="2216"/>
    <n v="17"/>
    <n v="360"/>
    <n v="17"/>
    <m/>
    <s v=""/>
    <m/>
    <s v=""/>
    <m/>
    <s v=""/>
    <m/>
    <s v=""/>
    <x v="0"/>
    <m/>
  </r>
  <r>
    <n v="2183"/>
    <x v="2217"/>
    <n v="10"/>
    <n v="360"/>
    <n v="10"/>
    <m/>
    <s v=""/>
    <m/>
    <s v=""/>
    <m/>
    <s v=""/>
    <m/>
    <s v=""/>
    <x v="0"/>
    <m/>
  </r>
  <r>
    <n v="2184"/>
    <x v="2218"/>
    <n v="1"/>
    <n v="360"/>
    <n v="1"/>
    <m/>
    <s v=""/>
    <m/>
    <s v=""/>
    <m/>
    <s v=""/>
    <m/>
    <s v=""/>
    <x v="0"/>
    <m/>
  </r>
  <r>
    <n v="2185"/>
    <x v="2219"/>
    <n v="1"/>
    <n v="360"/>
    <n v="1"/>
    <m/>
    <s v=""/>
    <m/>
    <s v=""/>
    <m/>
    <s v=""/>
    <m/>
    <s v=""/>
    <x v="0"/>
    <m/>
  </r>
  <r>
    <n v="2186"/>
    <x v="2220"/>
    <n v="9"/>
    <n v="480"/>
    <n v="9"/>
    <m/>
    <s v=""/>
    <m/>
    <s v=""/>
    <m/>
    <s v=""/>
    <m/>
    <s v=""/>
    <x v="0"/>
    <m/>
  </r>
  <r>
    <n v="2187"/>
    <x v="2221"/>
    <n v="38"/>
    <s v="480 pc"/>
    <n v="38"/>
    <m/>
    <s v=""/>
    <m/>
    <s v=""/>
    <m/>
    <s v=""/>
    <m/>
    <s v=""/>
    <x v="0"/>
    <m/>
  </r>
  <r>
    <n v="2188"/>
    <x v="2222"/>
    <n v="3"/>
    <s v="480 pc"/>
    <n v="3"/>
    <m/>
    <s v=""/>
    <m/>
    <s v=""/>
    <m/>
    <s v=""/>
    <m/>
    <s v=""/>
    <x v="0"/>
    <m/>
  </r>
  <r>
    <n v="2189"/>
    <x v="2223"/>
    <n v="4"/>
    <n v="480"/>
    <n v="4"/>
    <m/>
    <s v=""/>
    <m/>
    <s v=""/>
    <m/>
    <s v=""/>
    <m/>
    <s v=""/>
    <x v="0"/>
    <m/>
  </r>
  <r>
    <n v="2190"/>
    <x v="2224"/>
    <n v="2"/>
    <s v="30 ls"/>
    <n v="2"/>
    <m/>
    <s v=""/>
    <m/>
    <s v=""/>
    <m/>
    <s v=""/>
    <m/>
    <s v=""/>
    <x v="0"/>
    <m/>
  </r>
  <r>
    <n v="2191"/>
    <x v="2225"/>
    <n v="3"/>
    <s v="15 ls"/>
    <n v="3"/>
    <m/>
    <s v=""/>
    <m/>
    <s v=""/>
    <m/>
    <s v=""/>
    <m/>
    <s v=""/>
    <x v="0"/>
    <m/>
  </r>
  <r>
    <n v="2192"/>
    <x v="2226"/>
    <n v="3"/>
    <s v="120 pc"/>
    <n v="3"/>
    <m/>
    <s v=""/>
    <m/>
    <s v=""/>
    <m/>
    <s v=""/>
    <m/>
    <s v=""/>
    <x v="0"/>
    <m/>
  </r>
  <r>
    <n v="2193"/>
    <x v="2227"/>
    <n v="14"/>
    <s v="848 pc"/>
    <n v="14"/>
    <m/>
    <s v=""/>
    <m/>
    <s v=""/>
    <m/>
    <s v=""/>
    <m/>
    <s v=""/>
    <x v="0"/>
    <m/>
  </r>
  <r>
    <n v="2194"/>
    <x v="2228"/>
    <n v="28"/>
    <s v="50 ls"/>
    <n v="28"/>
    <m/>
    <s v=""/>
    <m/>
    <s v=""/>
    <m/>
    <s v=""/>
    <m/>
    <s v=""/>
    <x v="0"/>
    <m/>
  </r>
  <r>
    <n v="2195"/>
    <x v="2229"/>
    <n v="4"/>
    <s v="130 pc"/>
    <n v="4"/>
    <m/>
    <s v=""/>
    <m/>
    <s v=""/>
    <m/>
    <s v=""/>
    <m/>
    <s v=""/>
    <x v="0"/>
    <m/>
  </r>
  <r>
    <n v="2196"/>
    <x v="2229"/>
    <n v="1"/>
    <s v="130 pc"/>
    <n v="1"/>
    <m/>
    <s v=""/>
    <m/>
    <s v=""/>
    <m/>
    <s v=""/>
    <m/>
    <s v=""/>
    <x v="0"/>
    <m/>
  </r>
  <r>
    <n v="2197"/>
    <x v="2230"/>
    <n v="1"/>
    <n v="100"/>
    <n v="1"/>
    <m/>
    <s v=""/>
    <m/>
    <s v=""/>
    <m/>
    <s v=""/>
    <m/>
    <s v=""/>
    <x v="0"/>
    <m/>
  </r>
  <r>
    <n v="2198"/>
    <x v="2230"/>
    <n v="1"/>
    <n v="100"/>
    <n v="1"/>
    <m/>
    <s v=""/>
    <m/>
    <s v=""/>
    <m/>
    <s v=""/>
    <m/>
    <s v=""/>
    <x v="0"/>
    <m/>
  </r>
  <r>
    <n v="2199"/>
    <x v="2230"/>
    <n v="1"/>
    <n v="100"/>
    <n v="1"/>
    <m/>
    <s v=""/>
    <m/>
    <s v=""/>
    <m/>
    <s v=""/>
    <m/>
    <s v=""/>
    <x v="0"/>
    <m/>
  </r>
  <r>
    <n v="2200"/>
    <x v="2230"/>
    <n v="1"/>
    <n v="100"/>
    <n v="1"/>
    <m/>
    <s v=""/>
    <m/>
    <s v=""/>
    <m/>
    <s v=""/>
    <m/>
    <s v=""/>
    <x v="0"/>
    <m/>
  </r>
  <r>
    <n v="2201"/>
    <x v="2230"/>
    <n v="6"/>
    <n v="100"/>
    <n v="6"/>
    <m/>
    <s v=""/>
    <m/>
    <s v=""/>
    <m/>
    <s v=""/>
    <m/>
    <s v=""/>
    <x v="0"/>
    <m/>
  </r>
  <r>
    <n v="2202"/>
    <x v="2230"/>
    <n v="1"/>
    <n v="100"/>
    <n v="1"/>
    <m/>
    <s v=""/>
    <m/>
    <s v=""/>
    <m/>
    <s v=""/>
    <m/>
    <s v=""/>
    <x v="0"/>
    <m/>
  </r>
  <r>
    <n v="2203"/>
    <x v="2231"/>
    <n v="7"/>
    <n v="180"/>
    <n v="7"/>
    <m/>
    <s v=""/>
    <m/>
    <s v=""/>
    <m/>
    <s v=""/>
    <m/>
    <s v=""/>
    <x v="0"/>
    <m/>
  </r>
  <r>
    <n v="2204"/>
    <x v="2231"/>
    <n v="1"/>
    <n v="180"/>
    <n v="1"/>
    <m/>
    <s v=""/>
    <m/>
    <s v=""/>
    <m/>
    <s v=""/>
    <m/>
    <s v=""/>
    <x v="0"/>
    <m/>
  </r>
  <r>
    <n v="2205"/>
    <x v="2231"/>
    <n v="1"/>
    <n v="180"/>
    <n v="1"/>
    <m/>
    <s v=""/>
    <m/>
    <s v=""/>
    <m/>
    <s v=""/>
    <m/>
    <s v=""/>
    <x v="0"/>
    <m/>
  </r>
  <r>
    <n v="2206"/>
    <x v="2231"/>
    <n v="5"/>
    <n v="180"/>
    <n v="5"/>
    <m/>
    <s v=""/>
    <m/>
    <s v=""/>
    <m/>
    <s v=""/>
    <m/>
    <s v=""/>
    <x v="0"/>
    <m/>
  </r>
  <r>
    <n v="2207"/>
    <x v="2231"/>
    <n v="2"/>
    <n v="180"/>
    <n v="2"/>
    <m/>
    <s v=""/>
    <m/>
    <s v=""/>
    <m/>
    <s v=""/>
    <m/>
    <s v=""/>
    <x v="0"/>
    <m/>
  </r>
  <r>
    <n v="2208"/>
    <x v="2231"/>
    <n v="4"/>
    <n v="180"/>
    <n v="4"/>
    <m/>
    <s v=""/>
    <m/>
    <s v=""/>
    <m/>
    <s v=""/>
    <m/>
    <s v=""/>
    <x v="0"/>
    <m/>
  </r>
  <r>
    <n v="2209"/>
    <x v="2231"/>
    <n v="6"/>
    <n v="180"/>
    <n v="6"/>
    <m/>
    <s v=""/>
    <m/>
    <s v=""/>
    <m/>
    <s v=""/>
    <m/>
    <s v=""/>
    <x v="0"/>
    <m/>
  </r>
  <r>
    <n v="2210"/>
    <x v="2231"/>
    <n v="1"/>
    <n v="180"/>
    <n v="1"/>
    <m/>
    <s v=""/>
    <m/>
    <s v=""/>
    <m/>
    <s v=""/>
    <m/>
    <s v=""/>
    <x v="0"/>
    <m/>
  </r>
  <r>
    <n v="2211"/>
    <x v="2231"/>
    <n v="1"/>
    <n v="180"/>
    <n v="1"/>
    <m/>
    <s v=""/>
    <m/>
    <s v=""/>
    <m/>
    <s v=""/>
    <m/>
    <s v=""/>
    <x v="0"/>
    <m/>
  </r>
  <r>
    <n v="2212"/>
    <x v="2231"/>
    <n v="1"/>
    <n v="180"/>
    <n v="1"/>
    <m/>
    <s v=""/>
    <m/>
    <s v=""/>
    <m/>
    <s v=""/>
    <m/>
    <s v=""/>
    <x v="0"/>
    <m/>
  </r>
  <r>
    <n v="2213"/>
    <x v="2231"/>
    <n v="1"/>
    <n v="180"/>
    <n v="1"/>
    <m/>
    <s v=""/>
    <m/>
    <s v=""/>
    <m/>
    <s v=""/>
    <m/>
    <s v=""/>
    <x v="0"/>
    <m/>
  </r>
  <r>
    <n v="2214"/>
    <x v="2231"/>
    <n v="7"/>
    <n v="180"/>
    <n v="7"/>
    <m/>
    <s v=""/>
    <m/>
    <s v=""/>
    <m/>
    <s v=""/>
    <m/>
    <s v=""/>
    <x v="0"/>
    <m/>
  </r>
  <r>
    <n v="2215"/>
    <x v="2232"/>
    <n v="2"/>
    <n v="60"/>
    <n v="2"/>
    <m/>
    <s v=""/>
    <m/>
    <s v=""/>
    <m/>
    <s v=""/>
    <m/>
    <s v=""/>
    <x v="0"/>
    <m/>
  </r>
  <r>
    <n v="2216"/>
    <x v="2232"/>
    <n v="19"/>
    <n v="60"/>
    <n v="19"/>
    <m/>
    <s v=""/>
    <m/>
    <s v=""/>
    <m/>
    <s v=""/>
    <m/>
    <s v=""/>
    <x v="0"/>
    <m/>
  </r>
  <r>
    <n v="2217"/>
    <x v="2232"/>
    <n v="12"/>
    <n v="60"/>
    <n v="12"/>
    <m/>
    <s v=""/>
    <m/>
    <s v=""/>
    <m/>
    <s v=""/>
    <m/>
    <s v=""/>
    <x v="0"/>
    <m/>
  </r>
  <r>
    <n v="2218"/>
    <x v="2232"/>
    <n v="10"/>
    <n v="60"/>
    <n v="10"/>
    <m/>
    <s v=""/>
    <m/>
    <s v=""/>
    <m/>
    <s v=""/>
    <m/>
    <s v=""/>
    <x v="0"/>
    <m/>
  </r>
  <r>
    <n v="2219"/>
    <x v="2232"/>
    <n v="3"/>
    <n v="60"/>
    <n v="3"/>
    <m/>
    <s v=""/>
    <m/>
    <s v=""/>
    <m/>
    <s v=""/>
    <m/>
    <s v=""/>
    <x v="0"/>
    <m/>
  </r>
  <r>
    <n v="2220"/>
    <x v="2233"/>
    <n v="1"/>
    <s v="110 pc"/>
    <n v="1"/>
    <m/>
    <s v=""/>
    <m/>
    <s v=""/>
    <m/>
    <s v=""/>
    <m/>
    <s v=""/>
    <x v="0"/>
    <m/>
  </r>
  <r>
    <n v="2221"/>
    <x v="2233"/>
    <n v="4"/>
    <s v="110 pc"/>
    <n v="4"/>
    <m/>
    <s v=""/>
    <m/>
    <s v=""/>
    <m/>
    <s v=""/>
    <m/>
    <s v=""/>
    <x v="0"/>
    <m/>
  </r>
  <r>
    <n v="2222"/>
    <x v="2234"/>
    <n v="1"/>
    <s v="600 pc"/>
    <n v="1"/>
    <m/>
    <s v=""/>
    <m/>
    <s v=""/>
    <m/>
    <s v=""/>
    <m/>
    <s v=""/>
    <x v="0"/>
    <m/>
  </r>
  <r>
    <n v="2223"/>
    <x v="2235"/>
    <n v="8"/>
    <s v="40 ls"/>
    <n v="8"/>
    <m/>
    <s v=""/>
    <m/>
    <s v=""/>
    <m/>
    <s v=""/>
    <m/>
    <s v=""/>
    <x v="0"/>
    <m/>
  </r>
  <r>
    <n v="2224"/>
    <x v="2236"/>
    <n v="5"/>
    <s v="30 ls"/>
    <n v="5"/>
    <m/>
    <s v=""/>
    <m/>
    <s v=""/>
    <m/>
    <s v=""/>
    <m/>
    <s v=""/>
    <x v="0"/>
    <m/>
  </r>
  <r>
    <n v="2225"/>
    <x v="2237"/>
    <n v="13"/>
    <n v="480"/>
    <n v="13"/>
    <m/>
    <s v=""/>
    <m/>
    <s v=""/>
    <m/>
    <s v=""/>
    <m/>
    <s v=""/>
    <x v="0"/>
    <m/>
  </r>
  <r>
    <n v="2226"/>
    <x v="2238"/>
    <n v="29"/>
    <n v="480"/>
    <n v="29"/>
    <m/>
    <s v=""/>
    <m/>
    <s v=""/>
    <m/>
    <s v=""/>
    <m/>
    <s v=""/>
    <x v="0"/>
    <m/>
  </r>
  <r>
    <n v="2227"/>
    <x v="2239"/>
    <n v="1"/>
    <s v="60 ls"/>
    <n v="1"/>
    <m/>
    <s v=""/>
    <m/>
    <s v=""/>
    <m/>
    <s v=""/>
    <m/>
    <s v=""/>
    <x v="0"/>
    <m/>
  </r>
  <r>
    <n v="2228"/>
    <x v="2240"/>
    <n v="1"/>
    <s v="50 ls"/>
    <n v="1"/>
    <m/>
    <s v=""/>
    <m/>
    <s v=""/>
    <m/>
    <s v=""/>
    <m/>
    <s v=""/>
    <x v="0"/>
    <m/>
  </r>
  <r>
    <n v="2229"/>
    <x v="2241"/>
    <n v="13"/>
    <s v="10 ls"/>
    <n v="13"/>
    <m/>
    <s v=""/>
    <m/>
    <s v=""/>
    <m/>
    <s v=""/>
    <m/>
    <s v=""/>
    <x v="0"/>
    <m/>
  </r>
  <r>
    <n v="2230"/>
    <x v="2242"/>
    <n v="4"/>
    <s v="36 pk"/>
    <n v="4"/>
    <m/>
    <s v=""/>
    <m/>
    <s v=""/>
    <m/>
    <s v=""/>
    <m/>
    <s v=""/>
    <x v="0"/>
    <m/>
  </r>
  <r>
    <n v="2231"/>
    <x v="2243"/>
    <n v="2"/>
    <s v="360 pc"/>
    <n v="2"/>
    <m/>
    <s v=""/>
    <m/>
    <s v=""/>
    <m/>
    <s v=""/>
    <m/>
    <s v=""/>
    <x v="0"/>
    <m/>
  </r>
  <r>
    <n v="2232"/>
    <x v="2244"/>
    <n v="5"/>
    <n v="360"/>
    <n v="5"/>
    <m/>
    <s v=""/>
    <m/>
    <s v=""/>
    <m/>
    <s v=""/>
    <m/>
    <s v=""/>
    <x v="0"/>
    <m/>
  </r>
  <r>
    <n v="2233"/>
    <x v="2245"/>
    <n v="2"/>
    <n v="360"/>
    <n v="2"/>
    <m/>
    <s v=""/>
    <m/>
    <s v=""/>
    <m/>
    <s v=""/>
    <m/>
    <s v=""/>
    <x v="0"/>
    <m/>
  </r>
  <r>
    <n v="2234"/>
    <x v="2246"/>
    <n v="7"/>
    <n v="360"/>
    <n v="7"/>
    <m/>
    <s v=""/>
    <m/>
    <s v=""/>
    <m/>
    <s v=""/>
    <m/>
    <s v=""/>
    <x v="0"/>
    <m/>
  </r>
  <r>
    <n v="2235"/>
    <x v="2247"/>
    <n v="4"/>
    <n v="360"/>
    <n v="4"/>
    <m/>
    <s v=""/>
    <m/>
    <s v=""/>
    <m/>
    <s v=""/>
    <m/>
    <s v=""/>
    <x v="0"/>
    <m/>
  </r>
  <r>
    <n v="2236"/>
    <x v="2248"/>
    <n v="2"/>
    <n v="240"/>
    <n v="2"/>
    <m/>
    <s v=""/>
    <m/>
    <s v=""/>
    <m/>
    <s v=""/>
    <m/>
    <s v=""/>
    <x v="0"/>
    <m/>
  </r>
  <r>
    <n v="2237"/>
    <x v="2249"/>
    <n v="5"/>
    <n v="360"/>
    <n v="5"/>
    <m/>
    <s v=""/>
    <m/>
    <s v=""/>
    <m/>
    <s v=""/>
    <m/>
    <s v=""/>
    <x v="0"/>
    <m/>
  </r>
  <r>
    <n v="2238"/>
    <x v="2250"/>
    <n v="3"/>
    <s v="30 bks"/>
    <n v="3"/>
    <m/>
    <s v=""/>
    <m/>
    <s v=""/>
    <m/>
    <s v=""/>
    <m/>
    <s v=""/>
    <x v="0"/>
    <m/>
  </r>
  <r>
    <n v="2239"/>
    <x v="2251"/>
    <n v="2"/>
    <s v="20 box"/>
    <n v="2"/>
    <m/>
    <s v=""/>
    <m/>
    <s v=""/>
    <m/>
    <s v=""/>
    <m/>
    <s v=""/>
    <x v="0"/>
    <m/>
  </r>
  <r>
    <n v="2240"/>
    <x v="2252"/>
    <n v="5"/>
    <s v="90 box"/>
    <n v="5"/>
    <m/>
    <s v=""/>
    <m/>
    <s v=""/>
    <m/>
    <s v=""/>
    <m/>
    <s v=""/>
    <x v="0"/>
    <m/>
  </r>
  <r>
    <n v="2241"/>
    <x v="2253"/>
    <n v="3"/>
    <s v="90 ls"/>
    <n v="3"/>
    <m/>
    <s v=""/>
    <m/>
    <s v=""/>
    <m/>
    <s v=""/>
    <m/>
    <s v=""/>
    <x v="0"/>
    <m/>
  </r>
  <r>
    <n v="2242"/>
    <x v="2254"/>
    <n v="4"/>
    <s v="100 ls"/>
    <n v="4"/>
    <m/>
    <s v=""/>
    <m/>
    <s v=""/>
    <m/>
    <s v=""/>
    <m/>
    <s v=""/>
    <x v="0"/>
    <m/>
  </r>
  <r>
    <n v="2243"/>
    <x v="2255"/>
    <n v="1"/>
    <s v="35 ls"/>
    <n v="1"/>
    <m/>
    <s v=""/>
    <m/>
    <s v=""/>
    <m/>
    <s v=""/>
    <m/>
    <s v=""/>
    <x v="0"/>
    <m/>
  </r>
  <r>
    <n v="2244"/>
    <x v="2256"/>
    <n v="4"/>
    <s v="80 ls"/>
    <n v="4"/>
    <m/>
    <s v=""/>
    <m/>
    <s v=""/>
    <m/>
    <s v=""/>
    <m/>
    <s v=""/>
    <x v="0"/>
    <m/>
  </r>
  <r>
    <n v="2245"/>
    <x v="2257"/>
    <n v="1"/>
    <s v="50 ls"/>
    <n v="1"/>
    <m/>
    <s v=""/>
    <m/>
    <s v=""/>
    <m/>
    <s v=""/>
    <m/>
    <s v=""/>
    <x v="0"/>
    <m/>
  </r>
  <r>
    <n v="2246"/>
    <x v="2258"/>
    <n v="5"/>
    <s v="25 ls"/>
    <n v="5"/>
    <m/>
    <s v=""/>
    <m/>
    <s v=""/>
    <m/>
    <s v=""/>
    <m/>
    <s v=""/>
    <x v="0"/>
    <m/>
  </r>
  <r>
    <n v="2247"/>
    <x v="2259"/>
    <n v="6"/>
    <s v="22 ls"/>
    <n v="6"/>
    <m/>
    <s v=""/>
    <m/>
    <s v=""/>
    <m/>
    <s v=""/>
    <m/>
    <s v=""/>
    <x v="0"/>
    <m/>
  </r>
  <r>
    <n v="2248"/>
    <x v="2260"/>
    <n v="1"/>
    <s v="85 ls"/>
    <n v="1"/>
    <m/>
    <s v=""/>
    <m/>
    <s v=""/>
    <m/>
    <s v=""/>
    <m/>
    <s v=""/>
    <x v="0"/>
    <m/>
  </r>
  <r>
    <n v="2249"/>
    <x v="2261"/>
    <n v="1"/>
    <s v="100 ls"/>
    <n v="1"/>
    <m/>
    <s v=""/>
    <m/>
    <s v=""/>
    <m/>
    <s v=""/>
    <m/>
    <s v=""/>
    <x v="0"/>
    <m/>
  </r>
  <r>
    <n v="2250"/>
    <x v="2262"/>
    <n v="3"/>
    <s v="70 ls"/>
    <n v="3"/>
    <m/>
    <s v=""/>
    <m/>
    <s v=""/>
    <m/>
    <s v=""/>
    <m/>
    <s v=""/>
    <x v="0"/>
    <m/>
  </r>
  <r>
    <n v="2251"/>
    <x v="2263"/>
    <n v="4"/>
    <s v="50 ls"/>
    <n v="4"/>
    <m/>
    <s v=""/>
    <m/>
    <s v=""/>
    <m/>
    <s v=""/>
    <m/>
    <s v=""/>
    <x v="0"/>
    <m/>
  </r>
  <r>
    <n v="2252"/>
    <x v="2264"/>
    <n v="4"/>
    <s v="240 pc"/>
    <n v="4"/>
    <m/>
    <s v=""/>
    <m/>
    <s v=""/>
    <m/>
    <s v=""/>
    <m/>
    <s v=""/>
    <x v="0"/>
    <m/>
  </r>
  <r>
    <n v="2253"/>
    <x v="2265"/>
    <n v="45"/>
    <s v="100 ls"/>
    <n v="45"/>
    <m/>
    <s v=""/>
    <m/>
    <s v=""/>
    <m/>
    <s v=""/>
    <m/>
    <s v=""/>
    <x v="0"/>
    <m/>
  </r>
  <r>
    <n v="2254"/>
    <x v="2266"/>
    <n v="2"/>
    <s v="218 pk"/>
    <n v="2"/>
    <m/>
    <s v=""/>
    <m/>
    <s v=""/>
    <m/>
    <s v=""/>
    <m/>
    <s v=""/>
    <x v="0"/>
    <m/>
  </r>
  <r>
    <n v="2255"/>
    <x v="2267"/>
    <n v="16"/>
    <s v="25 ls"/>
    <n v="16"/>
    <m/>
    <s v=""/>
    <m/>
    <s v=""/>
    <m/>
    <s v=""/>
    <m/>
    <s v=""/>
    <x v="0"/>
    <m/>
  </r>
  <r>
    <n v="2256"/>
    <x v="2268"/>
    <n v="1"/>
    <s v="60 ls"/>
    <n v="1"/>
    <m/>
    <s v=""/>
    <m/>
    <s v=""/>
    <m/>
    <s v=""/>
    <m/>
    <s v=""/>
    <x v="0"/>
    <m/>
  </r>
  <r>
    <n v="2257"/>
    <x v="2269"/>
    <n v="2"/>
    <s v="50 ls"/>
    <n v="2"/>
    <m/>
    <s v=""/>
    <m/>
    <s v=""/>
    <m/>
    <s v=""/>
    <m/>
    <s v=""/>
    <x v="0"/>
    <m/>
  </r>
  <r>
    <n v="2258"/>
    <x v="2270"/>
    <n v="4"/>
    <s v="60 ls"/>
    <n v="4"/>
    <m/>
    <s v=""/>
    <m/>
    <s v=""/>
    <m/>
    <s v=""/>
    <m/>
    <s v=""/>
    <x v="0"/>
    <m/>
  </r>
  <r>
    <n v="2259"/>
    <x v="2271"/>
    <n v="5"/>
    <s v="90 ls"/>
    <n v="5"/>
    <m/>
    <s v=""/>
    <m/>
    <s v=""/>
    <m/>
    <s v=""/>
    <m/>
    <s v=""/>
    <x v="0"/>
    <m/>
  </r>
  <r>
    <n v="2260"/>
    <x v="2272"/>
    <n v="7"/>
    <s v="100 ls"/>
    <n v="7"/>
    <m/>
    <s v=""/>
    <m/>
    <s v=""/>
    <m/>
    <s v=""/>
    <m/>
    <s v=""/>
    <x v="0"/>
    <m/>
  </r>
  <r>
    <n v="2261"/>
    <x v="2273"/>
    <n v="1"/>
    <s v="1000 pc"/>
    <n v="1"/>
    <m/>
    <s v=""/>
    <m/>
    <s v=""/>
    <m/>
    <s v=""/>
    <m/>
    <s v=""/>
    <x v="0"/>
    <m/>
  </r>
  <r>
    <n v="2262"/>
    <x v="2274"/>
    <n v="4"/>
    <s v="100 ls"/>
    <n v="4"/>
    <m/>
    <s v=""/>
    <m/>
    <s v=""/>
    <m/>
    <s v=""/>
    <m/>
    <s v=""/>
    <x v="0"/>
    <m/>
  </r>
  <r>
    <n v="2263"/>
    <x v="2275"/>
    <n v="12"/>
    <s v="100 ls"/>
    <n v="12"/>
    <m/>
    <s v=""/>
    <m/>
    <s v=""/>
    <m/>
    <s v=""/>
    <m/>
    <s v=""/>
    <x v="0"/>
    <m/>
  </r>
  <r>
    <n v="2264"/>
    <x v="2276"/>
    <n v="1"/>
    <s v="40 ls"/>
    <n v="1"/>
    <m/>
    <s v=""/>
    <m/>
    <s v=""/>
    <m/>
    <s v=""/>
    <m/>
    <s v=""/>
    <x v="0"/>
    <m/>
  </r>
  <r>
    <n v="2265"/>
    <x v="2276"/>
    <n v="4"/>
    <s v="40 ls"/>
    <n v="4"/>
    <m/>
    <s v=""/>
    <m/>
    <s v=""/>
    <m/>
    <s v=""/>
    <m/>
    <s v=""/>
    <x v="0"/>
    <m/>
  </r>
  <r>
    <n v="2266"/>
    <x v="2277"/>
    <n v="3"/>
    <s v="60 ls"/>
    <n v="3"/>
    <m/>
    <s v=""/>
    <m/>
    <s v=""/>
    <m/>
    <s v=""/>
    <m/>
    <s v=""/>
    <x v="0"/>
    <m/>
  </r>
  <r>
    <n v="2267"/>
    <x v="2278"/>
    <n v="3"/>
    <s v="50 ls"/>
    <n v="3"/>
    <m/>
    <s v=""/>
    <m/>
    <s v=""/>
    <m/>
    <s v=""/>
    <m/>
    <s v=""/>
    <x v="0"/>
    <m/>
  </r>
  <r>
    <n v="2268"/>
    <x v="2279"/>
    <n v="3"/>
    <s v="120 ls"/>
    <n v="3"/>
    <m/>
    <s v=""/>
    <m/>
    <s v=""/>
    <m/>
    <s v=""/>
    <m/>
    <s v=""/>
    <x v="0"/>
    <m/>
  </r>
  <r>
    <n v="2269"/>
    <x v="2280"/>
    <n v="6"/>
    <s v="40 ls"/>
    <n v="6"/>
    <m/>
    <s v=""/>
    <m/>
    <s v=""/>
    <m/>
    <s v=""/>
    <m/>
    <s v=""/>
    <x v="0"/>
    <m/>
  </r>
  <r>
    <n v="2270"/>
    <x v="2281"/>
    <n v="4"/>
    <s v="300 pc"/>
    <n v="4"/>
    <m/>
    <s v=""/>
    <m/>
    <s v=""/>
    <m/>
    <s v=""/>
    <m/>
    <s v=""/>
    <x v="0"/>
    <m/>
  </r>
  <r>
    <n v="2271"/>
    <x v="2282"/>
    <n v="2"/>
    <s v="600 pc"/>
    <n v="2"/>
    <m/>
    <s v=""/>
    <m/>
    <s v=""/>
    <m/>
    <s v=""/>
    <m/>
    <s v=""/>
    <x v="0"/>
    <m/>
  </r>
  <r>
    <n v="2272"/>
    <x v="2283"/>
    <n v="1"/>
    <s v="40 ls"/>
    <n v="1"/>
    <m/>
    <s v=""/>
    <m/>
    <s v=""/>
    <m/>
    <s v=""/>
    <m/>
    <s v=""/>
    <x v="0"/>
    <m/>
  </r>
  <r>
    <n v="2273"/>
    <x v="2284"/>
    <n v="2"/>
    <s v="60 ls"/>
    <n v="2"/>
    <m/>
    <s v=""/>
    <m/>
    <s v=""/>
    <m/>
    <s v=""/>
    <m/>
    <s v=""/>
    <x v="0"/>
    <m/>
  </r>
  <r>
    <n v="2274"/>
    <x v="2284"/>
    <n v="3"/>
    <s v="60 ls"/>
    <n v="3"/>
    <m/>
    <s v=""/>
    <m/>
    <s v=""/>
    <m/>
    <s v=""/>
    <m/>
    <s v=""/>
    <x v="0"/>
    <m/>
  </r>
  <r>
    <n v="2275"/>
    <x v="2285"/>
    <n v="5"/>
    <s v="60 ls"/>
    <n v="5"/>
    <m/>
    <s v=""/>
    <m/>
    <s v=""/>
    <m/>
    <s v=""/>
    <m/>
    <s v=""/>
    <x v="0"/>
    <m/>
  </r>
  <r>
    <n v="2276"/>
    <x v="2286"/>
    <n v="8"/>
    <s v="60 ls"/>
    <n v="8"/>
    <m/>
    <s v=""/>
    <m/>
    <s v=""/>
    <m/>
    <s v=""/>
    <m/>
    <s v=""/>
    <x v="0"/>
    <m/>
  </r>
  <r>
    <n v="2277"/>
    <x v="2287"/>
    <n v="3"/>
    <s v="500 pk"/>
    <n v="3"/>
    <m/>
    <s v=""/>
    <m/>
    <s v=""/>
    <m/>
    <s v=""/>
    <m/>
    <s v=""/>
    <x v="0"/>
    <m/>
  </r>
  <r>
    <n v="2278"/>
    <x v="2288"/>
    <n v="2"/>
    <s v="40 ls"/>
    <n v="2"/>
    <m/>
    <s v=""/>
    <m/>
    <s v=""/>
    <m/>
    <s v=""/>
    <m/>
    <s v=""/>
    <x v="0"/>
    <m/>
  </r>
  <r>
    <n v="2279"/>
    <x v="2289"/>
    <n v="2"/>
    <s v="30 ls"/>
    <n v="2"/>
    <m/>
    <s v=""/>
    <m/>
    <s v=""/>
    <m/>
    <s v=""/>
    <m/>
    <s v=""/>
    <x v="0"/>
    <m/>
  </r>
  <r>
    <n v="2280"/>
    <x v="2290"/>
    <n v="1"/>
    <n v="0"/>
    <n v="1"/>
    <m/>
    <s v=""/>
    <m/>
    <s v=""/>
    <m/>
    <s v=""/>
    <m/>
    <s v=""/>
    <x v="0"/>
    <m/>
  </r>
  <r>
    <n v="2281"/>
    <x v="2291"/>
    <n v="5"/>
    <n v="240"/>
    <n v="5"/>
    <m/>
    <s v=""/>
    <m/>
    <s v=""/>
    <m/>
    <s v=""/>
    <m/>
    <s v=""/>
    <x v="0"/>
    <m/>
  </r>
  <r>
    <n v="2282"/>
    <x v="2292"/>
    <n v="6"/>
    <n v="240"/>
    <n v="6"/>
    <m/>
    <s v=""/>
    <m/>
    <s v=""/>
    <m/>
    <s v=""/>
    <m/>
    <s v=""/>
    <x v="0"/>
    <m/>
  </r>
  <r>
    <n v="2283"/>
    <x v="2293"/>
    <n v="1"/>
    <s v="20 ls"/>
    <n v="1"/>
    <m/>
    <s v=""/>
    <m/>
    <s v=""/>
    <m/>
    <s v=""/>
    <m/>
    <s v=""/>
    <x v="0"/>
    <m/>
  </r>
  <r>
    <n v="2284"/>
    <x v="2294"/>
    <n v="1"/>
    <s v="50 ls"/>
    <n v="1"/>
    <m/>
    <s v=""/>
    <m/>
    <s v=""/>
    <m/>
    <s v=""/>
    <m/>
    <s v=""/>
    <x v="0"/>
    <m/>
  </r>
  <r>
    <n v="2285"/>
    <x v="2295"/>
    <n v="1"/>
    <s v="7200 pc"/>
    <n v="1"/>
    <m/>
    <s v=""/>
    <m/>
    <s v=""/>
    <m/>
    <s v=""/>
    <m/>
    <s v=""/>
    <x v="0"/>
    <m/>
  </r>
  <r>
    <n v="2286"/>
    <x v="2296"/>
    <n v="5"/>
    <s v="7200 pc"/>
    <n v="5"/>
    <m/>
    <s v=""/>
    <m/>
    <s v=""/>
    <m/>
    <s v=""/>
    <m/>
    <s v=""/>
    <x v="0"/>
    <m/>
  </r>
  <r>
    <n v="2287"/>
    <x v="2297"/>
    <n v="1"/>
    <s v="20.000 pc"/>
    <n v="1"/>
    <m/>
    <s v=""/>
    <m/>
    <s v=""/>
    <m/>
    <s v=""/>
    <m/>
    <s v=""/>
    <x v="0"/>
    <m/>
  </r>
  <r>
    <n v="2288"/>
    <x v="2298"/>
    <n v="2"/>
    <s v="70.000 pc"/>
    <n v="2"/>
    <m/>
    <s v=""/>
    <m/>
    <s v=""/>
    <m/>
    <s v=""/>
    <m/>
    <s v=""/>
    <x v="0"/>
    <m/>
  </r>
  <r>
    <n v="2289"/>
    <x v="2298"/>
    <n v="1"/>
    <s v="70.000 pc"/>
    <n v="1"/>
    <m/>
    <s v=""/>
    <m/>
    <s v=""/>
    <m/>
    <s v=""/>
    <m/>
    <s v=""/>
    <x v="0"/>
    <m/>
  </r>
  <r>
    <n v="2290"/>
    <x v="2299"/>
    <n v="1"/>
    <s v="5040 pc"/>
    <n v="1"/>
    <m/>
    <s v=""/>
    <m/>
    <s v=""/>
    <m/>
    <s v=""/>
    <m/>
    <s v=""/>
    <x v="0"/>
    <m/>
  </r>
  <r>
    <n v="2291"/>
    <x v="2300"/>
    <n v="2"/>
    <s v="2016 pc"/>
    <n v="2"/>
    <m/>
    <s v=""/>
    <m/>
    <s v=""/>
    <m/>
    <s v=""/>
    <m/>
    <s v=""/>
    <x v="0"/>
    <m/>
  </r>
  <r>
    <n v="2292"/>
    <x v="2301"/>
    <n v="2"/>
    <s v="2000 pc"/>
    <n v="2"/>
    <m/>
    <s v=""/>
    <m/>
    <s v=""/>
    <m/>
    <s v=""/>
    <m/>
    <s v=""/>
    <x v="0"/>
    <m/>
  </r>
  <r>
    <n v="2293"/>
    <x v="2302"/>
    <n v="7"/>
    <s v="12 ls"/>
    <n v="7"/>
    <m/>
    <s v=""/>
    <m/>
    <s v=""/>
    <m/>
    <s v=""/>
    <m/>
    <s v=""/>
    <x v="0"/>
    <m/>
  </r>
  <r>
    <n v="2294"/>
    <x v="2303"/>
    <n v="17"/>
    <s v="12 ls"/>
    <n v="17"/>
    <m/>
    <s v=""/>
    <m/>
    <s v=""/>
    <m/>
    <s v=""/>
    <m/>
    <s v=""/>
    <x v="0"/>
    <m/>
  </r>
  <r>
    <n v="2295"/>
    <x v="2304"/>
    <n v="21"/>
    <s v="12 ls"/>
    <n v="21"/>
    <m/>
    <s v=""/>
    <m/>
    <s v=""/>
    <m/>
    <s v=""/>
    <m/>
    <s v=""/>
    <x v="0"/>
    <m/>
  </r>
  <r>
    <n v="2296"/>
    <x v="2305"/>
    <n v="4"/>
    <s v="12 ls"/>
    <n v="4"/>
    <m/>
    <s v=""/>
    <m/>
    <s v=""/>
    <m/>
    <s v=""/>
    <m/>
    <s v=""/>
    <x v="0"/>
    <m/>
  </r>
  <r>
    <n v="2297"/>
    <x v="2306"/>
    <n v="1"/>
    <s v="48 ls"/>
    <n v="1"/>
    <m/>
    <s v=""/>
    <m/>
    <s v=""/>
    <m/>
    <s v=""/>
    <m/>
    <s v=""/>
    <x v="0"/>
    <m/>
  </r>
  <r>
    <n v="2298"/>
    <x v="2307"/>
    <n v="3"/>
    <s v="192 ls"/>
    <n v="3"/>
    <m/>
    <s v=""/>
    <m/>
    <s v=""/>
    <m/>
    <s v=""/>
    <m/>
    <s v=""/>
    <x v="0"/>
    <m/>
  </r>
  <r>
    <n v="2299"/>
    <x v="2308"/>
    <n v="7"/>
    <s v="192 ls"/>
    <n v="7"/>
    <m/>
    <s v=""/>
    <m/>
    <s v=""/>
    <m/>
    <s v=""/>
    <m/>
    <s v=""/>
    <x v="0"/>
    <m/>
  </r>
  <r>
    <n v="2300"/>
    <x v="2309"/>
    <n v="5"/>
    <s v="576 pc"/>
    <n v="5"/>
    <m/>
    <s v=""/>
    <m/>
    <s v=""/>
    <m/>
    <s v=""/>
    <m/>
    <s v=""/>
    <x v="0"/>
    <m/>
  </r>
  <r>
    <n v="2301"/>
    <x v="2310"/>
    <n v="21"/>
    <n v="0"/>
    <n v="21"/>
    <m/>
    <s v=""/>
    <m/>
    <s v=""/>
    <m/>
    <s v=""/>
    <m/>
    <s v=""/>
    <x v="0"/>
    <m/>
  </r>
  <r>
    <n v="2302"/>
    <x v="2311"/>
    <n v="15"/>
    <n v="0"/>
    <n v="15"/>
    <m/>
    <s v=""/>
    <m/>
    <s v=""/>
    <m/>
    <s v=""/>
    <m/>
    <s v=""/>
    <x v="0"/>
    <m/>
  </r>
  <r>
    <n v="2303"/>
    <x v="2312"/>
    <n v="17"/>
    <n v="0"/>
    <n v="17"/>
    <m/>
    <s v=""/>
    <m/>
    <s v=""/>
    <m/>
    <s v=""/>
    <m/>
    <s v=""/>
    <x v="0"/>
    <m/>
  </r>
  <r>
    <n v="2304"/>
    <x v="2313"/>
    <n v="55"/>
    <s v="60 ls"/>
    <n v="55"/>
    <m/>
    <s v=""/>
    <m/>
    <s v=""/>
    <m/>
    <s v=""/>
    <m/>
    <s v=""/>
    <x v="0"/>
    <m/>
  </r>
  <r>
    <n v="2305"/>
    <x v="2314"/>
    <n v="25"/>
    <n v="0"/>
    <n v="25"/>
    <m/>
    <s v=""/>
    <m/>
    <s v=""/>
    <m/>
    <s v=""/>
    <m/>
    <s v=""/>
    <x v="0"/>
    <m/>
  </r>
  <r>
    <n v="2306"/>
    <x v="2315"/>
    <n v="137"/>
    <s v="20 ls"/>
    <n v="137"/>
    <m/>
    <s v=""/>
    <m/>
    <s v=""/>
    <m/>
    <s v=""/>
    <m/>
    <s v=""/>
    <x v="0"/>
    <m/>
  </r>
  <r>
    <n v="2307"/>
    <x v="2316"/>
    <n v="29"/>
    <n v="0"/>
    <n v="29"/>
    <m/>
    <s v=""/>
    <m/>
    <s v=""/>
    <m/>
    <s v=""/>
    <m/>
    <s v=""/>
    <x v="0"/>
    <m/>
  </r>
  <r>
    <n v="2308"/>
    <x v="2317"/>
    <n v="2"/>
    <n v="0"/>
    <n v="2"/>
    <m/>
    <s v=""/>
    <m/>
    <s v=""/>
    <m/>
    <s v=""/>
    <m/>
    <s v=""/>
    <x v="0"/>
    <m/>
  </r>
  <r>
    <n v="2309"/>
    <x v="2318"/>
    <n v="88"/>
    <s v="64 ls"/>
    <n v="88"/>
    <m/>
    <s v=""/>
    <m/>
    <s v=""/>
    <m/>
    <s v=""/>
    <m/>
    <s v=""/>
    <x v="0"/>
    <m/>
  </r>
  <r>
    <n v="2310"/>
    <x v="2319"/>
    <n v="35"/>
    <s v="96 ls"/>
    <n v="35"/>
    <m/>
    <s v=""/>
    <m/>
    <s v=""/>
    <m/>
    <s v=""/>
    <m/>
    <s v=""/>
    <x v="0"/>
    <m/>
  </r>
  <r>
    <n v="2311"/>
    <x v="2320"/>
    <n v="16"/>
    <s v="48 ls"/>
    <n v="16"/>
    <m/>
    <s v=""/>
    <m/>
    <s v=""/>
    <m/>
    <s v=""/>
    <m/>
    <s v=""/>
    <x v="0"/>
    <m/>
  </r>
  <r>
    <n v="2312"/>
    <x v="2321"/>
    <n v="2"/>
    <s v="96 ls"/>
    <n v="2"/>
    <m/>
    <s v=""/>
    <m/>
    <s v=""/>
    <m/>
    <s v=""/>
    <m/>
    <s v=""/>
    <x v="0"/>
    <m/>
  </r>
  <r>
    <n v="2313"/>
    <x v="2322"/>
    <n v="15"/>
    <s v="48 ls"/>
    <n v="15"/>
    <m/>
    <s v=""/>
    <m/>
    <s v=""/>
    <m/>
    <s v=""/>
    <m/>
    <s v=""/>
    <x v="0"/>
    <m/>
  </r>
  <r>
    <n v="2314"/>
    <x v="2323"/>
    <n v="23"/>
    <s v="48 ls"/>
    <n v="23"/>
    <m/>
    <s v=""/>
    <m/>
    <s v=""/>
    <m/>
    <s v=""/>
    <m/>
    <s v=""/>
    <x v="0"/>
    <m/>
  </r>
  <r>
    <n v="2315"/>
    <x v="2324"/>
    <n v="1"/>
    <n v="0"/>
    <n v="1"/>
    <m/>
    <s v=""/>
    <m/>
    <s v=""/>
    <m/>
    <s v=""/>
    <m/>
    <s v=""/>
    <x v="0"/>
    <m/>
  </r>
  <r>
    <n v="2316"/>
    <x v="2325"/>
    <n v="1"/>
    <s v="576 pc"/>
    <n v="1"/>
    <m/>
    <s v=""/>
    <m/>
    <s v=""/>
    <m/>
    <s v=""/>
    <m/>
    <s v=""/>
    <x v="0"/>
    <m/>
  </r>
  <r>
    <n v="2317"/>
    <x v="2326"/>
    <n v="1"/>
    <s v="432 pc"/>
    <n v="1"/>
    <m/>
    <s v=""/>
    <m/>
    <s v=""/>
    <m/>
    <s v=""/>
    <m/>
    <s v=""/>
    <x v="0"/>
    <m/>
  </r>
  <r>
    <n v="2318"/>
    <x v="2327"/>
    <n v="2"/>
    <s v="48 ls"/>
    <n v="2"/>
    <m/>
    <s v=""/>
    <m/>
    <s v=""/>
    <m/>
    <s v=""/>
    <m/>
    <s v=""/>
    <x v="0"/>
    <m/>
  </r>
  <r>
    <n v="2319"/>
    <x v="2328"/>
    <n v="36"/>
    <s v="48 ls"/>
    <n v="36"/>
    <m/>
    <s v=""/>
    <m/>
    <s v=""/>
    <m/>
    <s v=""/>
    <m/>
    <s v=""/>
    <x v="0"/>
    <m/>
  </r>
  <r>
    <n v="2320"/>
    <x v="2329"/>
    <n v="16"/>
    <n v="0"/>
    <n v="16"/>
    <m/>
    <s v=""/>
    <m/>
    <s v=""/>
    <m/>
    <s v=""/>
    <m/>
    <s v=""/>
    <x v="0"/>
    <m/>
  </r>
  <r>
    <n v="2321"/>
    <x v="2330"/>
    <n v="5"/>
    <s v="2304 pc"/>
    <n v="5"/>
    <m/>
    <s v=""/>
    <m/>
    <s v=""/>
    <m/>
    <s v=""/>
    <m/>
    <s v=""/>
    <x v="0"/>
    <m/>
  </r>
  <r>
    <n v="2322"/>
    <x v="2331"/>
    <n v="2"/>
    <s v="48 ls"/>
    <n v="2"/>
    <m/>
    <s v=""/>
    <m/>
    <s v=""/>
    <m/>
    <s v=""/>
    <m/>
    <s v=""/>
    <x v="0"/>
    <m/>
  </r>
  <r>
    <n v="2323"/>
    <x v="2332"/>
    <n v="26"/>
    <n v="0"/>
    <n v="26"/>
    <m/>
    <s v=""/>
    <m/>
    <s v=""/>
    <m/>
    <s v=""/>
    <m/>
    <s v=""/>
    <x v="0"/>
    <m/>
  </r>
  <r>
    <n v="2324"/>
    <x v="2333"/>
    <n v="2"/>
    <s v="60 ls"/>
    <n v="2"/>
    <m/>
    <s v=""/>
    <m/>
    <s v=""/>
    <m/>
    <s v=""/>
    <m/>
    <s v=""/>
    <x v="0"/>
    <m/>
  </r>
  <r>
    <n v="2325"/>
    <x v="2334"/>
    <n v="9"/>
    <s v="48 ls"/>
    <n v="9"/>
    <m/>
    <s v=""/>
    <m/>
    <s v=""/>
    <m/>
    <s v=""/>
    <m/>
    <s v=""/>
    <x v="0"/>
    <m/>
  </r>
  <r>
    <n v="2326"/>
    <x v="2335"/>
    <n v="1"/>
    <s v="40 box"/>
    <n v="1"/>
    <m/>
    <s v=""/>
    <m/>
    <s v=""/>
    <m/>
    <s v=""/>
    <m/>
    <s v=""/>
    <x v="0"/>
    <m/>
  </r>
  <r>
    <n v="2327"/>
    <x v="2336"/>
    <n v="1"/>
    <s v="23 box"/>
    <n v="1"/>
    <m/>
    <s v=""/>
    <m/>
    <s v=""/>
    <m/>
    <s v=""/>
    <m/>
    <s v=""/>
    <x v="0"/>
    <m/>
  </r>
  <r>
    <n v="2328"/>
    <x v="2337"/>
    <n v="1"/>
    <s v="576 pc"/>
    <n v="1"/>
    <m/>
    <s v=""/>
    <m/>
    <s v=""/>
    <m/>
    <s v=""/>
    <m/>
    <s v=""/>
    <x v="0"/>
    <m/>
  </r>
  <r>
    <n v="2329"/>
    <x v="2338"/>
    <n v="49"/>
    <n v="0"/>
    <n v="49"/>
    <m/>
    <s v=""/>
    <m/>
    <s v=""/>
    <m/>
    <s v=""/>
    <m/>
    <s v=""/>
    <x v="0"/>
    <m/>
  </r>
  <r>
    <n v="2330"/>
    <x v="2339"/>
    <n v="1"/>
    <s v="18 box"/>
    <n v="1"/>
    <m/>
    <s v=""/>
    <m/>
    <s v=""/>
    <m/>
    <s v=""/>
    <m/>
    <s v=""/>
    <x v="0"/>
    <m/>
  </r>
  <r>
    <n v="2331"/>
    <x v="2340"/>
    <n v="18"/>
    <n v="0"/>
    <n v="18"/>
    <m/>
    <s v=""/>
    <m/>
    <s v=""/>
    <m/>
    <s v=""/>
    <m/>
    <s v=""/>
    <x v="0"/>
    <m/>
  </r>
  <r>
    <n v="2332"/>
    <x v="2341"/>
    <n v="5"/>
    <n v="0"/>
    <n v="5"/>
    <m/>
    <s v=""/>
    <m/>
    <s v=""/>
    <m/>
    <s v=""/>
    <m/>
    <s v=""/>
    <x v="0"/>
    <m/>
  </r>
  <r>
    <n v="2333"/>
    <x v="2342"/>
    <n v="20"/>
    <s v="48 ls"/>
    <n v="20"/>
    <m/>
    <s v=""/>
    <m/>
    <s v=""/>
    <m/>
    <s v=""/>
    <m/>
    <s v=""/>
    <x v="0"/>
    <m/>
  </r>
  <r>
    <n v="2334"/>
    <x v="2343"/>
    <n v="4"/>
    <s v="24 box"/>
    <n v="4"/>
    <m/>
    <s v=""/>
    <m/>
    <s v=""/>
    <m/>
    <s v=""/>
    <m/>
    <s v=""/>
    <x v="0"/>
    <m/>
  </r>
  <r>
    <n v="2335"/>
    <x v="2344"/>
    <n v="1"/>
    <s v="2304 pc"/>
    <n v="1"/>
    <m/>
    <s v=""/>
    <m/>
    <s v=""/>
    <m/>
    <s v=""/>
    <m/>
    <s v=""/>
    <x v="0"/>
    <m/>
  </r>
  <r>
    <n v="2336"/>
    <x v="2345"/>
    <n v="2"/>
    <s v="96 ls"/>
    <n v="2"/>
    <m/>
    <s v=""/>
    <m/>
    <s v=""/>
    <m/>
    <s v=""/>
    <m/>
    <s v=""/>
    <x v="0"/>
    <m/>
  </r>
  <r>
    <n v="2337"/>
    <x v="2346"/>
    <n v="3"/>
    <s v="72 ls"/>
    <n v="3"/>
    <m/>
    <s v=""/>
    <m/>
    <s v=""/>
    <m/>
    <s v=""/>
    <m/>
    <s v=""/>
    <x v="0"/>
    <m/>
  </r>
  <r>
    <n v="2338"/>
    <x v="2347"/>
    <n v="20"/>
    <s v="144 ls"/>
    <n v="20"/>
    <m/>
    <s v=""/>
    <m/>
    <s v=""/>
    <m/>
    <s v=""/>
    <m/>
    <s v=""/>
    <x v="0"/>
    <m/>
  </r>
  <r>
    <n v="2339"/>
    <x v="2348"/>
    <n v="8"/>
    <s v="60 ls"/>
    <n v="8"/>
    <m/>
    <s v=""/>
    <m/>
    <s v=""/>
    <m/>
    <s v=""/>
    <m/>
    <s v=""/>
    <x v="0"/>
    <m/>
  </r>
  <r>
    <n v="2340"/>
    <x v="2349"/>
    <n v="2"/>
    <s v="24 ls"/>
    <n v="2"/>
    <m/>
    <s v=""/>
    <m/>
    <s v=""/>
    <m/>
    <s v=""/>
    <m/>
    <s v=""/>
    <x v="0"/>
    <m/>
  </r>
  <r>
    <n v="2341"/>
    <x v="2350"/>
    <n v="15"/>
    <s v="48 ls"/>
    <n v="15"/>
    <m/>
    <s v=""/>
    <m/>
    <s v=""/>
    <m/>
    <s v=""/>
    <m/>
    <s v=""/>
    <x v="0"/>
    <m/>
  </r>
  <r>
    <n v="2342"/>
    <x v="2351"/>
    <n v="4"/>
    <s v="48 ls"/>
    <n v="4"/>
    <m/>
    <s v=""/>
    <m/>
    <s v=""/>
    <m/>
    <s v=""/>
    <m/>
    <s v=""/>
    <x v="0"/>
    <m/>
  </r>
  <r>
    <n v="2343"/>
    <x v="2352"/>
    <n v="1"/>
    <s v="144 ls"/>
    <n v="1"/>
    <m/>
    <s v=""/>
    <m/>
    <s v=""/>
    <m/>
    <s v=""/>
    <m/>
    <s v=""/>
    <x v="0"/>
    <m/>
  </r>
  <r>
    <n v="2344"/>
    <x v="2353"/>
    <n v="1"/>
    <n v="0"/>
    <n v="1"/>
    <m/>
    <s v=""/>
    <m/>
    <s v=""/>
    <m/>
    <s v=""/>
    <m/>
    <s v=""/>
    <x v="0"/>
    <m/>
  </r>
  <r>
    <n v="2345"/>
    <x v="2354"/>
    <n v="1"/>
    <s v="1440 pc"/>
    <n v="1"/>
    <m/>
    <s v=""/>
    <m/>
    <s v=""/>
    <m/>
    <s v=""/>
    <m/>
    <s v=""/>
    <x v="0"/>
    <m/>
  </r>
  <r>
    <n v="2346"/>
    <x v="2355"/>
    <n v="26"/>
    <s v="36 ls"/>
    <n v="26"/>
    <m/>
    <s v=""/>
    <m/>
    <s v=""/>
    <m/>
    <s v=""/>
    <m/>
    <s v=""/>
    <x v="0"/>
    <m/>
  </r>
  <r>
    <n v="2347"/>
    <x v="2356"/>
    <n v="7"/>
    <s v="216 pc"/>
    <n v="7"/>
    <m/>
    <s v=""/>
    <m/>
    <s v=""/>
    <m/>
    <s v=""/>
    <m/>
    <s v=""/>
    <x v="0"/>
    <m/>
  </r>
  <r>
    <n v="2348"/>
    <x v="2357"/>
    <n v="6"/>
    <s v="16 box"/>
    <n v="6"/>
    <m/>
    <s v=""/>
    <m/>
    <s v=""/>
    <m/>
    <s v=""/>
    <m/>
    <s v=""/>
    <x v="0"/>
    <m/>
  </r>
  <r>
    <n v="2349"/>
    <x v="2358"/>
    <n v="1"/>
    <s v="12 box/ 30"/>
    <n v="1"/>
    <m/>
    <s v=""/>
    <m/>
    <s v=""/>
    <m/>
    <s v=""/>
    <m/>
    <s v=""/>
    <x v="0"/>
    <m/>
  </r>
  <r>
    <n v="2350"/>
    <x v="2359"/>
    <n v="5"/>
    <s v="36 ls"/>
    <n v="5"/>
    <m/>
    <s v=""/>
    <m/>
    <s v=""/>
    <m/>
    <s v=""/>
    <m/>
    <s v=""/>
    <x v="0"/>
    <m/>
  </r>
  <r>
    <n v="2351"/>
    <x v="2360"/>
    <n v="8"/>
    <s v="48 ls"/>
    <n v="8"/>
    <m/>
    <s v=""/>
    <m/>
    <s v=""/>
    <m/>
    <s v=""/>
    <m/>
    <s v=""/>
    <x v="0"/>
    <m/>
  </r>
  <r>
    <n v="2352"/>
    <x v="2361"/>
    <n v="1"/>
    <s v="18 box"/>
    <n v="1"/>
    <m/>
    <s v=""/>
    <m/>
    <s v=""/>
    <m/>
    <s v=""/>
    <m/>
    <s v=""/>
    <x v="0"/>
    <m/>
  </r>
  <r>
    <n v="2353"/>
    <x v="2362"/>
    <n v="7"/>
    <s v="864 pc"/>
    <n v="7"/>
    <m/>
    <s v=""/>
    <m/>
    <s v=""/>
    <m/>
    <s v=""/>
    <m/>
    <s v=""/>
    <x v="0"/>
    <m/>
  </r>
  <r>
    <n v="2354"/>
    <x v="2363"/>
    <n v="1"/>
    <s v="432 pc"/>
    <n v="1"/>
    <m/>
    <s v=""/>
    <m/>
    <s v=""/>
    <m/>
    <s v=""/>
    <m/>
    <s v=""/>
    <x v="0"/>
    <m/>
  </r>
  <r>
    <n v="2355"/>
    <x v="2364"/>
    <n v="3"/>
    <s v="432 pc"/>
    <n v="3"/>
    <m/>
    <s v=""/>
    <m/>
    <s v=""/>
    <m/>
    <s v=""/>
    <m/>
    <s v=""/>
    <x v="0"/>
    <m/>
  </r>
  <r>
    <n v="2356"/>
    <x v="2365"/>
    <n v="11"/>
    <n v="432"/>
    <n v="11"/>
    <m/>
    <s v=""/>
    <m/>
    <s v=""/>
    <m/>
    <s v=""/>
    <m/>
    <s v=""/>
    <x v="0"/>
    <m/>
  </r>
  <r>
    <n v="2357"/>
    <x v="2366"/>
    <n v="2"/>
    <s v="1440 pc"/>
    <n v="2"/>
    <m/>
    <s v=""/>
    <m/>
    <s v=""/>
    <m/>
    <s v=""/>
    <m/>
    <s v=""/>
    <x v="0"/>
    <m/>
  </r>
  <r>
    <n v="2358"/>
    <x v="2367"/>
    <n v="5"/>
    <s v="48 ls"/>
    <n v="5"/>
    <m/>
    <s v=""/>
    <m/>
    <s v=""/>
    <m/>
    <s v=""/>
    <m/>
    <s v=""/>
    <x v="0"/>
    <m/>
  </r>
  <r>
    <n v="2359"/>
    <x v="2368"/>
    <n v="1"/>
    <s v="576 pc"/>
    <n v="1"/>
    <m/>
    <s v=""/>
    <m/>
    <s v=""/>
    <m/>
    <s v=""/>
    <m/>
    <s v=""/>
    <x v="0"/>
    <m/>
  </r>
  <r>
    <n v="2360"/>
    <x v="2369"/>
    <n v="9"/>
    <s v="576 pc"/>
    <n v="9"/>
    <m/>
    <s v=""/>
    <m/>
    <s v=""/>
    <m/>
    <s v=""/>
    <m/>
    <s v=""/>
    <x v="0"/>
    <m/>
  </r>
  <r>
    <n v="2361"/>
    <x v="2370"/>
    <n v="5"/>
    <s v="36 ls"/>
    <n v="5"/>
    <m/>
    <s v=""/>
    <m/>
    <s v=""/>
    <m/>
    <s v=""/>
    <m/>
    <s v=""/>
    <x v="0"/>
    <m/>
  </r>
  <r>
    <n v="2362"/>
    <x v="2371"/>
    <n v="21"/>
    <s v="40 ls"/>
    <n v="21"/>
    <m/>
    <s v=""/>
    <m/>
    <s v=""/>
    <m/>
    <s v=""/>
    <m/>
    <s v=""/>
    <x v="0"/>
    <m/>
  </r>
  <r>
    <n v="2363"/>
    <x v="2372"/>
    <n v="23"/>
    <s v="36 ls"/>
    <n v="23"/>
    <m/>
    <s v=""/>
    <m/>
    <s v=""/>
    <m/>
    <s v=""/>
    <m/>
    <s v=""/>
    <x v="0"/>
    <m/>
  </r>
  <r>
    <n v="2364"/>
    <x v="2373"/>
    <n v="3"/>
    <n v="1440"/>
    <n v="2"/>
    <n v="2"/>
    <n v="-1"/>
    <m/>
    <s v=""/>
    <m/>
    <s v=""/>
    <m/>
    <s v=""/>
    <x v="1"/>
    <m/>
  </r>
  <r>
    <n v="2365"/>
    <x v="2374"/>
    <n v="1"/>
    <s v="36 ls"/>
    <n v="1"/>
    <m/>
    <s v=""/>
    <m/>
    <s v=""/>
    <m/>
    <s v=""/>
    <m/>
    <s v=""/>
    <x v="0"/>
    <m/>
  </r>
  <r>
    <n v="2366"/>
    <x v="2375"/>
    <n v="5"/>
    <s v="576 pc"/>
    <n v="5"/>
    <m/>
    <s v=""/>
    <m/>
    <s v=""/>
    <m/>
    <s v=""/>
    <m/>
    <s v=""/>
    <x v="0"/>
    <m/>
  </r>
  <r>
    <n v="2367"/>
    <x v="2376"/>
    <n v="30"/>
    <s v="864 pc"/>
    <n v="30"/>
    <m/>
    <s v=""/>
    <m/>
    <s v=""/>
    <m/>
    <s v=""/>
    <m/>
    <s v=""/>
    <x v="0"/>
    <m/>
  </r>
  <r>
    <n v="2368"/>
    <x v="2377"/>
    <n v="31"/>
    <s v="864 pc"/>
    <n v="31"/>
    <m/>
    <s v=""/>
    <m/>
    <s v=""/>
    <m/>
    <s v=""/>
    <m/>
    <s v=""/>
    <x v="0"/>
    <m/>
  </r>
  <r>
    <n v="2369"/>
    <x v="2378"/>
    <n v="13"/>
    <s v="48 ls"/>
    <n v="13"/>
    <m/>
    <s v=""/>
    <m/>
    <s v=""/>
    <m/>
    <s v=""/>
    <m/>
    <s v=""/>
    <x v="0"/>
    <m/>
  </r>
  <r>
    <n v="2370"/>
    <x v="2379"/>
    <n v="12"/>
    <s v="48 ls"/>
    <n v="12"/>
    <m/>
    <s v=""/>
    <m/>
    <s v=""/>
    <m/>
    <s v=""/>
    <m/>
    <s v=""/>
    <x v="0"/>
    <m/>
  </r>
  <r>
    <n v="2371"/>
    <x v="2380"/>
    <n v="52"/>
    <s v="48 ls"/>
    <n v="52"/>
    <m/>
    <s v=""/>
    <m/>
    <s v=""/>
    <m/>
    <s v=""/>
    <m/>
    <s v=""/>
    <x v="0"/>
    <m/>
  </r>
  <r>
    <n v="2372"/>
    <x v="2381"/>
    <n v="6"/>
    <s v="48 ls"/>
    <n v="6"/>
    <m/>
    <s v=""/>
    <m/>
    <s v=""/>
    <m/>
    <s v=""/>
    <m/>
    <s v=""/>
    <x v="0"/>
    <m/>
  </r>
  <r>
    <n v="2373"/>
    <x v="2382"/>
    <n v="1"/>
    <s v="576 pc"/>
    <n v="1"/>
    <m/>
    <s v=""/>
    <m/>
    <s v=""/>
    <m/>
    <s v=""/>
    <m/>
    <s v=""/>
    <x v="0"/>
    <m/>
  </r>
  <r>
    <n v="2374"/>
    <x v="2383"/>
    <n v="1"/>
    <s v="576 pc"/>
    <n v="1"/>
    <m/>
    <s v=""/>
    <m/>
    <s v=""/>
    <m/>
    <s v=""/>
    <m/>
    <s v=""/>
    <x v="0"/>
    <m/>
  </r>
  <r>
    <n v="2375"/>
    <x v="2384"/>
    <n v="3"/>
    <s v="76 pc"/>
    <n v="3"/>
    <m/>
    <s v=""/>
    <m/>
    <s v=""/>
    <m/>
    <s v=""/>
    <m/>
    <s v=""/>
    <x v="0"/>
    <m/>
  </r>
  <r>
    <n v="2376"/>
    <x v="2385"/>
    <n v="5"/>
    <s v="16 box"/>
    <n v="4"/>
    <n v="4"/>
    <n v="-1"/>
    <m/>
    <s v=""/>
    <m/>
    <s v=""/>
    <m/>
    <s v=""/>
    <x v="1"/>
    <m/>
  </r>
  <r>
    <n v="2377"/>
    <x v="2386"/>
    <n v="3"/>
    <s v="576 pc"/>
    <n v="3"/>
    <m/>
    <s v=""/>
    <m/>
    <s v=""/>
    <m/>
    <s v=""/>
    <m/>
    <s v=""/>
    <x v="0"/>
    <m/>
  </r>
  <r>
    <s v=""/>
    <x v="2387"/>
    <n v="4"/>
    <s v="48 LSN"/>
    <n v="0"/>
    <n v="0"/>
    <n v="-4"/>
    <m/>
    <s v=""/>
    <m/>
    <s v=""/>
    <m/>
    <s v=""/>
    <x v="1"/>
    <m/>
  </r>
  <r>
    <n v="2378"/>
    <x v="2388"/>
    <n v="11"/>
    <s v="48 ls"/>
    <n v="10"/>
    <n v="10"/>
    <n v="-1"/>
    <m/>
    <s v=""/>
    <m/>
    <s v=""/>
    <m/>
    <s v=""/>
    <x v="1"/>
    <m/>
  </r>
  <r>
    <n v="2379"/>
    <x v="2389"/>
    <n v="9"/>
    <s v="48 ls"/>
    <n v="8"/>
    <n v="8"/>
    <n v="-1"/>
    <m/>
    <s v=""/>
    <m/>
    <s v=""/>
    <m/>
    <s v=""/>
    <x v="1"/>
    <m/>
  </r>
  <r>
    <n v="2380"/>
    <x v="2390"/>
    <n v="1"/>
    <s v="48 LSN"/>
    <n v="1"/>
    <m/>
    <s v=""/>
    <m/>
    <s v=""/>
    <m/>
    <s v=""/>
    <m/>
    <s v=""/>
    <x v="0"/>
    <m/>
  </r>
  <r>
    <n v="2381"/>
    <x v="2391"/>
    <n v="1"/>
    <s v="48 LSN"/>
    <n v="1"/>
    <m/>
    <s v=""/>
    <m/>
    <s v=""/>
    <m/>
    <s v=""/>
    <m/>
    <s v=""/>
    <x v="0"/>
    <m/>
  </r>
  <r>
    <n v="2382"/>
    <x v="2392"/>
    <n v="1"/>
    <s v="96 LSN"/>
    <n v="1"/>
    <m/>
    <s v=""/>
    <m/>
    <s v=""/>
    <m/>
    <s v=""/>
    <m/>
    <s v=""/>
    <x v="0"/>
    <m/>
  </r>
  <r>
    <n v="2383"/>
    <x v="2393"/>
    <n v="5"/>
    <s v="48 LSN"/>
    <n v="5"/>
    <m/>
    <s v=""/>
    <m/>
    <s v=""/>
    <m/>
    <s v=""/>
    <m/>
    <s v=""/>
    <x v="0"/>
    <m/>
  </r>
  <r>
    <n v="2384"/>
    <x v="2394"/>
    <n v="2"/>
    <s v="250 pk"/>
    <n v="2"/>
    <m/>
    <s v=""/>
    <m/>
    <s v=""/>
    <m/>
    <s v=""/>
    <m/>
    <s v=""/>
    <x v="0"/>
    <m/>
  </r>
  <r>
    <n v="2385"/>
    <x v="2395"/>
    <n v="2"/>
    <n v="600"/>
    <n v="2"/>
    <m/>
    <s v=""/>
    <m/>
    <s v=""/>
    <m/>
    <s v=""/>
    <m/>
    <s v=""/>
    <x v="0"/>
    <m/>
  </r>
  <r>
    <n v="2386"/>
    <x v="2396"/>
    <n v="18"/>
    <s v="300 pk"/>
    <n v="18"/>
    <m/>
    <s v=""/>
    <m/>
    <s v=""/>
    <m/>
    <s v=""/>
    <m/>
    <s v=""/>
    <x v="0"/>
    <m/>
  </r>
  <r>
    <n v="2387"/>
    <x v="2397"/>
    <n v="8"/>
    <s v="250 pk"/>
    <n v="8"/>
    <m/>
    <s v=""/>
    <m/>
    <s v=""/>
    <m/>
    <s v=""/>
    <m/>
    <s v=""/>
    <x v="0"/>
    <m/>
  </r>
  <r>
    <n v="2388"/>
    <x v="2398"/>
    <n v="4"/>
    <s v="300 pc"/>
    <n v="4"/>
    <m/>
    <s v=""/>
    <m/>
    <s v=""/>
    <m/>
    <s v=""/>
    <m/>
    <s v=""/>
    <x v="0"/>
    <m/>
  </r>
  <r>
    <n v="2389"/>
    <x v="2399"/>
    <n v="3"/>
    <s v="600 pc"/>
    <n v="3"/>
    <m/>
    <s v=""/>
    <m/>
    <s v=""/>
    <m/>
    <s v=""/>
    <m/>
    <s v=""/>
    <x v="0"/>
    <m/>
  </r>
  <r>
    <n v="2390"/>
    <x v="2400"/>
    <n v="5"/>
    <s v="120 pc"/>
    <n v="5"/>
    <m/>
    <s v=""/>
    <m/>
    <s v=""/>
    <m/>
    <s v=""/>
    <m/>
    <s v=""/>
    <x v="0"/>
    <m/>
  </r>
  <r>
    <n v="2391"/>
    <x v="2401"/>
    <n v="8"/>
    <s v="144 pc"/>
    <n v="8"/>
    <m/>
    <s v=""/>
    <m/>
    <s v=""/>
    <m/>
    <s v=""/>
    <m/>
    <s v=""/>
    <x v="0"/>
    <m/>
  </r>
  <r>
    <n v="2392"/>
    <x v="2402"/>
    <n v="42"/>
    <s v="60 pc"/>
    <n v="42"/>
    <m/>
    <s v=""/>
    <m/>
    <s v=""/>
    <m/>
    <s v=""/>
    <m/>
    <s v=""/>
    <x v="0"/>
    <m/>
  </r>
  <r>
    <n v="2393"/>
    <x v="2403"/>
    <n v="14"/>
    <s v="8 ls"/>
    <n v="14"/>
    <m/>
    <s v=""/>
    <m/>
    <s v=""/>
    <m/>
    <s v=""/>
    <m/>
    <s v=""/>
    <x v="0"/>
    <m/>
  </r>
  <r>
    <n v="2394"/>
    <x v="2404"/>
    <n v="13"/>
    <s v="12 ls"/>
    <n v="12"/>
    <n v="12"/>
    <n v="-1"/>
    <m/>
    <s v=""/>
    <m/>
    <s v=""/>
    <m/>
    <s v=""/>
    <x v="1"/>
    <m/>
  </r>
  <r>
    <n v="2395"/>
    <x v="2405"/>
    <n v="3"/>
    <s v="3 ls"/>
    <n v="3"/>
    <m/>
    <s v=""/>
    <m/>
    <s v=""/>
    <m/>
    <s v=""/>
    <m/>
    <s v=""/>
    <x v="0"/>
    <m/>
  </r>
  <r>
    <n v="2396"/>
    <x v="2406"/>
    <n v="44"/>
    <s v="96 set"/>
    <n v="44"/>
    <m/>
    <s v=""/>
    <m/>
    <s v=""/>
    <m/>
    <s v=""/>
    <m/>
    <s v=""/>
    <x v="0"/>
    <m/>
  </r>
  <r>
    <n v="2397"/>
    <x v="2407"/>
    <n v="1"/>
    <s v="48 ls"/>
    <n v="1"/>
    <m/>
    <s v=""/>
    <m/>
    <s v=""/>
    <m/>
    <s v=""/>
    <m/>
    <s v="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50:C242" firstHeaderRow="0" firstDataRow="1" firstDataCol="1" rowPageCount="1" colPageCount="1"/>
  <pivotFields count="15">
    <pivotField showAll="0"/>
    <pivotField axis="axisRow" showAll="0">
      <items count="240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t="default"/>
      </items>
    </pivotField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showAll="0"/>
  </pivotFields>
  <rowFields count="1">
    <field x="1"/>
  </rowFields>
  <rowItems count="192">
    <i>
      <x v="3"/>
    </i>
    <i>
      <x v="10"/>
    </i>
    <i>
      <x v="14"/>
    </i>
    <i>
      <x v="16"/>
    </i>
    <i>
      <x v="42"/>
    </i>
    <i>
      <x v="64"/>
    </i>
    <i>
      <x v="103"/>
    </i>
    <i>
      <x v="108"/>
    </i>
    <i>
      <x v="146"/>
    </i>
    <i>
      <x v="148"/>
    </i>
    <i>
      <x v="170"/>
    </i>
    <i>
      <x v="204"/>
    </i>
    <i>
      <x v="242"/>
    </i>
    <i>
      <x v="253"/>
    </i>
    <i>
      <x v="254"/>
    </i>
    <i>
      <x v="255"/>
    </i>
    <i>
      <x v="258"/>
    </i>
    <i>
      <x v="265"/>
    </i>
    <i>
      <x v="280"/>
    </i>
    <i>
      <x v="281"/>
    </i>
    <i>
      <x v="289"/>
    </i>
    <i>
      <x v="302"/>
    </i>
    <i>
      <x v="309"/>
    </i>
    <i>
      <x v="313"/>
    </i>
    <i>
      <x v="314"/>
    </i>
    <i>
      <x v="371"/>
    </i>
    <i>
      <x v="373"/>
    </i>
    <i>
      <x v="435"/>
    </i>
    <i>
      <x v="492"/>
    </i>
    <i>
      <x v="535"/>
    </i>
    <i>
      <x v="537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63"/>
    </i>
    <i>
      <x v="564"/>
    </i>
    <i>
      <x v="565"/>
    </i>
    <i>
      <x v="567"/>
    </i>
    <i>
      <x v="568"/>
    </i>
    <i>
      <x v="590"/>
    </i>
    <i>
      <x v="606"/>
    </i>
    <i>
      <x v="608"/>
    </i>
    <i>
      <x v="612"/>
    </i>
    <i>
      <x v="613"/>
    </i>
    <i>
      <x v="630"/>
    </i>
    <i>
      <x v="631"/>
    </i>
    <i>
      <x v="632"/>
    </i>
    <i>
      <x v="640"/>
    </i>
    <i>
      <x v="670"/>
    </i>
    <i>
      <x v="682"/>
    </i>
    <i>
      <x v="686"/>
    </i>
    <i>
      <x v="691"/>
    </i>
    <i>
      <x v="699"/>
    </i>
    <i>
      <x v="700"/>
    </i>
    <i>
      <x v="713"/>
    </i>
    <i>
      <x v="717"/>
    </i>
    <i>
      <x v="755"/>
    </i>
    <i>
      <x v="759"/>
    </i>
    <i>
      <x v="766"/>
    </i>
    <i>
      <x v="767"/>
    </i>
    <i>
      <x v="838"/>
    </i>
    <i>
      <x v="844"/>
    </i>
    <i>
      <x v="845"/>
    </i>
    <i>
      <x v="871"/>
    </i>
    <i>
      <x v="880"/>
    </i>
    <i>
      <x v="881"/>
    </i>
    <i>
      <x v="893"/>
    </i>
    <i>
      <x v="894"/>
    </i>
    <i>
      <x v="895"/>
    </i>
    <i>
      <x v="896"/>
    </i>
    <i>
      <x v="897"/>
    </i>
    <i>
      <x v="929"/>
    </i>
    <i>
      <x v="960"/>
    </i>
    <i>
      <x v="974"/>
    </i>
    <i>
      <x v="995"/>
    </i>
    <i>
      <x v="996"/>
    </i>
    <i>
      <x v="997"/>
    </i>
    <i>
      <x v="1018"/>
    </i>
    <i>
      <x v="1050"/>
    </i>
    <i>
      <x v="1051"/>
    </i>
    <i>
      <x v="1063"/>
    </i>
    <i>
      <x v="1065"/>
    </i>
    <i>
      <x v="1066"/>
    </i>
    <i>
      <x v="1092"/>
    </i>
    <i>
      <x v="1095"/>
    </i>
    <i>
      <x v="1100"/>
    </i>
    <i>
      <x v="1101"/>
    </i>
    <i>
      <x v="1102"/>
    </i>
    <i>
      <x v="1179"/>
    </i>
    <i>
      <x v="1229"/>
    </i>
    <i>
      <x v="1234"/>
    </i>
    <i>
      <x v="1242"/>
    </i>
    <i>
      <x v="1271"/>
    </i>
    <i>
      <x v="1276"/>
    </i>
    <i>
      <x v="1295"/>
    </i>
    <i>
      <x v="1331"/>
    </i>
    <i>
      <x v="1332"/>
    </i>
    <i>
      <x v="1334"/>
    </i>
    <i>
      <x v="1335"/>
    </i>
    <i>
      <x v="1386"/>
    </i>
    <i>
      <x v="1394"/>
    </i>
    <i>
      <x v="1395"/>
    </i>
    <i>
      <x v="1396"/>
    </i>
    <i>
      <x v="1397"/>
    </i>
    <i>
      <x v="1398"/>
    </i>
    <i>
      <x v="1427"/>
    </i>
    <i>
      <x v="1438"/>
    </i>
    <i>
      <x v="1440"/>
    </i>
    <i>
      <x v="1445"/>
    </i>
    <i>
      <x v="1476"/>
    </i>
    <i>
      <x v="1478"/>
    </i>
    <i>
      <x v="1483"/>
    </i>
    <i>
      <x v="1485"/>
    </i>
    <i>
      <x v="1486"/>
    </i>
    <i>
      <x v="1488"/>
    </i>
    <i>
      <x v="1491"/>
    </i>
    <i>
      <x v="1493"/>
    </i>
    <i>
      <x v="1494"/>
    </i>
    <i>
      <x v="1532"/>
    </i>
    <i>
      <x v="1541"/>
    </i>
    <i>
      <x v="1545"/>
    </i>
    <i>
      <x v="1549"/>
    </i>
    <i>
      <x v="1559"/>
    </i>
    <i>
      <x v="1565"/>
    </i>
    <i>
      <x v="1568"/>
    </i>
    <i>
      <x v="1569"/>
    </i>
    <i>
      <x v="1585"/>
    </i>
    <i>
      <x v="1588"/>
    </i>
    <i>
      <x v="1591"/>
    </i>
    <i>
      <x v="1598"/>
    </i>
    <i>
      <x v="1599"/>
    </i>
    <i>
      <x v="1615"/>
    </i>
    <i>
      <x v="1619"/>
    </i>
    <i>
      <x v="1625"/>
    </i>
    <i>
      <x v="1626"/>
    </i>
    <i>
      <x v="1630"/>
    </i>
    <i>
      <x v="1631"/>
    </i>
    <i>
      <x v="1632"/>
    </i>
    <i>
      <x v="1633"/>
    </i>
    <i>
      <x v="1656"/>
    </i>
    <i>
      <x v="1660"/>
    </i>
    <i>
      <x v="1666"/>
    </i>
    <i>
      <x v="1667"/>
    </i>
    <i>
      <x v="1668"/>
    </i>
    <i>
      <x v="1680"/>
    </i>
    <i>
      <x v="1686"/>
    </i>
    <i>
      <x v="1692"/>
    </i>
    <i>
      <x v="1744"/>
    </i>
    <i>
      <x v="1843"/>
    </i>
    <i>
      <x v="1844"/>
    </i>
    <i>
      <x v="1850"/>
    </i>
    <i>
      <x v="1852"/>
    </i>
    <i>
      <x v="1858"/>
    </i>
    <i>
      <x v="1860"/>
    </i>
    <i>
      <x v="1861"/>
    </i>
    <i>
      <x v="1906"/>
    </i>
    <i>
      <x v="1913"/>
    </i>
    <i>
      <x v="1914"/>
    </i>
    <i>
      <x v="1915"/>
    </i>
    <i>
      <x v="1918"/>
    </i>
    <i>
      <x v="1928"/>
    </i>
    <i>
      <x v="1931"/>
    </i>
    <i>
      <x v="1932"/>
    </i>
    <i>
      <x v="1936"/>
    </i>
    <i>
      <x v="1937"/>
    </i>
    <i>
      <x v="1939"/>
    </i>
    <i>
      <x v="1941"/>
    </i>
    <i>
      <x v="1962"/>
    </i>
    <i>
      <x v="1981"/>
    </i>
    <i>
      <x v="1990"/>
    </i>
    <i>
      <x v="1994"/>
    </i>
    <i>
      <x v="1995"/>
    </i>
    <i>
      <x v="2000"/>
    </i>
    <i>
      <x v="2017"/>
    </i>
    <i>
      <x v="2132"/>
    </i>
    <i>
      <x v="2141"/>
    </i>
    <i>
      <x v="2165"/>
    </i>
    <i>
      <x v="2178"/>
    </i>
    <i>
      <x v="2373"/>
    </i>
    <i>
      <x v="2385"/>
    </i>
    <i>
      <x v="2387"/>
    </i>
    <i>
      <x v="2388"/>
    </i>
    <i>
      <x v="2389"/>
    </i>
    <i>
      <x v="2404"/>
    </i>
    <i t="grand">
      <x/>
    </i>
  </rowItems>
  <colFields count="1">
    <field x="-2"/>
  </colFields>
  <colItems count="2">
    <i>
      <x/>
    </i>
    <i i="1">
      <x v="1"/>
    </i>
  </colItems>
  <pageFields count="1">
    <pageField fld="13" hier="-1"/>
  </pageFields>
  <dataFields count="2">
    <dataField name="Sum of M1A" fld="5" baseField="1" baseItem="10"/>
    <dataField name="Sum of M1B" fld="6" baseField="1" baseItem="10"/>
  </dataFields>
  <formats count="18">
    <format dxfId="64">
      <pivotArea type="all" dataOnly="0" outline="0" fieldPosition="0"/>
    </format>
    <format dxfId="63">
      <pivotArea outline="0" collapsedLevelsAreSubtotals="1" fieldPosition="0"/>
    </format>
    <format dxfId="62">
      <pivotArea field="1" type="button" dataOnly="0" labelOnly="1" outline="0" axis="axisRow" fieldPosition="0"/>
    </format>
    <format dxfId="61">
      <pivotArea dataOnly="0" labelOnly="1" fieldPosition="0">
        <references count="1">
          <reference field="1" count="50">
            <x v="3"/>
            <x v="10"/>
            <x v="14"/>
            <x v="16"/>
            <x v="42"/>
            <x v="64"/>
            <x v="103"/>
            <x v="108"/>
            <x v="146"/>
            <x v="148"/>
            <x v="170"/>
            <x v="204"/>
            <x v="242"/>
            <x v="253"/>
            <x v="254"/>
            <x v="255"/>
            <x v="258"/>
            <x v="265"/>
            <x v="280"/>
            <x v="281"/>
            <x v="289"/>
            <x v="302"/>
            <x v="309"/>
            <x v="313"/>
            <x v="314"/>
            <x v="371"/>
            <x v="373"/>
            <x v="435"/>
            <x v="492"/>
            <x v="535"/>
            <x v="537"/>
            <x v="545"/>
            <x v="546"/>
            <x v="547"/>
            <x v="548"/>
            <x v="549"/>
            <x v="550"/>
            <x v="551"/>
            <x v="552"/>
            <x v="553"/>
            <x v="554"/>
            <x v="563"/>
            <x v="564"/>
            <x v="565"/>
            <x v="567"/>
            <x v="568"/>
            <x v="590"/>
            <x v="606"/>
            <x v="608"/>
            <x v="612"/>
          </reference>
        </references>
      </pivotArea>
    </format>
    <format dxfId="60">
      <pivotArea dataOnly="0" labelOnly="1" fieldPosition="0">
        <references count="1">
          <reference field="1" count="50">
            <x v="613"/>
            <x v="630"/>
            <x v="631"/>
            <x v="632"/>
            <x v="640"/>
            <x v="670"/>
            <x v="682"/>
            <x v="686"/>
            <x v="691"/>
            <x v="699"/>
            <x v="700"/>
            <x v="713"/>
            <x v="717"/>
            <x v="755"/>
            <x v="759"/>
            <x v="766"/>
            <x v="767"/>
            <x v="838"/>
            <x v="844"/>
            <x v="845"/>
            <x v="871"/>
            <x v="880"/>
            <x v="881"/>
            <x v="893"/>
            <x v="894"/>
            <x v="895"/>
            <x v="896"/>
            <x v="897"/>
            <x v="929"/>
            <x v="960"/>
            <x v="974"/>
            <x v="995"/>
            <x v="996"/>
            <x v="997"/>
            <x v="1018"/>
            <x v="1050"/>
            <x v="1051"/>
            <x v="1063"/>
            <x v="1065"/>
            <x v="1066"/>
            <x v="1092"/>
            <x v="1095"/>
            <x v="1100"/>
            <x v="1101"/>
            <x v="1102"/>
            <x v="1179"/>
            <x v="1229"/>
            <x v="1234"/>
            <x v="1242"/>
            <x v="1271"/>
          </reference>
        </references>
      </pivotArea>
    </format>
    <format dxfId="59">
      <pivotArea dataOnly="0" labelOnly="1" fieldPosition="0">
        <references count="1">
          <reference field="1" count="50">
            <x v="1276"/>
            <x v="1295"/>
            <x v="1331"/>
            <x v="1332"/>
            <x v="1334"/>
            <x v="1335"/>
            <x v="1386"/>
            <x v="1394"/>
            <x v="1395"/>
            <x v="1396"/>
            <x v="1397"/>
            <x v="1398"/>
            <x v="1427"/>
            <x v="1438"/>
            <x v="1440"/>
            <x v="1445"/>
            <x v="1476"/>
            <x v="1478"/>
            <x v="1483"/>
            <x v="1485"/>
            <x v="1486"/>
            <x v="1488"/>
            <x v="1491"/>
            <x v="1493"/>
            <x v="1494"/>
            <x v="1532"/>
            <x v="1541"/>
            <x v="1545"/>
            <x v="1549"/>
            <x v="1559"/>
            <x v="1565"/>
            <x v="1568"/>
            <x v="1569"/>
            <x v="1585"/>
            <x v="1588"/>
            <x v="1591"/>
            <x v="1598"/>
            <x v="1599"/>
            <x v="1615"/>
            <x v="1619"/>
            <x v="1625"/>
            <x v="1626"/>
            <x v="1630"/>
            <x v="1631"/>
            <x v="1632"/>
            <x v="1633"/>
            <x v="1656"/>
            <x v="1660"/>
            <x v="1666"/>
            <x v="1667"/>
          </reference>
        </references>
      </pivotArea>
    </format>
    <format dxfId="58">
      <pivotArea dataOnly="0" labelOnly="1" fieldPosition="0">
        <references count="1">
          <reference field="1" count="41">
            <x v="1668"/>
            <x v="1680"/>
            <x v="1686"/>
            <x v="1692"/>
            <x v="1744"/>
            <x v="1843"/>
            <x v="1844"/>
            <x v="1850"/>
            <x v="1852"/>
            <x v="1858"/>
            <x v="1860"/>
            <x v="1861"/>
            <x v="1906"/>
            <x v="1913"/>
            <x v="1914"/>
            <x v="1915"/>
            <x v="1918"/>
            <x v="1928"/>
            <x v="1931"/>
            <x v="1932"/>
            <x v="1936"/>
            <x v="1937"/>
            <x v="1939"/>
            <x v="1941"/>
            <x v="1962"/>
            <x v="1981"/>
            <x v="1990"/>
            <x v="1994"/>
            <x v="1995"/>
            <x v="2000"/>
            <x v="2017"/>
            <x v="2132"/>
            <x v="2141"/>
            <x v="2165"/>
            <x v="2178"/>
            <x v="2373"/>
            <x v="2385"/>
            <x v="2387"/>
            <x v="2388"/>
            <x v="2389"/>
            <x v="2404"/>
          </reference>
        </references>
      </pivotArea>
    </format>
    <format dxfId="57">
      <pivotArea dataOnly="0" labelOnly="1" grandRow="1" outline="0" fieldPosition="0"/>
    </format>
    <format dxfId="5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5">
      <pivotArea type="all" dataOnly="0" outline="0" fieldPosition="0"/>
    </format>
    <format dxfId="54">
      <pivotArea outline="0" collapsedLevelsAreSubtotals="1" fieldPosition="0"/>
    </format>
    <format dxfId="53">
      <pivotArea field="1" type="button" dataOnly="0" labelOnly="1" outline="0" axis="axisRow" fieldPosition="0"/>
    </format>
    <format dxfId="52">
      <pivotArea dataOnly="0" labelOnly="1" fieldPosition="0">
        <references count="1">
          <reference field="1" count="50">
            <x v="3"/>
            <x v="10"/>
            <x v="14"/>
            <x v="16"/>
            <x v="42"/>
            <x v="64"/>
            <x v="103"/>
            <x v="108"/>
            <x v="146"/>
            <x v="148"/>
            <x v="170"/>
            <x v="204"/>
            <x v="242"/>
            <x v="253"/>
            <x v="254"/>
            <x v="255"/>
            <x v="258"/>
            <x v="265"/>
            <x v="280"/>
            <x v="281"/>
            <x v="289"/>
            <x v="302"/>
            <x v="309"/>
            <x v="313"/>
            <x v="314"/>
            <x v="371"/>
            <x v="373"/>
            <x v="435"/>
            <x v="492"/>
            <x v="535"/>
            <x v="537"/>
            <x v="545"/>
            <x v="546"/>
            <x v="547"/>
            <x v="548"/>
            <x v="549"/>
            <x v="550"/>
            <x v="551"/>
            <x v="552"/>
            <x v="553"/>
            <x v="554"/>
            <x v="563"/>
            <x v="564"/>
            <x v="565"/>
            <x v="567"/>
            <x v="568"/>
            <x v="590"/>
            <x v="606"/>
            <x v="608"/>
            <x v="612"/>
          </reference>
        </references>
      </pivotArea>
    </format>
    <format dxfId="51">
      <pivotArea dataOnly="0" labelOnly="1" fieldPosition="0">
        <references count="1">
          <reference field="1" count="50">
            <x v="613"/>
            <x v="630"/>
            <x v="631"/>
            <x v="632"/>
            <x v="640"/>
            <x v="670"/>
            <x v="682"/>
            <x v="686"/>
            <x v="691"/>
            <x v="699"/>
            <x v="700"/>
            <x v="713"/>
            <x v="717"/>
            <x v="755"/>
            <x v="759"/>
            <x v="766"/>
            <x v="767"/>
            <x v="838"/>
            <x v="844"/>
            <x v="845"/>
            <x v="871"/>
            <x v="880"/>
            <x v="881"/>
            <x v="893"/>
            <x v="894"/>
            <x v="895"/>
            <x v="896"/>
            <x v="897"/>
            <x v="929"/>
            <x v="960"/>
            <x v="974"/>
            <x v="995"/>
            <x v="996"/>
            <x v="997"/>
            <x v="1018"/>
            <x v="1050"/>
            <x v="1051"/>
            <x v="1063"/>
            <x v="1065"/>
            <x v="1066"/>
            <x v="1092"/>
            <x v="1095"/>
            <x v="1100"/>
            <x v="1101"/>
            <x v="1102"/>
            <x v="1179"/>
            <x v="1229"/>
            <x v="1234"/>
            <x v="1242"/>
            <x v="1271"/>
          </reference>
        </references>
      </pivotArea>
    </format>
    <format dxfId="50">
      <pivotArea dataOnly="0" labelOnly="1" fieldPosition="0">
        <references count="1">
          <reference field="1" count="50">
            <x v="1276"/>
            <x v="1295"/>
            <x v="1331"/>
            <x v="1332"/>
            <x v="1334"/>
            <x v="1335"/>
            <x v="1386"/>
            <x v="1394"/>
            <x v="1395"/>
            <x v="1396"/>
            <x v="1397"/>
            <x v="1398"/>
            <x v="1427"/>
            <x v="1438"/>
            <x v="1440"/>
            <x v="1445"/>
            <x v="1476"/>
            <x v="1478"/>
            <x v="1483"/>
            <x v="1485"/>
            <x v="1486"/>
            <x v="1488"/>
            <x v="1491"/>
            <x v="1493"/>
            <x v="1494"/>
            <x v="1532"/>
            <x v="1541"/>
            <x v="1545"/>
            <x v="1549"/>
            <x v="1559"/>
            <x v="1565"/>
            <x v="1568"/>
            <x v="1569"/>
            <x v="1585"/>
            <x v="1588"/>
            <x v="1591"/>
            <x v="1598"/>
            <x v="1599"/>
            <x v="1615"/>
            <x v="1619"/>
            <x v="1625"/>
            <x v="1626"/>
            <x v="1630"/>
            <x v="1631"/>
            <x v="1632"/>
            <x v="1633"/>
            <x v="1656"/>
            <x v="1660"/>
            <x v="1666"/>
            <x v="1667"/>
          </reference>
        </references>
      </pivotArea>
    </format>
    <format dxfId="49">
      <pivotArea dataOnly="0" labelOnly="1" fieldPosition="0">
        <references count="1">
          <reference field="1" count="41">
            <x v="1668"/>
            <x v="1680"/>
            <x v="1686"/>
            <x v="1692"/>
            <x v="1744"/>
            <x v="1843"/>
            <x v="1844"/>
            <x v="1850"/>
            <x v="1852"/>
            <x v="1858"/>
            <x v="1860"/>
            <x v="1861"/>
            <x v="1906"/>
            <x v="1913"/>
            <x v="1914"/>
            <x v="1915"/>
            <x v="1918"/>
            <x v="1928"/>
            <x v="1931"/>
            <x v="1932"/>
            <x v="1936"/>
            <x v="1937"/>
            <x v="1939"/>
            <x v="1941"/>
            <x v="1962"/>
            <x v="1981"/>
            <x v="1990"/>
            <x v="1994"/>
            <x v="1995"/>
            <x v="2000"/>
            <x v="2017"/>
            <x v="2132"/>
            <x v="2141"/>
            <x v="2165"/>
            <x v="2178"/>
            <x v="2373"/>
            <x v="2385"/>
            <x v="2387"/>
            <x v="2388"/>
            <x v="2389"/>
            <x v="2404"/>
          </reference>
        </references>
      </pivotArea>
    </format>
    <format dxfId="48">
      <pivotArea dataOnly="0" labelOnly="1" grandRow="1" outline="0" fieldPosition="0"/>
    </format>
    <format dxfId="4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47" firstHeaderRow="0" firstDataRow="1" firstDataCol="1" rowPageCount="1" colPageCount="1"/>
  <pivotFields count="15">
    <pivotField showAll="0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h="1" x="98"/>
        <item t="default"/>
      </items>
    </pivotField>
    <pivotField axis="axisRow" showAll="0">
      <items count="194">
        <item x="0"/>
        <item x="1"/>
        <item x="98"/>
        <item x="2"/>
        <item x="99"/>
        <item x="3"/>
        <item x="100"/>
        <item x="101"/>
        <item x="102"/>
        <item x="4"/>
        <item x="103"/>
        <item x="5"/>
        <item x="104"/>
        <item x="6"/>
        <item x="7"/>
        <item x="8"/>
        <item x="9"/>
        <item x="10"/>
        <item x="11"/>
        <item x="12"/>
        <item x="13"/>
        <item x="105"/>
        <item x="14"/>
        <item x="15"/>
        <item x="16"/>
        <item x="17"/>
        <item x="18"/>
        <item x="19"/>
        <item x="20"/>
        <item x="21"/>
        <item x="22"/>
        <item x="23"/>
        <item x="24"/>
        <item x="106"/>
        <item x="25"/>
        <item x="26"/>
        <item x="107"/>
        <item x="108"/>
        <item x="109"/>
        <item x="110"/>
        <item x="27"/>
        <item x="28"/>
        <item x="111"/>
        <item x="112"/>
        <item x="113"/>
        <item x="114"/>
        <item x="29"/>
        <item x="115"/>
        <item x="30"/>
        <item x="116"/>
        <item x="31"/>
        <item x="32"/>
        <item x="33"/>
        <item x="34"/>
        <item x="35"/>
        <item x="117"/>
        <item x="118"/>
        <item x="119"/>
        <item x="36"/>
        <item x="120"/>
        <item x="121"/>
        <item x="37"/>
        <item x="38"/>
        <item x="39"/>
        <item x="122"/>
        <item x="123"/>
        <item x="124"/>
        <item x="125"/>
        <item x="126"/>
        <item x="127"/>
        <item x="128"/>
        <item x="40"/>
        <item x="129"/>
        <item x="41"/>
        <item x="42"/>
        <item x="43"/>
        <item x="130"/>
        <item x="131"/>
        <item x="44"/>
        <item x="45"/>
        <item x="132"/>
        <item x="46"/>
        <item x="47"/>
        <item x="48"/>
        <item x="49"/>
        <item x="50"/>
        <item x="51"/>
        <item x="52"/>
        <item x="133"/>
        <item x="134"/>
        <item x="135"/>
        <item x="136"/>
        <item x="53"/>
        <item x="137"/>
        <item x="138"/>
        <item x="54"/>
        <item x="55"/>
        <item x="139"/>
        <item x="56"/>
        <item x="140"/>
        <item x="141"/>
        <item x="57"/>
        <item x="142"/>
        <item x="143"/>
        <item x="144"/>
        <item x="145"/>
        <item x="146"/>
        <item x="147"/>
        <item x="148"/>
        <item x="149"/>
        <item x="58"/>
        <item x="59"/>
        <item x="60"/>
        <item x="61"/>
        <item x="62"/>
        <item x="63"/>
        <item x="150"/>
        <item x="151"/>
        <item x="152"/>
        <item x="153"/>
        <item x="64"/>
        <item x="65"/>
        <item x="66"/>
        <item x="67"/>
        <item x="154"/>
        <item x="68"/>
        <item x="155"/>
        <item x="156"/>
        <item x="157"/>
        <item x="158"/>
        <item x="159"/>
        <item x="69"/>
        <item x="70"/>
        <item x="160"/>
        <item x="71"/>
        <item x="161"/>
        <item x="162"/>
        <item x="72"/>
        <item x="163"/>
        <item x="73"/>
        <item x="164"/>
        <item x="165"/>
        <item x="166"/>
        <item x="167"/>
        <item x="168"/>
        <item x="169"/>
        <item x="170"/>
        <item x="171"/>
        <item x="74"/>
        <item x="75"/>
        <item x="76"/>
        <item x="77"/>
        <item x="78"/>
        <item x="79"/>
        <item x="172"/>
        <item x="80"/>
        <item x="173"/>
        <item x="81"/>
        <item x="174"/>
        <item x="175"/>
        <item x="176"/>
        <item x="177"/>
        <item x="82"/>
        <item x="83"/>
        <item x="84"/>
        <item x="178"/>
        <item x="179"/>
        <item x="85"/>
        <item x="180"/>
        <item x="86"/>
        <item x="87"/>
        <item x="88"/>
        <item x="181"/>
        <item x="182"/>
        <item x="89"/>
        <item x="90"/>
        <item x="91"/>
        <item x="92"/>
        <item x="93"/>
        <item x="183"/>
        <item x="94"/>
        <item x="184"/>
        <item x="95"/>
        <item x="185"/>
        <item x="96"/>
        <item x="186"/>
        <item x="187"/>
        <item x="97"/>
        <item x="188"/>
        <item x="189"/>
        <item x="190"/>
        <item x="191"/>
        <item x="192"/>
        <item t="default"/>
      </items>
    </pivotField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3">
        <item h="1" x="1"/>
        <item x="0"/>
        <item t="default"/>
      </items>
    </pivotField>
  </pivotFields>
  <rowFields count="1">
    <field x="1"/>
  </rowFields>
  <rowItems count="44">
    <i>
      <x/>
    </i>
    <i>
      <x v="4"/>
    </i>
    <i>
      <x v="8"/>
    </i>
    <i>
      <x v="9"/>
    </i>
    <i>
      <x v="11"/>
    </i>
    <i>
      <x v="13"/>
    </i>
    <i>
      <x v="17"/>
    </i>
    <i>
      <x v="18"/>
    </i>
    <i>
      <x v="19"/>
    </i>
    <i>
      <x v="25"/>
    </i>
    <i>
      <x v="29"/>
    </i>
    <i>
      <x v="30"/>
    </i>
    <i>
      <x v="34"/>
    </i>
    <i>
      <x v="44"/>
    </i>
    <i>
      <x v="46"/>
    </i>
    <i>
      <x v="53"/>
    </i>
    <i>
      <x v="55"/>
    </i>
    <i>
      <x v="73"/>
    </i>
    <i>
      <x v="74"/>
    </i>
    <i>
      <x v="75"/>
    </i>
    <i>
      <x v="81"/>
    </i>
    <i>
      <x v="82"/>
    </i>
    <i>
      <x v="95"/>
    </i>
    <i>
      <x v="110"/>
    </i>
    <i>
      <x v="111"/>
    </i>
    <i>
      <x v="112"/>
    </i>
    <i>
      <x v="113"/>
    </i>
    <i>
      <x v="114"/>
    </i>
    <i>
      <x v="115"/>
    </i>
    <i>
      <x v="123"/>
    </i>
    <i>
      <x v="125"/>
    </i>
    <i>
      <x v="132"/>
    </i>
    <i>
      <x v="134"/>
    </i>
    <i>
      <x v="139"/>
    </i>
    <i>
      <x v="164"/>
    </i>
    <i>
      <x v="167"/>
    </i>
    <i>
      <x v="169"/>
    </i>
    <i>
      <x v="170"/>
    </i>
    <i>
      <x v="171"/>
    </i>
    <i>
      <x v="177"/>
    </i>
    <i>
      <x v="182"/>
    </i>
    <i>
      <x v="184"/>
    </i>
    <i>
      <x v="186"/>
    </i>
    <i t="grand">
      <x/>
    </i>
  </rowItems>
  <colFields count="1">
    <field x="-2"/>
  </colFields>
  <colItems count="2">
    <i>
      <x/>
    </i>
    <i i="1">
      <x v="1"/>
    </i>
  </colItems>
  <pageFields count="1">
    <pageField fld="14" hier="-1"/>
  </pageFields>
  <dataFields count="2">
    <dataField name="Sum of M1A" fld="5" baseField="0" baseItem="0"/>
    <dataField name="Sum of M1B" fld="6" baseField="0" baseItem="0"/>
  </dataFields>
  <formats count="12">
    <format dxfId="76">
      <pivotArea type="all" dataOnly="0" outline="0" fieldPosition="0"/>
    </format>
    <format dxfId="75">
      <pivotArea outline="0" collapsedLevelsAreSubtotals="1" fieldPosition="0"/>
    </format>
    <format dxfId="74">
      <pivotArea field="1" type="button" dataOnly="0" labelOnly="1" outline="0" axis="axisRow" fieldPosition="0"/>
    </format>
    <format dxfId="73">
      <pivotArea dataOnly="0" labelOnly="1" fieldPosition="0">
        <references count="1">
          <reference field="1" count="43">
            <x v="0"/>
            <x v="4"/>
            <x v="8"/>
            <x v="9"/>
            <x v="11"/>
            <x v="13"/>
            <x v="17"/>
            <x v="18"/>
            <x v="19"/>
            <x v="25"/>
            <x v="29"/>
            <x v="30"/>
            <x v="34"/>
            <x v="44"/>
            <x v="46"/>
            <x v="53"/>
            <x v="55"/>
            <x v="73"/>
            <x v="74"/>
            <x v="75"/>
            <x v="81"/>
            <x v="82"/>
            <x v="95"/>
            <x v="110"/>
            <x v="111"/>
            <x v="112"/>
            <x v="113"/>
            <x v="114"/>
            <x v="115"/>
            <x v="123"/>
            <x v="125"/>
            <x v="132"/>
            <x v="134"/>
            <x v="139"/>
            <x v="164"/>
            <x v="167"/>
            <x v="169"/>
            <x v="170"/>
            <x v="171"/>
            <x v="177"/>
            <x v="182"/>
            <x v="184"/>
            <x v="186"/>
          </reference>
        </references>
      </pivotArea>
    </format>
    <format dxfId="72">
      <pivotArea dataOnly="0" labelOnly="1" grandRow="1" outline="0" fieldPosition="0"/>
    </format>
    <format dxfId="7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0">
      <pivotArea type="all" dataOnly="0" outline="0" fieldPosition="0"/>
    </format>
    <format dxfId="69">
      <pivotArea outline="0" collapsedLevelsAreSubtotals="1" fieldPosition="0"/>
    </format>
    <format dxfId="68">
      <pivotArea field="1" type="button" dataOnly="0" labelOnly="1" outline="0" axis="axisRow" fieldPosition="0"/>
    </format>
    <format dxfId="67">
      <pivotArea dataOnly="0" labelOnly="1" fieldPosition="0">
        <references count="1">
          <reference field="1" count="43">
            <x v="0"/>
            <x v="4"/>
            <x v="8"/>
            <x v="9"/>
            <x v="11"/>
            <x v="13"/>
            <x v="17"/>
            <x v="18"/>
            <x v="19"/>
            <x v="25"/>
            <x v="29"/>
            <x v="30"/>
            <x v="34"/>
            <x v="44"/>
            <x v="46"/>
            <x v="53"/>
            <x v="55"/>
            <x v="73"/>
            <x v="74"/>
            <x v="75"/>
            <x v="81"/>
            <x v="82"/>
            <x v="95"/>
            <x v="110"/>
            <x v="111"/>
            <x v="112"/>
            <x v="113"/>
            <x v="114"/>
            <x v="115"/>
            <x v="123"/>
            <x v="125"/>
            <x v="132"/>
            <x v="134"/>
            <x v="139"/>
            <x v="164"/>
            <x v="167"/>
            <x v="169"/>
            <x v="170"/>
            <x v="171"/>
            <x v="177"/>
            <x v="182"/>
            <x v="184"/>
            <x v="186"/>
          </reference>
        </references>
      </pivotArea>
    </format>
    <format dxfId="66">
      <pivotArea dataOnly="0" labelOnly="1" grandRow="1" outline="0" fieldPosition="0"/>
    </format>
    <format dxfId="6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6" name="M30_04" displayName="M30_04" ref="A2:F85" totalsRowShown="0">
  <autoFilter ref="A2:F85"/>
  <sortState ref="B3:E85">
    <sortCondition ref="D2:D85"/>
  </sortState>
  <tableColumns count="6">
    <tableColumn id="6" name="//" dataDxfId="115">
      <calculatedColumnFormula>IF(A2="//",MATCH("+-",Table1[PM1],0),MATCH("+-",INDIRECT("1!o"&amp;A2+3&amp;":o"&amp;1000),0)+A2)</calculatedColumnFormula>
    </tableColumn>
    <tableColumn id="1" name="NAMA BARANG" dataDxfId="114">
      <calculatedColumnFormula>INDEX(Table1[NAMA BARANG],M30_04[[#This Row],[//]])</calculatedColumnFormula>
    </tableColumn>
    <tableColumn id="2" name="A" dataDxfId="113">
      <calculatedColumnFormula>INDEX(Table1[M1A],M30_04[[#This Row],[//]])-INDEX(Table1[M1B],M30_04[[#This Row],[//]])</calculatedColumnFormula>
    </tableColumn>
    <tableColumn id="4" name="B" dataDxfId="112"/>
    <tableColumn id="5" name="C" dataDxfId="111"/>
    <tableColumn id="8" name="Column1" dataDxfId="11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7" name="K30_04" displayName="K30_04" ref="A2:E22" totalsRowShown="0">
  <autoFilter ref="A2:E22"/>
  <tableColumns count="5">
    <tableColumn id="1" name="NAMA BARANG"/>
    <tableColumn id="2" name="C"/>
    <tableColumn id="3" name="KET"/>
    <tableColumn id="5" name="concat" dataDxfId="109">
      <calculatedColumnFormula>SUBSTITUTE(SUBSTITUTE(SUBSTITUTE(K30_04[[#This Row],[NAMA BARANG]]," ",""),".",""),"-","")</calculatedColumnFormula>
    </tableColumn>
    <tableColumn id="6" name="Column1" dataDxfId="108">
      <calculatedColumnFormula>_xlfn.IFNA(MATCH(K30_04[concat],Table1[concat],0),"-")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2:P201" totalsRowShown="0">
  <autoFilter ref="A2:P201"/>
  <sortState ref="A3:P201">
    <sortCondition ref="A2:A201"/>
  </sortState>
  <tableColumns count="16">
    <tableColumn id="1" name="//" dataDxfId="107">
      <calculatedColumnFormula>IF(Table1[[#This Row],[NAMA BARANG]]="","",IF(Table1[[#This Row],[TT]]&lt;1,"",COUNT(A$2:A2)+1))</calculatedColumnFormula>
    </tableColumn>
    <tableColumn id="2" name="NAMA BARANG" dataDxfId="106"/>
    <tableColumn id="3" name="AWAL" dataDxfId="105"/>
    <tableColumn id="4" name="KET" dataDxfId="104"/>
    <tableColumn id="5" name="TT" dataDxfId="103">
      <calculatedColumnFormula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calculatedColumnFormula>
    </tableColumn>
    <tableColumn id="6" name="M1A" dataDxfId="102"/>
    <tableColumn id="7" name="M1B" dataDxfId="101">
      <calculatedColumnFormula>IF(Table1[[#This Row],[M1A]]="","",Table1[[#This Row],[M1A]]-Table1[[#This Row],[AWAL]])</calculatedColumnFormula>
    </tableColumn>
    <tableColumn id="8" name="M2A" dataDxfId="100"/>
    <tableColumn id="9" name="M2B" dataDxfId="99">
      <calculatedColumnFormula>IF(Table1[[#This Row],[M2A]]="","",SUM(Table1[[#This Row],[M2A]]-(IF(Table1[[#This Row],[M1A]]="",Table1[[#This Row],[AWAL]],Table1[[#This Row],[M1A]]))))</calculatedColumnFormula>
    </tableColumn>
    <tableColumn id="10" name="M3A"/>
    <tableColumn id="12" name="M3B" dataDxfId="98">
      <calculatedColumnFormula>IF(Table1[[#This Row],[M3A]]="","",SUM(Table1[[#This Row],[M3A]]-(IF(Table1[[#This Row],[M2A]]="",IF(Table1[[#This Row],[M1A]]="",Table1[[#This Row],[AWAL]],Table1[[#This Row],[M1A]]),Table1[[#This Row],[M2A]]))))</calculatedColumnFormula>
    </tableColumn>
    <tableColumn id="13" name="M4A"/>
    <tableColumn id="14" name="M4B" dataDxfId="97">
      <calculatedColumnFormula>IF(Table1[[#This Row],[M4A]]="","",SUM(Table1[[#This Row],[M4A]]-(IF(Table1[[#This Row],[M3A]]="",IF(Table1[[#This Row],[M2A]]="",IF(Table1[[#This Row],[M1A]]="",Table1[[#This Row],[AWAL]],Table1[[#This Row],[M1A]]),Table1[[#This Row],[M2A]]),Table1[[#This Row],[M3A]]))))</calculatedColumnFormula>
    </tableColumn>
    <tableColumn id="16" name="concat" dataDxfId="96">
      <calculatedColumnFormula>SUBSTITUTE(SUBSTITUTE(SUBSTITUTE(Table1[[#This Row],[NAMA BARANG]]," ",""),".",""),"-","")</calculatedColumnFormula>
    </tableColumn>
    <tableColumn id="11" name="PM1" dataDxfId="95">
      <calculatedColumnFormula>IF(NOT(Table1[[#This Row],[M1B]]=""),"+-","")</calculatedColumnFormula>
    </tableColumn>
    <tableColumn id="15" name="PM2" dataDxfId="94">
      <calculatedColumnFormula>IF(NOT(Table1[[#This Row],[M2B]]=""),"+-","")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3" name="Table2" displayName="Table2" ref="A2:O2551" totalsRowShown="0" headerRowDxfId="93" dataDxfId="92">
  <autoFilter ref="A2:O2551"/>
  <sortState ref="A3:O2552">
    <sortCondition ref="B2:B2552"/>
  </sortState>
  <tableColumns count="15">
    <tableColumn id="1" name="//" dataDxfId="91">
      <calculatedColumnFormula>IF(Table2[[#This Row],[TT]]&lt;1,"",COUNT(A$2:A2)+1)</calculatedColumnFormula>
    </tableColumn>
    <tableColumn id="2" name="NAMA BARANG" dataDxfId="90"/>
    <tableColumn id="3" name="AWAL" dataDxfId="89"/>
    <tableColumn id="4" name="KET" dataDxfId="88"/>
    <tableColumn id="5" name="TT" dataDxfId="87">
      <calculatedColumnFormula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calculatedColumnFormula>
    </tableColumn>
    <tableColumn id="6" name="M1A" dataDxfId="86"/>
    <tableColumn id="7" name="M1B" dataDxfId="85">
      <calculatedColumnFormula>IF(Table2[[#This Row],[M1A]]="","",Table2[[#This Row],[M1A]]-Table2[[#This Row],[AWAL]])</calculatedColumnFormula>
    </tableColumn>
    <tableColumn id="8" name="M2A" dataDxfId="84"/>
    <tableColumn id="9" name="M2B" dataDxfId="83">
      <calculatedColumnFormula>IF(Table2[[#This Row],[M2A]]="","",SUM(Table2[[#This Row],[M2A]]-(IF(Table2[[#This Row],[M1A]]="",Table2[[#This Row],[AWAL]],Table2[[#This Row],[M1A]]))))</calculatedColumnFormula>
    </tableColumn>
    <tableColumn id="11" name="M3A" dataDxfId="82"/>
    <tableColumn id="30" name="M3B" dataDxfId="81">
      <calculatedColumnFormula>IF(Table2[[#This Row],[M3A]]="","",SUM(Table2[[#This Row],[M3A]]-(IF(Table2[[#This Row],[M2A]]="",IF(Table2[[#This Row],[M1A]]="",Table2[[#This Row],[AWAL]],Table2[[#This Row],[M1A]]),Table2[[#This Row],[M2A]]))))</calculatedColumnFormula>
    </tableColumn>
    <tableColumn id="13" name="M4A" dataDxfId="80"/>
    <tableColumn id="12" name="M4B" dataDxfId="79">
      <calculatedColumnFormula>IF(Table2[[#This Row],[M4A]]="","",SUM(Table2[[#This Row],[M4A]]-(IF(Table2[[#This Row],[M3A]]="",IF(Table2[[#This Row],[M2A]]="",IF(Table2[[#This Row],[M1A]]="",Table2[[#This Row],[AWAL]],Table2[[#This Row],[M1A]]),Table2[[#This Row],[M2A]]),Table2[[#This Row],[M3A]]))))</calculatedColumnFormula>
    </tableColumn>
    <tableColumn id="10" name="STT" dataDxfId="78">
      <calculatedColumnFormula>IF(NOT(Table2[[#This Row],[M1B]]=""),"+-","")</calculatedColumnFormula>
    </tableColumn>
    <tableColumn id="15" name="stt3" dataDxfId="77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8" name="Table8" displayName="Table8" ref="D4:G47" totalsRowShown="0" headerRowDxfId="46" dataDxfId="45">
  <autoFilter ref="D4:G47"/>
  <tableColumns count="4">
    <tableColumn id="1" name="NAMA BARANG" dataDxfId="44">
      <calculatedColumnFormula>A4</calculatedColumnFormula>
    </tableColumn>
    <tableColumn id="2" name="AW" dataDxfId="43" totalsRowDxfId="42">
      <calculatedColumnFormula>IF(SUM(B4-C4)=0,"-",SUM(B4-C4))</calculatedColumnFormula>
    </tableColumn>
    <tableColumn id="3" name="PE" dataDxfId="41" totalsRowDxfId="40">
      <calculatedColumnFormula>IF(C4&gt;0,"+","")&amp;C4</calculatedColumnFormula>
    </tableColumn>
    <tableColumn id="4" name="AK" dataDxfId="39" totalsRowDxfId="38">
      <calculatedColumnFormula>IF(B4=0,"-",B4)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10" name="Table10" displayName="Table10" ref="D49:G240" totalsRowShown="0" headerRowDxfId="37" dataDxfId="36">
  <autoFilter ref="D49:G240"/>
  <tableColumns count="4">
    <tableColumn id="1" name="NAMA BARANG" dataDxfId="35">
      <calculatedColumnFormula>A51</calculatedColumnFormula>
    </tableColumn>
    <tableColumn id="2" name="AW" dataDxfId="34">
      <calculatedColumnFormula>IF(SUM(B51-C51)=0,"-",SUM(B51-C51))</calculatedColumnFormula>
    </tableColumn>
    <tableColumn id="3" name="PE" dataDxfId="33">
      <calculatedColumnFormula>IF(C51&gt;0,"+","")&amp;C51</calculatedColumnFormula>
    </tableColumn>
    <tableColumn id="4" name="AK" dataDxfId="32">
      <calculatedColumnFormula>IF(B51=0,"-",B51)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4" name="Table4" displayName="Table4" ref="A1:C78" totalsRowShown="0" headerRowDxfId="31" dataDxfId="30">
  <autoFilter ref="A1:C78"/>
  <tableColumns count="3">
    <tableColumn id="1" name="NAMA" dataDxfId="29">
      <calculatedColumnFormula>INDEX(Table1[NAMA BARANG],MATCH(ROW()-1,Table1[//]))</calculatedColumnFormula>
    </tableColumn>
    <tableColumn id="2" name="CTN" dataDxfId="28">
      <calculatedColumnFormula>INDEX(Table1[TT],MATCH(ROW()-1,Table1[//]))</calculatedColumnFormula>
    </tableColumn>
    <tableColumn id="3" name="KET" dataDxfId="27">
      <calculatedColumnFormula>INDEX(Table1[KET],MATCH(ROW()-1,Table1[//]))</calculatedColumnFormula>
    </tableColumn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5" name="Table3" displayName="Table3" ref="A1:C2361" totalsRowShown="0" headerRowDxfId="26" dataDxfId="25">
  <autoFilter ref="A1:C2361"/>
  <sortState ref="A2:C2487">
    <sortCondition ref="A1:A2487"/>
  </sortState>
  <tableColumns count="3">
    <tableColumn id="1" name="NAMA" dataDxfId="24" totalsRowDxfId="23">
      <calculatedColumnFormula>INDEX(Table2[NAMA BARANG],MATCH(ROW()-1,Table2[//]))</calculatedColumnFormula>
    </tableColumn>
    <tableColumn id="2" name="CTN" dataDxfId="22" totalsRowDxfId="21">
      <calculatedColumnFormula>INDEX(Table2[TT],MATCH(ROW()-1,Table2[//]))</calculatedColumnFormula>
    </tableColumn>
    <tableColumn id="3" name="KET" dataDxfId="20" totalsRowDxfId="19">
      <calculatedColumnFormula>INDEX(Table2[KET],MATCH(ROW()-1,Table2[//]))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5"/>
  <sheetViews>
    <sheetView topLeftCell="A22" workbookViewId="0">
      <selection activeCell="A36" sqref="A36"/>
    </sheetView>
  </sheetViews>
  <sheetFormatPr defaultRowHeight="15"/>
  <cols>
    <col min="1" max="1" width="9.140625" style="22"/>
    <col min="2" max="2" width="40.5703125" customWidth="1"/>
    <col min="3" max="3" width="11.140625" style="22" customWidth="1"/>
    <col min="4" max="5" width="9.140625" style="22"/>
  </cols>
  <sheetData>
    <row r="2" spans="1:8">
      <c r="A2" s="22" t="s">
        <v>0</v>
      </c>
      <c r="B2" t="s">
        <v>2662</v>
      </c>
      <c r="C2" s="22" t="s">
        <v>2956</v>
      </c>
      <c r="D2" s="22" t="s">
        <v>2793</v>
      </c>
      <c r="E2" s="22" t="s">
        <v>2684</v>
      </c>
      <c r="F2" t="s">
        <v>2787</v>
      </c>
      <c r="H2" t="str">
        <f ca="1">ADDRESS(A4+3,COLUMN(Table1[[#Headers],[PM1]]),,,1)&amp;":"&amp;ADDRESS(COUNTA(Table1[NAMA BARANG]),COLUMN(Table1[[#Headers],[PM1]]))</f>
        <v>'1'!$O$11:$O$199</v>
      </c>
    </row>
    <row r="3" spans="1:8">
      <c r="A3" s="22">
        <f ca="1">IF(A2="//",MATCH("+-",Table1[PM1],0),MATCH("+-",INDIRECT("1!o"&amp;A2+3&amp;":o"&amp;1000),0)+A2)</f>
        <v>7</v>
      </c>
      <c r="B3" t="str">
        <f ca="1">INDEX(Table1[NAMA BARANG],M30_04[[#This Row],[//]])</f>
        <v>Bp 265 JK</v>
      </c>
      <c r="C3" s="22">
        <f ca="1">INDEX(Table1[M1A],M30_04[[#This Row],[//]])-INDEX(Table1[M1B],M30_04[[#This Row],[//]])</f>
        <v>0</v>
      </c>
      <c r="F3" s="5"/>
    </row>
    <row r="4" spans="1:8">
      <c r="A4" s="22">
        <f ca="1">IF(A3="//",MATCH("+-",Table1[PM1],0),MATCH("+-",INDIRECT("1!o"&amp;A3+3&amp;":o"&amp;1000),0)+A3)</f>
        <v>8</v>
      </c>
      <c r="B4" t="str">
        <f ca="1">INDEX(Table1[NAMA BARANG],M30_04[[#This Row],[//]])</f>
        <v>Bp 266 JK</v>
      </c>
      <c r="C4" s="22">
        <f ca="1">INDEX(Table1[M1A],M30_04[[#This Row],[//]])-INDEX(Table1[M1B],M30_04[[#This Row],[//]])</f>
        <v>0</v>
      </c>
      <c r="F4" s="5"/>
    </row>
    <row r="5" spans="1:8">
      <c r="A5" s="22">
        <f ca="1">IF(A4="//",MATCH("+-",Table1[PM1],0),MATCH("+-",INDIRECT("1!o"&amp;A4+3&amp;":o"&amp;1000),0)+A4)</f>
        <v>9</v>
      </c>
      <c r="B5" t="str">
        <f ca="1">INDEX(Table1[NAMA BARANG],M30_04[[#This Row],[//]])</f>
        <v>Bp 338 JK (bonus)</v>
      </c>
      <c r="C5" s="22">
        <f ca="1">INDEX(Table1[M1A],M30_04[[#This Row],[//]])-INDEX(Table1[M1B],M30_04[[#This Row],[//]])</f>
        <v>0</v>
      </c>
      <c r="F5" s="5"/>
    </row>
    <row r="6" spans="1:8">
      <c r="A6" s="22">
        <f ca="1">IF(A5="//",MATCH("+-",Table1[PM1],0),MATCH("+-",INDIRECT("1!o"&amp;A5+3&amp;":o"&amp;1000),0)+A5)</f>
        <v>14</v>
      </c>
      <c r="B6" t="str">
        <f ca="1">INDEX(Table1[NAMA BARANG],M30_04[[#This Row],[//]])</f>
        <v>Bp Kenko KR 6 NaNoRay</v>
      </c>
      <c r="C6" s="22">
        <f ca="1">INDEX(Table1[M1A],M30_04[[#This Row],[//]])-INDEX(Table1[M1B],M30_04[[#This Row],[//]])</f>
        <v>31</v>
      </c>
      <c r="F6" s="5"/>
    </row>
    <row r="7" spans="1:8">
      <c r="A7" s="22">
        <f ca="1">IF(A6="//",MATCH("+-",Table1[PM1],0),MATCH("+-",INDIRECT("1!o"&amp;A6+3&amp;":o"&amp;1000),0)+A6)</f>
        <v>18</v>
      </c>
      <c r="B7" t="str">
        <f ca="1">INDEX(Table1[NAMA BARANG],M30_04[[#This Row],[//]])</f>
        <v>Bp Kenko TIL SI Ht</v>
      </c>
      <c r="C7" s="22">
        <f ca="1">INDEX(Table1[M1A],M30_04[[#This Row],[//]])-INDEX(Table1[M1B],M30_04[[#This Row],[//]])</f>
        <v>17</v>
      </c>
      <c r="F7" s="5"/>
    </row>
    <row r="8" spans="1:8">
      <c r="A8" s="22">
        <f ca="1">IF(A7="//",MATCH("+-",Table1[PM1],0),MATCH("+-",INDIRECT("1!o"&amp;A7+3&amp;":o"&amp;1000),0)+A7)</f>
        <v>19</v>
      </c>
      <c r="B8" t="str">
        <f ca="1">INDEX(Table1[NAMA BARANG],M30_04[[#This Row],[//]])</f>
        <v>Bp pen stand STP 300 SG Kenko</v>
      </c>
      <c r="C8" s="22">
        <f ca="1">INDEX(Table1[M1A],M30_04[[#This Row],[//]])-INDEX(Table1[M1B],M30_04[[#This Row],[//]])</f>
        <v>2</v>
      </c>
      <c r="F8" s="5"/>
    </row>
    <row r="9" spans="1:8">
      <c r="A9" s="22">
        <f ca="1">IF(A8="//",MATCH("+-",Table1[PM1],0),MATCH("+-",INDIRECT("1!o"&amp;A8+3&amp;":o"&amp;1000),0)+A8)</f>
        <v>20</v>
      </c>
      <c r="B9" t="str">
        <f ca="1">INDEX(Table1[NAMA BARANG],M30_04[[#This Row],[//]])</f>
        <v>BT 3224-01 kembang</v>
      </c>
      <c r="C9" s="22">
        <f ca="1">INDEX(Table1[M1A],M30_04[[#This Row],[//]])-INDEX(Table1[M1B],M30_04[[#This Row],[//]])</f>
        <v>2</v>
      </c>
      <c r="F9" s="5"/>
    </row>
    <row r="10" spans="1:8">
      <c r="A10" s="22">
        <f ca="1">IF(A9="//",MATCH("+-",Table1[PM1],0),MATCH("+-",INDIRECT("1!o"&amp;A9+3&amp;":o"&amp;1000),0)+A9)</f>
        <v>35</v>
      </c>
      <c r="B10" t="str">
        <f ca="1">INDEX(Table1[NAMA BARANG],M30_04[[#This Row],[//]])</f>
        <v>Isi cutter JK L-150 besar</v>
      </c>
      <c r="C10" s="22">
        <f ca="1">INDEX(Table1[M1A],M30_04[[#This Row],[//]])-INDEX(Table1[M1B],M30_04[[#This Row],[//]])</f>
        <v>0</v>
      </c>
      <c r="F10" s="5"/>
    </row>
    <row r="11" spans="1:8">
      <c r="A11" s="22">
        <f ca="1">IF(A10="//",MATCH("+-",Table1[PM1],0),MATCH("+-",INDIRECT("1!o"&amp;A10+3&amp;":o"&amp;1000),0)+A10)</f>
        <v>36</v>
      </c>
      <c r="B11" t="str">
        <f ca="1">INDEX(Table1[NAMA BARANG],M30_04[[#This Row],[//]])</f>
        <v>Isi cutter Kenko A-100 kecil</v>
      </c>
      <c r="C11" s="22">
        <f ca="1">INDEX(Table1[M1A],M30_04[[#This Row],[//]])-INDEX(Table1[M1B],M30_04[[#This Row],[//]])</f>
        <v>17</v>
      </c>
      <c r="F11" s="5"/>
    </row>
    <row r="12" spans="1:8">
      <c r="A12" s="22">
        <f ca="1">IF(A11="//",MATCH("+-",Table1[PM1],0),MATCH("+-",INDIRECT("1!o"&amp;A11+3&amp;":o"&amp;1000),0)+A11)</f>
        <v>52</v>
      </c>
      <c r="B12" t="str">
        <f ca="1">INDEX(Table1[NAMA BARANG],M30_04[[#This Row],[//]])</f>
        <v>Pensil JK P90</v>
      </c>
      <c r="C12" s="22">
        <f ca="1">INDEX(Table1[M1A],M30_04[[#This Row],[//]])-INDEX(Table1[M1B],M30_04[[#This Row],[//]])</f>
        <v>0</v>
      </c>
      <c r="F12" s="5"/>
    </row>
    <row r="13" spans="1:8">
      <c r="A13" s="22">
        <f ca="1">IF(A12="//",MATCH("+-",Table1[PM1],0),MATCH("+-",INDIRECT("1!o"&amp;A12+3&amp;":o"&amp;1000),0)+A12)</f>
        <v>54</v>
      </c>
      <c r="B13" t="str">
        <f ca="1">INDEX(Table1[NAMA BARANG],M30_04[[#This Row],[//]])</f>
        <v>Punch JK no.30</v>
      </c>
      <c r="C13" s="22">
        <f ca="1">INDEX(Table1[M1A],M30_04[[#This Row],[//]])-INDEX(Table1[M1B],M30_04[[#This Row],[//]])</f>
        <v>0</v>
      </c>
      <c r="F13" s="5"/>
    </row>
    <row r="14" spans="1:8">
      <c r="A14" s="22">
        <f ca="1">IF(A13="//",MATCH("+-",Table1[PM1],0),MATCH("+-",INDIRECT("1!o"&amp;A13+3&amp;":o"&amp;1000),0)+A13)</f>
        <v>55</v>
      </c>
      <c r="B14" t="str">
        <f ca="1">INDEX(Table1[NAMA BARANG],M30_04[[#This Row],[//]])</f>
        <v>Punch Kenko 30 XL</v>
      </c>
      <c r="C14" s="22">
        <f ca="1">INDEX(Table1[M1A],M30_04[[#This Row],[//]])-INDEX(Table1[M1B],M30_04[[#This Row],[//]])</f>
        <v>0</v>
      </c>
      <c r="F14" s="5"/>
    </row>
    <row r="15" spans="1:8">
      <c r="A15" s="22">
        <f ca="1">IF(A14="//",MATCH("+-",Table1[PM1],0),MATCH("+-",INDIRECT("1!o"&amp;A14+3&amp;":o"&amp;1000),0)+A14)</f>
        <v>69</v>
      </c>
      <c r="B15" t="str">
        <f ca="1">INDEX(Table1[NAMA BARANG],M30_04[[#This Row],[//]])</f>
        <v>Stip JK 30 P</v>
      </c>
      <c r="C15" s="22">
        <f ca="1">INDEX(Table1[M1A],M30_04[[#This Row],[//]])-INDEX(Table1[M1B],M30_04[[#This Row],[//]])</f>
        <v>0</v>
      </c>
      <c r="F15" s="5"/>
    </row>
    <row r="16" spans="1:8">
      <c r="A16" s="22">
        <f ca="1">IF(A15="//",MATCH("+-",Table1[PM1],0),MATCH("+-",INDIRECT("1!o"&amp;A15+3&amp;":o"&amp;1000),0)+A15)</f>
        <v>74</v>
      </c>
      <c r="B16" t="str">
        <f ca="1">INDEX(Table1[NAMA BARANG],M30_04[[#This Row],[//]])</f>
        <v>Tipe-ex JK 101</v>
      </c>
      <c r="C16" s="22">
        <f ca="1">INDEX(Table1[M1A],M30_04[[#This Row],[//]])-INDEX(Table1[M1B],M30_04[[#This Row],[//]])</f>
        <v>0</v>
      </c>
      <c r="F16" s="5"/>
    </row>
    <row r="17" spans="1:6">
      <c r="A17" s="22">
        <f ca="1">IF(A16="//",MATCH("+-",Table1[PM1],0),MATCH("+-",INDIRECT("1!o"&amp;A16+3&amp;":o"&amp;1000),0)+A16)</f>
        <v>78</v>
      </c>
      <c r="B17" t="str">
        <f ca="1">INDEX(Table1[NAMA BARANG],M30_04[[#This Row],[//]])</f>
        <v>Asahan Kenko A2 SB</v>
      </c>
      <c r="C17" s="22">
        <f ca="1">INDEX(Table1[M1A],M30_04[[#This Row],[//]])-INDEX(Table1[M1B],M30_04[[#This Row],[//]])</f>
        <v>0</v>
      </c>
      <c r="F17" s="5"/>
    </row>
    <row r="18" spans="1:6">
      <c r="A18" s="22">
        <f ca="1">IF(A17="//",MATCH("+-",Table1[PM1],0),MATCH("+-",INDIRECT("1!o"&amp;A17+3&amp;":o"&amp;1000),0)+A17)</f>
        <v>80</v>
      </c>
      <c r="B18" t="str">
        <f ca="1">INDEX(Table1[NAMA BARANG],M30_04[[#This Row],[//]])</f>
        <v>Binder clip 111 JK</v>
      </c>
      <c r="C18" s="22">
        <f ca="1">INDEX(Table1[M1A],M30_04[[#This Row],[//]])-INDEX(Table1[M1B],M30_04[[#This Row],[//]])</f>
        <v>1</v>
      </c>
      <c r="F18" s="5"/>
    </row>
    <row r="19" spans="1:6">
      <c r="A19" s="22">
        <f ca="1">IF(A18="//",MATCH("+-",Table1[PM1],0),MATCH("+-",INDIRECT("1!o"&amp;A18+3&amp;":o"&amp;1000),0)+A18)</f>
        <v>83</v>
      </c>
      <c r="B19" t="str">
        <f ca="1">INDEX(Table1[NAMA BARANG],M30_04[[#This Row],[//]])</f>
        <v>Binder clip Kenko no.105</v>
      </c>
      <c r="C19" s="22">
        <f ca="1">INDEX(Table1[M1A],M30_04[[#This Row],[//]])-INDEX(Table1[M1B],M30_04[[#This Row],[//]])</f>
        <v>1</v>
      </c>
      <c r="F19" s="5"/>
    </row>
    <row r="20" spans="1:6">
      <c r="A20" s="22">
        <f ca="1">IF(A19="//",MATCH("+-",Table1[PM1],0),MATCH("+-",INDIRECT("1!o"&amp;A19+3&amp;":o"&amp;1000),0)+A19)</f>
        <v>84</v>
      </c>
      <c r="B20" t="str">
        <f ca="1">INDEX(Table1[NAMA BARANG],M30_04[[#This Row],[//]])</f>
        <v>Binder clip Kenko no.155</v>
      </c>
      <c r="C20" s="22">
        <f ca="1">INDEX(Table1[M1A],M30_04[[#This Row],[//]])-INDEX(Table1[M1B],M30_04[[#This Row],[//]])</f>
        <v>2</v>
      </c>
      <c r="F20" s="5"/>
    </row>
    <row r="21" spans="1:6">
      <c r="A21" s="22">
        <f ca="1">IF(A20="//",MATCH("+-",Table1[PM1],0),MATCH("+-",INDIRECT("1!o"&amp;A20+3&amp;":o"&amp;1000),0)+A20)</f>
        <v>86</v>
      </c>
      <c r="B21" t="str">
        <f ca="1">INDEX(Table1[NAMA BARANG],M30_04[[#This Row],[//]])</f>
        <v>Binder clip Kenko no.260</v>
      </c>
      <c r="C21" s="22">
        <f ca="1">INDEX(Table1[M1A],M30_04[[#This Row],[//]])-INDEX(Table1[M1B],M30_04[[#This Row],[//]])</f>
        <v>0</v>
      </c>
      <c r="F21" s="5"/>
    </row>
    <row r="22" spans="1:6">
      <c r="A22" s="22">
        <f ca="1">IF(A21="//",MATCH("+-",Table1[PM1],0),MATCH("+-",INDIRECT("1!o"&amp;A21+3&amp;":o"&amp;1000),0)+A21)</f>
        <v>88</v>
      </c>
      <c r="B22" t="str">
        <f ca="1">INDEX(Table1[NAMA BARANG],M30_04[[#This Row],[//]])</f>
        <v>BN A5 Campus JK</v>
      </c>
      <c r="C22" s="22">
        <f ca="1">INDEX(Table1[M1A],M30_04[[#This Row],[//]])-INDEX(Table1[M1B],M30_04[[#This Row],[//]])</f>
        <v>0</v>
      </c>
      <c r="F22" s="5"/>
    </row>
    <row r="23" spans="1:6">
      <c r="A23" s="22">
        <f ca="1">IF(A22="//",MATCH("+-",Table1[PM1],0),MATCH("+-",INDIRECT("1!o"&amp;A22+3&amp;":o"&amp;1000),0)+A22)</f>
        <v>99</v>
      </c>
      <c r="B23" t="str">
        <f ca="1">INDEX(Table1[NAMA BARANG],M30_04[[#This Row],[//]])</f>
        <v>Clip Trigonal JK no.3</v>
      </c>
      <c r="C23" s="22">
        <f ca="1">INDEX(Table1[M1A],M30_04[[#This Row],[//]])-INDEX(Table1[M1B],M30_04[[#This Row],[//]])</f>
        <v>1</v>
      </c>
      <c r="F23" s="5"/>
    </row>
    <row r="24" spans="1:6">
      <c r="A24" s="22">
        <f ca="1">IF(A23="//",MATCH("+-",Table1[PM1],0),MATCH("+-",INDIRECT("1!o"&amp;A23+3&amp;":o"&amp;1000),0)+A23)</f>
        <v>101</v>
      </c>
      <c r="B24" t="str">
        <f ca="1">INDEX(Table1[NAMA BARANG],M30_04[[#This Row],[//]])</f>
        <v>Clip warna Kenko 3100</v>
      </c>
      <c r="C24" s="22">
        <f ca="1">INDEX(Table1[M1A],M30_04[[#This Row],[//]])-INDEX(Table1[M1B],M30_04[[#This Row],[//]])</f>
        <v>5</v>
      </c>
      <c r="F24" s="5"/>
    </row>
    <row r="25" spans="1:6">
      <c r="A25" s="22">
        <f ca="1">IF(A24="//",MATCH("+-",Table1[PM1],0),MATCH("+-",INDIRECT("1!o"&amp;A24+3&amp;":o"&amp;1000),0)+A24)</f>
        <v>104</v>
      </c>
      <c r="B25" t="str">
        <f ca="1">INDEX(Table1[NAMA BARANG],M30_04[[#This Row],[//]])</f>
        <v>Cutter JK A-300 A</v>
      </c>
      <c r="C25" s="22">
        <f ca="1">INDEX(Table1[M1A],M30_04[[#This Row],[//]])-INDEX(Table1[M1B],M30_04[[#This Row],[//]])</f>
        <v>0</v>
      </c>
      <c r="F25" s="5"/>
    </row>
    <row r="26" spans="1:6">
      <c r="A26" s="22">
        <f ca="1">IF(A25="//",MATCH("+-",Table1[PM1],0),MATCH("+-",INDIRECT("1!o"&amp;A25+3&amp;":o"&amp;1000),0)+A25)</f>
        <v>105</v>
      </c>
      <c r="B26" t="str">
        <f ca="1">INDEX(Table1[NAMA BARANG],M30_04[[#This Row],[//]])</f>
        <v>Cutter Kenko A-300</v>
      </c>
      <c r="C26" s="22">
        <f ca="1">INDEX(Table1[M1A],M30_04[[#This Row],[//]])-INDEX(Table1[M1B],M30_04[[#This Row],[//]])</f>
        <v>3</v>
      </c>
      <c r="F26" s="5"/>
    </row>
    <row r="27" spans="1:6">
      <c r="A27" s="22">
        <f ca="1">IF(A26="//",MATCH("+-",Table1[PM1],0),MATCH("+-",INDIRECT("1!o"&amp;A26+3&amp;":o"&amp;1000),0)+A26)</f>
        <v>120</v>
      </c>
      <c r="B27" t="str">
        <f ca="1">INDEX(Table1[NAMA BARANG],M30_04[[#This Row],[//]])</f>
        <v>Isi cutter Kenko L-150 besar</v>
      </c>
      <c r="C27" s="22">
        <f ca="1">INDEX(Table1[M1A],M30_04[[#This Row],[//]])-INDEX(Table1[M1B],M30_04[[#This Row],[//]])</f>
        <v>14</v>
      </c>
      <c r="F27" s="5"/>
    </row>
    <row r="28" spans="1:6">
      <c r="A28" s="22">
        <f ca="1">IF(A27="//",MATCH("+-",Table1[PM1],0),MATCH("+-",INDIRECT("1!o"&amp;A27+3&amp;":o"&amp;1000),0)+A27)</f>
        <v>124</v>
      </c>
      <c r="B28" t="str">
        <f ca="1">INDEX(Table1[NAMA BARANG],M30_04[[#This Row],[//]])</f>
        <v>Jangka set MS 28 JK</v>
      </c>
      <c r="C28" s="22">
        <f ca="1">INDEX(Table1[M1A],M30_04[[#This Row],[//]])-INDEX(Table1[M1B],M30_04[[#This Row],[//]])</f>
        <v>0</v>
      </c>
      <c r="F28" s="5"/>
    </row>
    <row r="29" spans="1:6">
      <c r="A29" s="22">
        <f ca="1">IF(A28="//",MATCH("+-",Table1[PM1],0),MATCH("+-",INDIRECT("1!o"&amp;A28+3&amp;":o"&amp;1000),0)+A28)</f>
        <v>125</v>
      </c>
      <c r="B29" t="str">
        <f ca="1">INDEX(Table1[NAMA BARANG],M30_04[[#This Row],[//]])</f>
        <v>L Leaf !5 Kenko</v>
      </c>
      <c r="C29" s="22">
        <f ca="1">INDEX(Table1[M1A],M30_04[[#This Row],[//]])-INDEX(Table1[M1B],M30_04[[#This Row],[//]])</f>
        <v>0</v>
      </c>
      <c r="F29" s="5"/>
    </row>
    <row r="30" spans="1:6">
      <c r="A30" s="22">
        <f ca="1">IF(A29="//",MATCH("+-",Table1[PM1],0),MATCH("+-",INDIRECT("1!o"&amp;A29+3&amp;":o"&amp;1000),0)+A29)</f>
        <v>133</v>
      </c>
      <c r="B30" t="str">
        <f ca="1">INDEX(Table1[NAMA BARANG],M30_04[[#This Row],[//]])</f>
        <v>Lem JK GS 100</v>
      </c>
      <c r="C30" s="22">
        <f ca="1">INDEX(Table1[M1A],M30_04[[#This Row],[//]])-INDEX(Table1[M1B],M30_04[[#This Row],[//]])</f>
        <v>0</v>
      </c>
      <c r="F30" s="5"/>
    </row>
    <row r="31" spans="1:6">
      <c r="A31" s="22">
        <f ca="1">IF(A30="//",MATCH("+-",Table1[PM1],0),MATCH("+-",INDIRECT("1!o"&amp;A30+3&amp;":o"&amp;1000),0)+A30)</f>
        <v>143</v>
      </c>
      <c r="B31" t="str">
        <f ca="1">INDEX(Table1[NAMA BARANG],M30_04[[#This Row],[//]])</f>
        <v>OP 12W putar panjang JK</v>
      </c>
      <c r="C31" s="22">
        <f ca="1">INDEX(Table1[M1A],M30_04[[#This Row],[//]])-INDEX(Table1[M1B],M30_04[[#This Row],[//]])</f>
        <v>0</v>
      </c>
      <c r="F31" s="5"/>
    </row>
    <row r="32" spans="1:6">
      <c r="A32" s="22">
        <f ca="1">IF(A31="//",MATCH("+-",Table1[PM1],0),MATCH("+-",INDIRECT("1!o"&amp;A31+3&amp;":o"&amp;1000),0)+A31)</f>
        <v>144</v>
      </c>
      <c r="B32" t="str">
        <f ca="1">INDEX(Table1[NAMA BARANG],M30_04[[#This Row],[//]])</f>
        <v>OP Titi 12</v>
      </c>
      <c r="C32" s="22">
        <f ca="1">INDEX(Table1[M1A],M30_04[[#This Row],[//]])-INDEX(Table1[M1B],M30_04[[#This Row],[//]])</f>
        <v>0</v>
      </c>
      <c r="F32" s="5"/>
    </row>
    <row r="33" spans="1:6">
      <c r="A33" s="22">
        <f ca="1">IF(A32="//",MATCH("+-",Table1[PM1],0),MATCH("+-",INDIRECT("1!o"&amp;A32+3&amp;":o"&amp;1000),0)+A32)</f>
        <v>145</v>
      </c>
      <c r="B33" t="str">
        <f ca="1">INDEX(Table1[NAMA BARANG],M30_04[[#This Row],[//]])</f>
        <v>OP Titi 12CH JK</v>
      </c>
      <c r="C33" s="22">
        <f ca="1">INDEX(Table1[M1A],M30_04[[#This Row],[//]])-INDEX(Table1[M1B],M30_04[[#This Row],[//]])</f>
        <v>0</v>
      </c>
      <c r="F33" s="5"/>
    </row>
    <row r="34" spans="1:6">
      <c r="A34" s="22">
        <f ca="1">IF(A33="//",MATCH("+-",Table1[PM1],0),MATCH("+-",INDIRECT("1!o"&amp;A33+3&amp;":o"&amp;1000),0)+A33)</f>
        <v>146</v>
      </c>
      <c r="B34" t="str">
        <f ca="1">INDEX(Table1[NAMA BARANG],M30_04[[#This Row],[//]])</f>
        <v>OP Titi 36 JK</v>
      </c>
      <c r="C34" s="22">
        <f ca="1">INDEX(Table1[M1A],M30_04[[#This Row],[//]])-INDEX(Table1[M1B],M30_04[[#This Row],[//]])</f>
        <v>0</v>
      </c>
      <c r="F34" s="5"/>
    </row>
    <row r="35" spans="1:6">
      <c r="A35" s="22">
        <f ca="1">IF(A34="//",MATCH("+-",Table1[PM1],0),MATCH("+-",INDIRECT("1!o"&amp;A34+3&amp;":o"&amp;1000),0)+A34)</f>
        <v>147</v>
      </c>
      <c r="B35" t="str">
        <f ca="1">INDEX(Table1[NAMA BARANG],M30_04[[#This Row],[//]])</f>
        <v>OP Titi 55 JK</v>
      </c>
      <c r="C35" s="22">
        <f ca="1">INDEX(Table1[M1A],M30_04[[#This Row],[//]])-INDEX(Table1[M1B],M30_04[[#This Row],[//]])</f>
        <v>0</v>
      </c>
      <c r="F35" s="5"/>
    </row>
    <row r="36" spans="1:6">
      <c r="A36" s="22">
        <f ca="1">IF(A35="//",MATCH("+-",Table1[PM1],0),MATCH("+-",INDIRECT("1!o"&amp;A35+3&amp;":o"&amp;1000),0)+A35)</f>
        <v>148</v>
      </c>
      <c r="B36" t="str">
        <f ca="1">INDEX(Table1[NAMA BARANG],M30_04[[#This Row],[//]])</f>
        <v>OP Titii 24W</v>
      </c>
      <c r="C36" s="22">
        <f ca="1">INDEX(Table1[M1A],M30_04[[#This Row],[//]])-INDEX(Table1[M1B],M30_04[[#This Row],[//]])</f>
        <v>0</v>
      </c>
      <c r="F36" s="5"/>
    </row>
    <row r="37" spans="1:6">
      <c r="A37" s="22">
        <f ca="1">IF(A36="//",MATCH("+-",Table1[PM1],0),MATCH("+-",INDIRECT("1!o"&amp;A36+3&amp;":o"&amp;1000),0)+A36)</f>
        <v>153</v>
      </c>
      <c r="B37" t="str">
        <f ca="1">INDEX(Table1[NAMA BARANG],M30_04[[#This Row],[//]])</f>
        <v>Pensil JK P88</v>
      </c>
      <c r="C37" s="22">
        <f ca="1">INDEX(Table1[M1A],M30_04[[#This Row],[//]])-INDEX(Table1[M1B],M30_04[[#This Row],[//]])</f>
        <v>0</v>
      </c>
      <c r="F37" s="5"/>
    </row>
    <row r="38" spans="1:6">
      <c r="A38" s="22">
        <f ca="1">IF(A37="//",MATCH("+-",Table1[PM1],0),MATCH("+-",INDIRECT("1!o"&amp;A37+3&amp;":o"&amp;1000),0)+A37)</f>
        <v>163</v>
      </c>
      <c r="B38" t="str">
        <f ca="1">INDEX(Table1[NAMA BARANG],M30_04[[#This Row],[//]])</f>
        <v>PW JK 12 pendek</v>
      </c>
      <c r="C38" s="22">
        <f ca="1">INDEX(Table1[M1A],M30_04[[#This Row],[//]])-INDEX(Table1[M1B],M30_04[[#This Row],[//]])</f>
        <v>0</v>
      </c>
      <c r="F38" s="5"/>
    </row>
    <row r="39" spans="1:6">
      <c r="A39" s="22">
        <f ca="1">IF(A38="//",MATCH("+-",Table1[PM1],0),MATCH("+-",INDIRECT("1!o"&amp;A38+3&amp;":o"&amp;1000),0)+A38)</f>
        <v>178</v>
      </c>
      <c r="B39" t="str">
        <f ca="1">INDEX(Table1[NAMA BARANG],M30_04[[#This Row],[//]])</f>
        <v>Stapler Kenko HD 50 OJ</v>
      </c>
      <c r="C39" s="22">
        <f ca="1">INDEX(Table1[M1A],M30_04[[#This Row],[//]])-INDEX(Table1[M1B],M30_04[[#This Row],[//]])</f>
        <v>3</v>
      </c>
      <c r="F39" s="5"/>
    </row>
    <row r="40" spans="1:6">
      <c r="A40" s="22">
        <f ca="1">IF(A39="//",MATCH("+-",Table1[PM1],0),MATCH("+-",INDIRECT("1!o"&amp;A39+3&amp;":o"&amp;1000),0)+A39)</f>
        <v>181</v>
      </c>
      <c r="B40" t="str">
        <f ca="1">INDEX(Table1[NAMA BARANG],M30_04[[#This Row],[//]])</f>
        <v>Stapler Kenko HD-10D</v>
      </c>
      <c r="C40" s="22">
        <f ca="1">INDEX(Table1[M1A],M30_04[[#This Row],[//]])-INDEX(Table1[M1B],M30_04[[#This Row],[//]])</f>
        <v>0</v>
      </c>
      <c r="F40" s="5"/>
    </row>
    <row r="41" spans="1:6">
      <c r="A41" s="22">
        <f ca="1">IF(A40="//",MATCH("+-",Table1[PM1],0),MATCH("+-",INDIRECT("1!o"&amp;A40+3&amp;":o"&amp;1000),0)+A40)</f>
        <v>183</v>
      </c>
      <c r="B41" t="str">
        <f ca="1">INDEX(Table1[NAMA BARANG],M30_04[[#This Row],[//]])</f>
        <v>Stip JK 20 P</v>
      </c>
      <c r="C41" s="22">
        <f ca="1">INDEX(Table1[M1A],M30_04[[#This Row],[//]])-INDEX(Table1[M1B],M30_04[[#This Row],[//]])</f>
        <v>0</v>
      </c>
      <c r="F41" s="5"/>
    </row>
    <row r="42" spans="1:6">
      <c r="A42" s="22">
        <f ca="1">IF(A41="//",MATCH("+-",Table1[PM1],0),MATCH("+-",INDIRECT("1!o"&amp;A41+3&amp;":o"&amp;1000),0)+A41)</f>
        <v>184</v>
      </c>
      <c r="B42" t="str">
        <f ca="1">INDEX(Table1[NAMA BARANG],M30_04[[#This Row],[//]])</f>
        <v>Stip JK 40 P</v>
      </c>
      <c r="C42" s="22">
        <f ca="1">INDEX(Table1[M1A],M30_04[[#This Row],[//]])-INDEX(Table1[M1B],M30_04[[#This Row],[//]])</f>
        <v>0</v>
      </c>
      <c r="F42" s="5"/>
    </row>
    <row r="43" spans="1:6">
      <c r="A43" s="22">
        <f ca="1">IF(A42="//",MATCH("+-",Table1[PM1],0),MATCH("+-",INDIRECT("1!o"&amp;A42+3&amp;":o"&amp;1000),0)+A42)</f>
        <v>188</v>
      </c>
      <c r="B43" t="str">
        <f ca="1">INDEX(Table1[NAMA BARANG],M30_04[[#This Row],[//]])</f>
        <v>Stip Kenko 40 putih</v>
      </c>
      <c r="C43" s="22">
        <f ca="1">INDEX(Table1[M1A],M30_04[[#This Row],[//]])-INDEX(Table1[M1B],M30_04[[#This Row],[//]])</f>
        <v>2</v>
      </c>
      <c r="F43" s="5"/>
    </row>
    <row r="44" spans="1:6">
      <c r="A44" s="22">
        <f ca="1">IF(A43="//",MATCH("+-",Table1[PM1],0),MATCH("+-",INDIRECT("1!o"&amp;A43+3&amp;":o"&amp;1000),0)+A43)</f>
        <v>192</v>
      </c>
      <c r="B44" t="str">
        <f ca="1">INDEX(Table1[NAMA BARANG],M30_04[[#This Row],[//]])</f>
        <v>Tipe-ex JK CT-522</v>
      </c>
      <c r="C44" s="22">
        <f ca="1">INDEX(Table1[M1A],M30_04[[#This Row],[//]])-INDEX(Table1[M1B],M30_04[[#This Row],[//]])</f>
        <v>0</v>
      </c>
      <c r="F44" s="5"/>
    </row>
    <row r="45" spans="1:6">
      <c r="A45" s="22">
        <f ca="1">IF(A44="//",MATCH("+-",Table1[PM1],0),MATCH("+-",INDIRECT("1!o"&amp;A44+3&amp;":o"&amp;1000),0)+A44)</f>
        <v>194</v>
      </c>
      <c r="B45" t="str">
        <f ca="1">INDEX(Table1[NAMA BARANG],M30_04[[#This Row],[//]])</f>
        <v>Tipe-ex JK-101 A</v>
      </c>
      <c r="C45" s="22">
        <f ca="1">INDEX(Table1[M1A],M30_04[[#This Row],[//]])-INDEX(Table1[M1B],M30_04[[#This Row],[//]])</f>
        <v>1</v>
      </c>
      <c r="F45" s="5"/>
    </row>
    <row r="46" spans="1:6">
      <c r="A46" s="22" t="e">
        <f ca="1">IF(A45="//",MATCH("+-",Table1[PM1],0),MATCH("+-",INDIRECT("1!o"&amp;A45+3&amp;":o"&amp;1000),0)+A45)</f>
        <v>#N/A</v>
      </c>
      <c r="B46" t="e">
        <f ca="1">INDEX(Table1[NAMA BARANG],M30_04[[#This Row],[//]])</f>
        <v>#N/A</v>
      </c>
      <c r="C46" s="22" t="e">
        <f ca="1">INDEX(Table1[M1A],M30_04[[#This Row],[//]])-INDEX(Table1[M1B],M30_04[[#This Row],[//]])</f>
        <v>#N/A</v>
      </c>
      <c r="F46" s="5"/>
    </row>
    <row r="47" spans="1:6">
      <c r="A47" s="22" t="e">
        <f ca="1">IF(A46="//",MATCH("+-",Table1[PM1],0),MATCH("+-",INDIRECT("1!o"&amp;A46+3&amp;":o"&amp;1000),0)+A46)</f>
        <v>#N/A</v>
      </c>
      <c r="B47" t="e">
        <f ca="1">INDEX(Table1[NAMA BARANG],M30_04[[#This Row],[//]])</f>
        <v>#N/A</v>
      </c>
      <c r="C47" s="22" t="e">
        <f ca="1">INDEX(Table1[M1A],M30_04[[#This Row],[//]])-INDEX(Table1[M1B],M30_04[[#This Row],[//]])</f>
        <v>#N/A</v>
      </c>
      <c r="F47" s="5"/>
    </row>
    <row r="48" spans="1:6">
      <c r="A48" s="22" t="e">
        <f ca="1">IF(A47="//",MATCH("+-",Table1[PM1],0),MATCH("+-",INDIRECT("1!o"&amp;A47+3&amp;":o"&amp;1000),0)+A47)</f>
        <v>#N/A</v>
      </c>
      <c r="B48" t="e">
        <f ca="1">INDEX(Table1[NAMA BARANG],M30_04[[#This Row],[//]])</f>
        <v>#N/A</v>
      </c>
      <c r="C48" s="22" t="e">
        <f ca="1">INDEX(Table1[M1A],M30_04[[#This Row],[//]])-INDEX(Table1[M1B],M30_04[[#This Row],[//]])</f>
        <v>#N/A</v>
      </c>
      <c r="F48" s="5"/>
    </row>
    <row r="49" spans="1:6">
      <c r="A49" s="22" t="e">
        <f ca="1">IF(A48="//",MATCH("+-",Table1[PM1],0),MATCH("+-",INDIRECT("1!o"&amp;A48+3&amp;":o"&amp;1000),0)+A48)</f>
        <v>#N/A</v>
      </c>
      <c r="B49" t="e">
        <f ca="1">INDEX(Table1[NAMA BARANG],M30_04[[#This Row],[//]])</f>
        <v>#N/A</v>
      </c>
      <c r="C49" s="22" t="e">
        <f ca="1">INDEX(Table1[M1A],M30_04[[#This Row],[//]])-INDEX(Table1[M1B],M30_04[[#This Row],[//]])</f>
        <v>#N/A</v>
      </c>
      <c r="F49" s="5"/>
    </row>
    <row r="50" spans="1:6">
      <c r="A50" s="22" t="e">
        <f ca="1">IF(A49="//",MATCH("+-",Table1[PM1],0),MATCH("+-",INDIRECT("1!o"&amp;A49+3&amp;":o"&amp;1000),0)+A49)</f>
        <v>#N/A</v>
      </c>
      <c r="B50" t="e">
        <f ca="1">INDEX(Table1[NAMA BARANG],M30_04[[#This Row],[//]])</f>
        <v>#N/A</v>
      </c>
      <c r="C50" s="22" t="e">
        <f ca="1">INDEX(Table1[M1A],M30_04[[#This Row],[//]])-INDEX(Table1[M1B],M30_04[[#This Row],[//]])</f>
        <v>#N/A</v>
      </c>
      <c r="F50" s="5"/>
    </row>
    <row r="51" spans="1:6">
      <c r="A51" s="22" t="e">
        <f ca="1">IF(A50="//",MATCH("+-",Table1[PM1],0),MATCH("+-",INDIRECT("1!o"&amp;A50+3&amp;":o"&amp;1000),0)+A50)</f>
        <v>#N/A</v>
      </c>
      <c r="B51" t="e">
        <f ca="1">INDEX(Table1[NAMA BARANG],M30_04[[#This Row],[//]])</f>
        <v>#N/A</v>
      </c>
      <c r="C51" s="22" t="e">
        <f ca="1">INDEX(Table1[M1A],M30_04[[#This Row],[//]])-INDEX(Table1[M1B],M30_04[[#This Row],[//]])</f>
        <v>#N/A</v>
      </c>
      <c r="F51" s="5"/>
    </row>
    <row r="52" spans="1:6">
      <c r="A52" s="22" t="e">
        <f ca="1">IF(A51="//",MATCH("+-",Table1[PM1],0),MATCH("+-",INDIRECT("1!o"&amp;A51+3&amp;":o"&amp;1000),0)+A51)</f>
        <v>#N/A</v>
      </c>
      <c r="B52" t="e">
        <f ca="1">INDEX(Table1[NAMA BARANG],M30_04[[#This Row],[//]])</f>
        <v>#N/A</v>
      </c>
      <c r="C52" s="22" t="e">
        <f ca="1">INDEX(Table1[M1A],M30_04[[#This Row],[//]])-INDEX(Table1[M1B],M30_04[[#This Row],[//]])</f>
        <v>#N/A</v>
      </c>
      <c r="F52" s="5"/>
    </row>
    <row r="53" spans="1:6">
      <c r="A53" s="22" t="e">
        <f ca="1">IF(A52="//",MATCH("+-",Table1[PM1],0),MATCH("+-",INDIRECT("1!o"&amp;A52+3&amp;":o"&amp;1000),0)+A52)</f>
        <v>#N/A</v>
      </c>
      <c r="B53" t="e">
        <f ca="1">INDEX(Table1[NAMA BARANG],M30_04[[#This Row],[//]])</f>
        <v>#N/A</v>
      </c>
      <c r="C53" s="22" t="e">
        <f ca="1">INDEX(Table1[M1A],M30_04[[#This Row],[//]])-INDEX(Table1[M1B],M30_04[[#This Row],[//]])</f>
        <v>#N/A</v>
      </c>
      <c r="F53" s="5"/>
    </row>
    <row r="54" spans="1:6">
      <c r="A54" s="22" t="e">
        <f ca="1">IF(A53="//",MATCH("+-",Table1[PM1],0),MATCH("+-",INDIRECT("1!o"&amp;A53+3&amp;":o"&amp;1000),0)+A53)</f>
        <v>#N/A</v>
      </c>
      <c r="B54" t="e">
        <f ca="1">INDEX(Table1[NAMA BARANG],M30_04[[#This Row],[//]])</f>
        <v>#N/A</v>
      </c>
      <c r="C54" s="22" t="e">
        <f ca="1">INDEX(Table1[M1A],M30_04[[#This Row],[//]])-INDEX(Table1[M1B],M30_04[[#This Row],[//]])</f>
        <v>#N/A</v>
      </c>
      <c r="F54" s="5"/>
    </row>
    <row r="55" spans="1:6">
      <c r="A55" s="22" t="e">
        <f ca="1">IF(A54="//",MATCH("+-",Table1[PM1],0),MATCH("+-",INDIRECT("1!o"&amp;A54+3&amp;":o"&amp;1000),0)+A54)</f>
        <v>#N/A</v>
      </c>
      <c r="B55" t="e">
        <f ca="1">INDEX(Table1[NAMA BARANG],M30_04[[#This Row],[//]])</f>
        <v>#N/A</v>
      </c>
      <c r="C55" s="22" t="e">
        <f ca="1">INDEX(Table1[M1A],M30_04[[#This Row],[//]])-INDEX(Table1[M1B],M30_04[[#This Row],[//]])</f>
        <v>#N/A</v>
      </c>
      <c r="F55" s="5"/>
    </row>
    <row r="56" spans="1:6">
      <c r="A56" s="22" t="e">
        <f ca="1">IF(A55="//",MATCH("+-",Table1[PM1],0),MATCH("+-",INDIRECT("1!o"&amp;A55+3&amp;":o"&amp;1000),0)+A55)</f>
        <v>#N/A</v>
      </c>
      <c r="B56" t="e">
        <f ca="1">INDEX(Table1[NAMA BARANG],M30_04[[#This Row],[//]])</f>
        <v>#N/A</v>
      </c>
      <c r="C56" s="22" t="e">
        <f ca="1">INDEX(Table1[M1A],M30_04[[#This Row],[//]])-INDEX(Table1[M1B],M30_04[[#This Row],[//]])</f>
        <v>#N/A</v>
      </c>
      <c r="F56" s="5"/>
    </row>
    <row r="57" spans="1:6">
      <c r="A57" s="22" t="e">
        <f ca="1">IF(A56="//",MATCH("+-",Table1[PM1],0),MATCH("+-",INDIRECT("1!o"&amp;A56+3&amp;":o"&amp;1000),0)+A56)</f>
        <v>#N/A</v>
      </c>
      <c r="B57" t="e">
        <f ca="1">INDEX(Table1[NAMA BARANG],M30_04[[#This Row],[//]])</f>
        <v>#N/A</v>
      </c>
      <c r="C57" s="22" t="e">
        <f ca="1">INDEX(Table1[M1A],M30_04[[#This Row],[//]])-INDEX(Table1[M1B],M30_04[[#This Row],[//]])</f>
        <v>#N/A</v>
      </c>
      <c r="F57" s="5"/>
    </row>
    <row r="58" spans="1:6">
      <c r="A58" s="22" t="e">
        <f ca="1">IF(A57="//",MATCH("+-",Table1[PM1],0),MATCH("+-",INDIRECT("1!o"&amp;A57+3&amp;":o"&amp;1000),0)+A57)</f>
        <v>#N/A</v>
      </c>
      <c r="B58" t="e">
        <f ca="1">INDEX(Table1[NAMA BARANG],M30_04[[#This Row],[//]])</f>
        <v>#N/A</v>
      </c>
      <c r="C58" s="22" t="e">
        <f ca="1">INDEX(Table1[M1A],M30_04[[#This Row],[//]])-INDEX(Table1[M1B],M30_04[[#This Row],[//]])</f>
        <v>#N/A</v>
      </c>
      <c r="F58" s="5"/>
    </row>
    <row r="59" spans="1:6">
      <c r="A59" s="22" t="e">
        <f ca="1">IF(A58="//",MATCH("+-",Table1[PM1],0),MATCH("+-",INDIRECT("1!o"&amp;A58+3&amp;":o"&amp;1000),0)+A58)</f>
        <v>#N/A</v>
      </c>
      <c r="B59" t="e">
        <f ca="1">INDEX(Table1[NAMA BARANG],M30_04[[#This Row],[//]])</f>
        <v>#N/A</v>
      </c>
      <c r="C59" s="22" t="e">
        <f ca="1">INDEX(Table1[M1A],M30_04[[#This Row],[//]])-INDEX(Table1[M1B],M30_04[[#This Row],[//]])</f>
        <v>#N/A</v>
      </c>
      <c r="F59" s="5"/>
    </row>
    <row r="60" spans="1:6">
      <c r="A60" s="22" t="e">
        <f ca="1">IF(A59="//",MATCH("+-",Table1[PM1],0),MATCH("+-",INDIRECT("1!o"&amp;A59+3&amp;":o"&amp;1000),0)+A59)</f>
        <v>#N/A</v>
      </c>
      <c r="B60" t="e">
        <f ca="1">INDEX(Table1[NAMA BARANG],M30_04[[#This Row],[//]])</f>
        <v>#N/A</v>
      </c>
      <c r="C60" s="22" t="e">
        <f ca="1">INDEX(Table1[M1A],M30_04[[#This Row],[//]])-INDEX(Table1[M1B],M30_04[[#This Row],[//]])</f>
        <v>#N/A</v>
      </c>
      <c r="F60" s="5"/>
    </row>
    <row r="61" spans="1:6">
      <c r="A61" s="22" t="e">
        <f ca="1">IF(A60="//",MATCH("+-",Table1[PM1],0),MATCH("+-",INDIRECT("1!o"&amp;A60+3&amp;":o"&amp;1000),0)+A60)</f>
        <v>#N/A</v>
      </c>
      <c r="B61" t="e">
        <f ca="1">INDEX(Table1[NAMA BARANG],M30_04[[#This Row],[//]])</f>
        <v>#N/A</v>
      </c>
      <c r="C61" s="22" t="e">
        <f ca="1">INDEX(Table1[M1A],M30_04[[#This Row],[//]])-INDEX(Table1[M1B],M30_04[[#This Row],[//]])</f>
        <v>#N/A</v>
      </c>
      <c r="F61" s="5"/>
    </row>
    <row r="62" spans="1:6">
      <c r="A62" s="22" t="e">
        <f ca="1">IF(A61="//",MATCH("+-",Table1[PM1],0),MATCH("+-",INDIRECT("1!o"&amp;A61+3&amp;":o"&amp;1000),0)+A61)</f>
        <v>#N/A</v>
      </c>
      <c r="B62" t="e">
        <f ca="1">INDEX(Table1[NAMA BARANG],M30_04[[#This Row],[//]])</f>
        <v>#N/A</v>
      </c>
      <c r="C62" s="22" t="e">
        <f ca="1">INDEX(Table1[M1A],M30_04[[#This Row],[//]])-INDEX(Table1[M1B],M30_04[[#This Row],[//]])</f>
        <v>#N/A</v>
      </c>
      <c r="F62" s="5"/>
    </row>
    <row r="63" spans="1:6">
      <c r="A63" s="22" t="e">
        <f ca="1">IF(A62="//",MATCH("+-",Table1[PM1],0),MATCH("+-",INDIRECT("1!o"&amp;A62+3&amp;":o"&amp;1000),0)+A62)</f>
        <v>#N/A</v>
      </c>
      <c r="B63" t="e">
        <f ca="1">INDEX(Table1[NAMA BARANG],M30_04[[#This Row],[//]])</f>
        <v>#N/A</v>
      </c>
      <c r="C63" s="22" t="e">
        <f ca="1">INDEX(Table1[M1A],M30_04[[#This Row],[//]])-INDEX(Table1[M1B],M30_04[[#This Row],[//]])</f>
        <v>#N/A</v>
      </c>
      <c r="F63" s="5"/>
    </row>
    <row r="64" spans="1:6">
      <c r="A64" s="22" t="e">
        <f ca="1">IF(A63="//",MATCH("+-",Table1[PM1],0),MATCH("+-",INDIRECT("1!o"&amp;A63+3&amp;":o"&amp;1000),0)+A63)</f>
        <v>#N/A</v>
      </c>
      <c r="B64" t="e">
        <f ca="1">INDEX(Table1[NAMA BARANG],M30_04[[#This Row],[//]])</f>
        <v>#N/A</v>
      </c>
      <c r="C64" s="22" t="e">
        <f ca="1">INDEX(Table1[M1A],M30_04[[#This Row],[//]])-INDEX(Table1[M1B],M30_04[[#This Row],[//]])</f>
        <v>#N/A</v>
      </c>
      <c r="F64" s="5"/>
    </row>
    <row r="65" spans="1:6">
      <c r="A65" s="22" t="e">
        <f ca="1">IF(A64="//",MATCH("+-",Table1[PM1],0),MATCH("+-",INDIRECT("1!o"&amp;A64+3&amp;":o"&amp;1000),0)+A64)</f>
        <v>#N/A</v>
      </c>
      <c r="B65" t="e">
        <f ca="1">INDEX(Table1[NAMA BARANG],M30_04[[#This Row],[//]])</f>
        <v>#N/A</v>
      </c>
      <c r="C65" s="22" t="e">
        <f ca="1">INDEX(Table1[M1A],M30_04[[#This Row],[//]])-INDEX(Table1[M1B],M30_04[[#This Row],[//]])</f>
        <v>#N/A</v>
      </c>
      <c r="F65" s="5"/>
    </row>
    <row r="66" spans="1:6">
      <c r="A66" s="22" t="e">
        <f ca="1">IF(A65="//",MATCH("+-",Table1[PM1],0),MATCH("+-",INDIRECT("1!o"&amp;A65+3&amp;":o"&amp;1000),0)+A65)</f>
        <v>#N/A</v>
      </c>
      <c r="B66" t="e">
        <f ca="1">INDEX(Table1[NAMA BARANG],M30_04[[#This Row],[//]])</f>
        <v>#N/A</v>
      </c>
      <c r="C66" s="22" t="e">
        <f ca="1">INDEX(Table1[M1A],M30_04[[#This Row],[//]])-INDEX(Table1[M1B],M30_04[[#This Row],[//]])</f>
        <v>#N/A</v>
      </c>
      <c r="F66" s="5"/>
    </row>
    <row r="67" spans="1:6">
      <c r="A67" s="22" t="e">
        <f ca="1">IF(A66="//",MATCH("+-",Table1[PM1],0),MATCH("+-",INDIRECT("1!o"&amp;A66+3&amp;":o"&amp;1000),0)+A66)</f>
        <v>#N/A</v>
      </c>
      <c r="B67" t="e">
        <f ca="1">INDEX(Table1[NAMA BARANG],M30_04[[#This Row],[//]])</f>
        <v>#N/A</v>
      </c>
      <c r="C67" s="22" t="e">
        <f ca="1">INDEX(Table1[M1A],M30_04[[#This Row],[//]])-INDEX(Table1[M1B],M30_04[[#This Row],[//]])</f>
        <v>#N/A</v>
      </c>
      <c r="F67" s="5"/>
    </row>
    <row r="68" spans="1:6">
      <c r="A68" s="22" t="e">
        <f ca="1">IF(A67="//",MATCH("+-",Table1[PM1],0),MATCH("+-",INDIRECT("1!o"&amp;A67+3&amp;":o"&amp;1000),0)+A67)</f>
        <v>#N/A</v>
      </c>
      <c r="B68" t="e">
        <f ca="1">INDEX(Table1[NAMA BARANG],M30_04[[#This Row],[//]])</f>
        <v>#N/A</v>
      </c>
      <c r="C68" s="22" t="e">
        <f ca="1">INDEX(Table1[M1A],M30_04[[#This Row],[//]])-INDEX(Table1[M1B],M30_04[[#This Row],[//]])</f>
        <v>#N/A</v>
      </c>
      <c r="F68" s="5"/>
    </row>
    <row r="69" spans="1:6">
      <c r="A69" s="22" t="e">
        <f ca="1">IF(A68="//",MATCH("+-",Table1[PM1],0),MATCH("+-",INDIRECT("1!o"&amp;A68+3&amp;":o"&amp;1000),0)+A68)</f>
        <v>#N/A</v>
      </c>
      <c r="B69" t="e">
        <f ca="1">INDEX(Table1[NAMA BARANG],M30_04[[#This Row],[//]])</f>
        <v>#N/A</v>
      </c>
      <c r="C69" s="22" t="e">
        <f ca="1">INDEX(Table1[M1A],M30_04[[#This Row],[//]])-INDEX(Table1[M1B],M30_04[[#This Row],[//]])</f>
        <v>#N/A</v>
      </c>
      <c r="F69" s="5"/>
    </row>
    <row r="70" spans="1:6">
      <c r="A70" s="22" t="e">
        <f ca="1">IF(A69="//",MATCH("+-",Table1[PM1],0),MATCH("+-",INDIRECT("1!o"&amp;A69+3&amp;":o"&amp;1000),0)+A69)</f>
        <v>#N/A</v>
      </c>
      <c r="B70" t="e">
        <f ca="1">INDEX(Table1[NAMA BARANG],M30_04[[#This Row],[//]])</f>
        <v>#N/A</v>
      </c>
      <c r="C70" s="22" t="e">
        <f ca="1">INDEX(Table1[M1A],M30_04[[#This Row],[//]])-INDEX(Table1[M1B],M30_04[[#This Row],[//]])</f>
        <v>#N/A</v>
      </c>
      <c r="F70" s="5"/>
    </row>
    <row r="71" spans="1:6">
      <c r="A71" s="22" t="e">
        <f ca="1">IF(A70="//",MATCH("+-",Table1[PM1],0),MATCH("+-",INDIRECT("1!o"&amp;A70+3&amp;":o"&amp;1000),0)+A70)</f>
        <v>#N/A</v>
      </c>
      <c r="B71" t="e">
        <f ca="1">INDEX(Table1[NAMA BARANG],M30_04[[#This Row],[//]])</f>
        <v>#N/A</v>
      </c>
      <c r="C71" s="22" t="e">
        <f ca="1">INDEX(Table1[M1A],M30_04[[#This Row],[//]])-INDEX(Table1[M1B],M30_04[[#This Row],[//]])</f>
        <v>#N/A</v>
      </c>
      <c r="F71" s="5"/>
    </row>
    <row r="72" spans="1:6">
      <c r="A72" s="22" t="e">
        <f ca="1">IF(A71="//",MATCH("+-",Table1[PM1],0),MATCH("+-",INDIRECT("1!o"&amp;A71+3&amp;":o"&amp;1000),0)+A71)</f>
        <v>#N/A</v>
      </c>
      <c r="B72" t="e">
        <f ca="1">INDEX(Table1[NAMA BARANG],M30_04[[#This Row],[//]])</f>
        <v>#N/A</v>
      </c>
      <c r="C72" s="22" t="e">
        <f ca="1">INDEX(Table1[M1A],M30_04[[#This Row],[//]])-INDEX(Table1[M1B],M30_04[[#This Row],[//]])</f>
        <v>#N/A</v>
      </c>
      <c r="F72" s="5"/>
    </row>
    <row r="73" spans="1:6">
      <c r="A73" s="22" t="e">
        <f ca="1">IF(A72="//",MATCH("+-",Table1[PM1],0),MATCH("+-",INDIRECT("1!o"&amp;A72+3&amp;":o"&amp;1000),0)+A72)</f>
        <v>#N/A</v>
      </c>
      <c r="B73" t="e">
        <f ca="1">INDEX(Table1[NAMA BARANG],M30_04[[#This Row],[//]])</f>
        <v>#N/A</v>
      </c>
      <c r="C73" s="22" t="e">
        <f ca="1">INDEX(Table1[M1A],M30_04[[#This Row],[//]])-INDEX(Table1[M1B],M30_04[[#This Row],[//]])</f>
        <v>#N/A</v>
      </c>
      <c r="F73" s="5"/>
    </row>
    <row r="74" spans="1:6">
      <c r="A74" s="22" t="e">
        <f ca="1">IF(A73="//",MATCH("+-",Table1[PM1],0),MATCH("+-",INDIRECT("1!o"&amp;A73+3&amp;":o"&amp;1000),0)+A73)</f>
        <v>#N/A</v>
      </c>
      <c r="B74" t="e">
        <f ca="1">INDEX(Table1[NAMA BARANG],M30_04[[#This Row],[//]])</f>
        <v>#N/A</v>
      </c>
      <c r="C74" s="22" t="e">
        <f ca="1">INDEX(Table1[M1A],M30_04[[#This Row],[//]])-INDEX(Table1[M1B],M30_04[[#This Row],[//]])</f>
        <v>#N/A</v>
      </c>
      <c r="F74" s="5"/>
    </row>
    <row r="75" spans="1:6">
      <c r="A75" s="22" t="e">
        <f ca="1">IF(A74="//",MATCH("+-",Table1[PM1],0),MATCH("+-",INDIRECT("1!o"&amp;A74+3&amp;":o"&amp;1000),0)+A74)</f>
        <v>#N/A</v>
      </c>
      <c r="B75" t="e">
        <f ca="1">INDEX(Table1[NAMA BARANG],M30_04[[#This Row],[//]])</f>
        <v>#N/A</v>
      </c>
      <c r="C75" s="22" t="e">
        <f ca="1">INDEX(Table1[M1A],M30_04[[#This Row],[//]])-INDEX(Table1[M1B],M30_04[[#This Row],[//]])</f>
        <v>#N/A</v>
      </c>
      <c r="F75" s="5"/>
    </row>
    <row r="76" spans="1:6">
      <c r="A76" s="22" t="e">
        <f ca="1">IF(A75="//",MATCH("+-",Table1[PM1],0),MATCH("+-",INDIRECT("1!o"&amp;A75+3&amp;":o"&amp;1000),0)+A75)</f>
        <v>#N/A</v>
      </c>
      <c r="B76" t="e">
        <f ca="1">INDEX(Table1[NAMA BARANG],M30_04[[#This Row],[//]])</f>
        <v>#N/A</v>
      </c>
      <c r="C76" s="22" t="e">
        <f ca="1">INDEX(Table1[M1A],M30_04[[#This Row],[//]])-INDEX(Table1[M1B],M30_04[[#This Row],[//]])</f>
        <v>#N/A</v>
      </c>
      <c r="F76" s="5"/>
    </row>
    <row r="77" spans="1:6">
      <c r="A77" s="22" t="e">
        <f ca="1">IF(A76="//",MATCH("+-",Table1[PM1],0),MATCH("+-",INDIRECT("1!o"&amp;A76+3&amp;":o"&amp;1000),0)+A76)</f>
        <v>#N/A</v>
      </c>
      <c r="B77" t="e">
        <f ca="1">INDEX(Table1[NAMA BARANG],M30_04[[#This Row],[//]])</f>
        <v>#N/A</v>
      </c>
      <c r="C77" s="22" t="e">
        <f ca="1">INDEX(Table1[M1A],M30_04[[#This Row],[//]])-INDEX(Table1[M1B],M30_04[[#This Row],[//]])</f>
        <v>#N/A</v>
      </c>
      <c r="F77" s="5"/>
    </row>
    <row r="78" spans="1:6">
      <c r="A78" s="22" t="e">
        <f ca="1">IF(A77="//",MATCH("+-",Table1[PM1],0),MATCH("+-",INDIRECT("1!o"&amp;A77+3&amp;":o"&amp;1000),0)+A77)</f>
        <v>#N/A</v>
      </c>
      <c r="B78" t="e">
        <f ca="1">INDEX(Table1[NAMA BARANG],M30_04[[#This Row],[//]])</f>
        <v>#N/A</v>
      </c>
      <c r="C78" s="22" t="e">
        <f ca="1">INDEX(Table1[M1A],M30_04[[#This Row],[//]])-INDEX(Table1[M1B],M30_04[[#This Row],[//]])</f>
        <v>#N/A</v>
      </c>
      <c r="F78" s="5"/>
    </row>
    <row r="79" spans="1:6">
      <c r="A79" s="22" t="e">
        <f ca="1">IF(A78="//",MATCH("+-",Table1[PM1],0),MATCH("+-",INDIRECT("1!o"&amp;A78+3&amp;":o"&amp;1000),0)+A78)</f>
        <v>#N/A</v>
      </c>
      <c r="B79" t="e">
        <f ca="1">INDEX(Table1[NAMA BARANG],M30_04[[#This Row],[//]])</f>
        <v>#N/A</v>
      </c>
      <c r="C79" s="22" t="e">
        <f ca="1">INDEX(Table1[M1A],M30_04[[#This Row],[//]])-INDEX(Table1[M1B],M30_04[[#This Row],[//]])</f>
        <v>#N/A</v>
      </c>
      <c r="F79" s="5"/>
    </row>
    <row r="80" spans="1:6">
      <c r="A80" s="22" t="e">
        <f ca="1">IF(A79="//",MATCH("+-",Table1[PM1],0),MATCH("+-",INDIRECT("1!o"&amp;A79+3&amp;":o"&amp;1000),0)+A79)</f>
        <v>#N/A</v>
      </c>
      <c r="B80" t="e">
        <f ca="1">INDEX(Table1[NAMA BARANG],M30_04[[#This Row],[//]])</f>
        <v>#N/A</v>
      </c>
      <c r="C80" s="22" t="e">
        <f ca="1">INDEX(Table1[M1A],M30_04[[#This Row],[//]])-INDEX(Table1[M1B],M30_04[[#This Row],[//]])</f>
        <v>#N/A</v>
      </c>
      <c r="F80" s="5"/>
    </row>
    <row r="81" spans="1:6">
      <c r="A81" s="22" t="e">
        <f ca="1">IF(A80="//",MATCH("+-",Table1[PM1],0),MATCH("+-",INDIRECT("1!o"&amp;A80+3&amp;":o"&amp;1000),0)+A80)</f>
        <v>#N/A</v>
      </c>
      <c r="B81" t="e">
        <f ca="1">INDEX(Table1[NAMA BARANG],M30_04[[#This Row],[//]])</f>
        <v>#N/A</v>
      </c>
      <c r="C81" s="22" t="e">
        <f ca="1">INDEX(Table1[M1A],M30_04[[#This Row],[//]])-INDEX(Table1[M1B],M30_04[[#This Row],[//]])</f>
        <v>#N/A</v>
      </c>
      <c r="F81" s="5"/>
    </row>
    <row r="82" spans="1:6">
      <c r="A82" s="22" t="e">
        <f ca="1">IF(A81="//",MATCH("+-",Table1[PM1],0),MATCH("+-",INDIRECT("1!o"&amp;A81+3&amp;":o"&amp;1000),0)+A81)</f>
        <v>#N/A</v>
      </c>
      <c r="B82" t="e">
        <f ca="1">INDEX(Table1[NAMA BARANG],M30_04[[#This Row],[//]])</f>
        <v>#N/A</v>
      </c>
      <c r="C82" s="22" t="e">
        <f ca="1">INDEX(Table1[M1A],M30_04[[#This Row],[//]])-INDEX(Table1[M1B],M30_04[[#This Row],[//]])</f>
        <v>#N/A</v>
      </c>
      <c r="F82" s="5"/>
    </row>
    <row r="83" spans="1:6">
      <c r="A83" s="22" t="e">
        <f ca="1">IF(A82="//",MATCH("+-",Table1[PM1],0),MATCH("+-",INDIRECT("1!o"&amp;A82+3&amp;":o"&amp;1000),0)+A82)</f>
        <v>#N/A</v>
      </c>
      <c r="B83" t="e">
        <f ca="1">INDEX(Table1[NAMA BARANG],M30_04[[#This Row],[//]])</f>
        <v>#N/A</v>
      </c>
      <c r="C83" s="22" t="e">
        <f ca="1">INDEX(Table1[M1A],M30_04[[#This Row],[//]])-INDEX(Table1[M1B],M30_04[[#This Row],[//]])</f>
        <v>#N/A</v>
      </c>
      <c r="F83" s="5"/>
    </row>
    <row r="84" spans="1:6">
      <c r="A84" s="22" t="e">
        <f ca="1">IF(A83="//",MATCH("+-",Table1[PM1],0),MATCH("+-",INDIRECT("1!o"&amp;A83+3&amp;":o"&amp;1000),0)+A83)</f>
        <v>#N/A</v>
      </c>
      <c r="B84" t="e">
        <f ca="1">INDEX(Table1[NAMA BARANG],M30_04[[#This Row],[//]])</f>
        <v>#N/A</v>
      </c>
      <c r="C84" s="22" t="e">
        <f ca="1">INDEX(Table1[M1A],M30_04[[#This Row],[//]])-INDEX(Table1[M1B],M30_04[[#This Row],[//]])</f>
        <v>#N/A</v>
      </c>
      <c r="F84" s="5"/>
    </row>
    <row r="85" spans="1:6">
      <c r="A85" s="22" t="e">
        <f ca="1">IF(A84="//",MATCH("+-",Table1[PM1],0),MATCH("+-",INDIRECT("1!o"&amp;A84+3&amp;":o"&amp;1000),0)+A84)</f>
        <v>#N/A</v>
      </c>
      <c r="B85" t="e">
        <f ca="1">INDEX(Table1[NAMA BARANG],M30_04[[#This Row],[//]])</f>
        <v>#N/A</v>
      </c>
      <c r="C85" s="22" t="e">
        <f ca="1">INDEX(Table1[M1A],M30_04[[#This Row],[//]])-INDEX(Table1[M1B],M30_04[[#This Row],[//]])</f>
        <v>#N/A</v>
      </c>
      <c r="F85" s="5"/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"/>
  <sheetViews>
    <sheetView workbookViewId="0">
      <selection activeCell="A16" sqref="A16"/>
    </sheetView>
  </sheetViews>
  <sheetFormatPr defaultRowHeight="15" outlineLevelCol="1"/>
  <cols>
    <col min="1" max="1" width="34.28515625" bestFit="1" customWidth="1"/>
    <col min="2" max="2" width="4.42578125" bestFit="1" customWidth="1"/>
    <col min="3" max="3" width="6.42578125" bestFit="1" customWidth="1"/>
    <col min="4" max="4" width="0" hidden="1" customWidth="1" outlineLevel="1"/>
    <col min="5" max="5" width="9.140625" collapsed="1"/>
  </cols>
  <sheetData>
    <row r="2" spans="1:5">
      <c r="A2" t="s">
        <v>2662</v>
      </c>
      <c r="B2" t="s">
        <v>2684</v>
      </c>
      <c r="C2" t="s">
        <v>3</v>
      </c>
      <c r="D2" t="s">
        <v>2685</v>
      </c>
      <c r="E2" t="s">
        <v>2787</v>
      </c>
    </row>
    <row r="3" spans="1:5">
      <c r="A3" t="s">
        <v>2733</v>
      </c>
      <c r="B3">
        <v>1</v>
      </c>
      <c r="C3" t="s">
        <v>2793</v>
      </c>
      <c r="D3" t="str">
        <f>SUBSTITUTE(SUBSTITUTE(SUBSTITUTE(K30_04[[#This Row],[NAMA BARANG]]," ",""),".",""),"-","")</f>
        <v>BinderclipKenkono105</v>
      </c>
      <c r="E3">
        <f>_xlfn.IFNA(MATCH(K30_04[concat],Table1[concat],0),"-")</f>
        <v>83</v>
      </c>
    </row>
    <row r="4" spans="1:5">
      <c r="A4" t="s">
        <v>2734</v>
      </c>
      <c r="B4">
        <v>1</v>
      </c>
      <c r="C4" t="s">
        <v>2793</v>
      </c>
      <c r="D4" t="str">
        <f>SUBSTITUTE(SUBSTITUTE(SUBSTITUTE(K30_04[[#This Row],[NAMA BARANG]]," ",""),".",""),"-","")</f>
        <v>BinderclipKenkono155</v>
      </c>
      <c r="E4">
        <f>_xlfn.IFNA(MATCH(K30_04[concat],Table1[concat],0),"-")</f>
        <v>84</v>
      </c>
    </row>
    <row r="5" spans="1:5">
      <c r="A5" t="s">
        <v>2735</v>
      </c>
      <c r="B5">
        <v>1</v>
      </c>
      <c r="C5" t="s">
        <v>2793</v>
      </c>
      <c r="D5" t="str">
        <f>SUBSTITUTE(SUBSTITUTE(SUBSTITUTE(K30_04[[#This Row],[NAMA BARANG]]," ",""),".",""),"-","")</f>
        <v>BinderclipKenkono200</v>
      </c>
      <c r="E5">
        <f>_xlfn.IFNA(MATCH(K30_04[concat],Table1[concat],0),"-")</f>
        <v>85</v>
      </c>
    </row>
    <row r="6" spans="1:5">
      <c r="A6" t="s">
        <v>2738</v>
      </c>
      <c r="B6">
        <v>1</v>
      </c>
      <c r="C6" t="s">
        <v>2793</v>
      </c>
      <c r="D6" t="str">
        <f>SUBSTITUTE(SUBSTITUTE(SUBSTITUTE(K30_04[[#This Row],[NAMA BARANG]]," ",""),".",""),"-","")</f>
        <v>CallJKCC15A</v>
      </c>
      <c r="E6">
        <f>_xlfn.IFNA(MATCH(K30_04[concat],Table1[concat],0),"-")</f>
        <v>93</v>
      </c>
    </row>
    <row r="7" spans="1:5">
      <c r="A7" t="s">
        <v>2741</v>
      </c>
      <c r="B7">
        <v>1</v>
      </c>
      <c r="C7" t="s">
        <v>2793</v>
      </c>
      <c r="D7" t="str">
        <f>SUBSTITUTE(SUBSTITUTE(SUBSTITUTE(K30_04[[#This Row],[NAMA BARANG]]," ",""),".",""),"-","")</f>
        <v>CallJKCC810CH</v>
      </c>
      <c r="E7">
        <f>_xlfn.IFNA(MATCH(K30_04[concat],Table1[concat],0),"-")</f>
        <v>96</v>
      </c>
    </row>
    <row r="8" spans="1:5">
      <c r="A8" t="s">
        <v>2746</v>
      </c>
      <c r="B8">
        <v>1</v>
      </c>
      <c r="C8" t="s">
        <v>2793</v>
      </c>
      <c r="D8" t="str">
        <f>SUBSTITUTE(SUBSTITUTE(SUBSTITUTE(K30_04[[#This Row],[NAMA BARANG]]," ",""),".",""),"-","")</f>
        <v>CounterhandtallyKenkoHT302</v>
      </c>
      <c r="E8">
        <f>_xlfn.IFNA(MATCH(K30_04[concat],Table1[concat],0),"-")</f>
        <v>102</v>
      </c>
    </row>
    <row r="9" spans="1:5">
      <c r="A9" t="s">
        <v>2747</v>
      </c>
      <c r="B9">
        <v>1</v>
      </c>
      <c r="C9" t="s">
        <v>2793</v>
      </c>
      <c r="D9" t="str">
        <f>SUBSTITUTE(SUBSTITUTE(SUBSTITUTE(K30_04[[#This Row],[NAMA BARANG]]," ",""),".",""),"-","")</f>
        <v>DateStampKenkoD44mm</v>
      </c>
      <c r="E9">
        <f>_xlfn.IFNA(MATCH(K30_04[concat],Table1[concat],0),"-")</f>
        <v>107</v>
      </c>
    </row>
    <row r="10" spans="1:5">
      <c r="A10" t="s">
        <v>2750</v>
      </c>
      <c r="B10">
        <v>4</v>
      </c>
      <c r="C10" t="s">
        <v>2793</v>
      </c>
      <c r="D10" t="str">
        <f>SUBSTITUTE(SUBSTITUTE(SUBSTITUTE(K30_04[[#This Row],[NAMA BARANG]]," ",""),".",""),"-","")</f>
        <v>GelpenKenkoEasyGelhitam</v>
      </c>
      <c r="E10">
        <f>_xlfn.IFNA(MATCH(K30_04[concat],Table1[concat],0),"-")</f>
        <v>110</v>
      </c>
    </row>
    <row r="11" spans="1:5">
      <c r="A11" t="s">
        <v>2751</v>
      </c>
      <c r="B11">
        <v>1</v>
      </c>
      <c r="C11" t="s">
        <v>2793</v>
      </c>
      <c r="D11" t="str">
        <f>SUBSTITUTE(SUBSTITUTE(SUBSTITUTE(K30_04[[#This Row],[NAMA BARANG]]," ",""),".",""),"-","")</f>
        <v>GelpenKenkoHitech028mmbiru</v>
      </c>
      <c r="E11">
        <f>_xlfn.IFNA(MATCH(K30_04[concat],Table1[concat],0),"-")</f>
        <v>111</v>
      </c>
    </row>
    <row r="12" spans="1:5">
      <c r="A12" t="s">
        <v>2752</v>
      </c>
      <c r="B12">
        <v>2</v>
      </c>
      <c r="C12" t="s">
        <v>2793</v>
      </c>
      <c r="D12" t="str">
        <f>SUBSTITUTE(SUBSTITUTE(SUBSTITUTE(K30_04[[#This Row],[NAMA BARANG]]," ",""),".",""),"-","")</f>
        <v>GelpenKenkoHitech028mmhitam</v>
      </c>
      <c r="E12">
        <f>_xlfn.IFNA(MATCH(K30_04[concat],Table1[concat],0),"-")</f>
        <v>112</v>
      </c>
    </row>
    <row r="13" spans="1:5">
      <c r="A13" t="s">
        <v>2682</v>
      </c>
      <c r="B13">
        <v>1</v>
      </c>
      <c r="C13" t="s">
        <v>2793</v>
      </c>
      <c r="D13" t="str">
        <f>SUBSTITUTE(SUBSTITUTE(SUBSTITUTE(K30_04[[#This Row],[NAMA BARANG]]," ",""),".",""),"-","")</f>
        <v>GelpenKenkoKE100hitam</v>
      </c>
      <c r="E13">
        <f>_xlfn.IFNA(MATCH(K30_04[concat],Table1[concat],0),"-")</f>
        <v>117</v>
      </c>
    </row>
    <row r="14" spans="1:5">
      <c r="A14" t="s">
        <v>2754</v>
      </c>
      <c r="B14">
        <v>1</v>
      </c>
      <c r="C14" t="s">
        <v>2793</v>
      </c>
      <c r="D14" t="str">
        <f>SUBSTITUTE(SUBSTITUTE(SUBSTITUTE(K30_04[[#This Row],[NAMA BARANG]]," ",""),".",""),"-","")</f>
        <v>JangkasetKenkoC288</v>
      </c>
      <c r="E14">
        <f>_xlfn.IFNA(MATCH(K30_04[concat],Table1[concat],0),"-")</f>
        <v>123</v>
      </c>
    </row>
    <row r="15" spans="1:5">
      <c r="A15" t="s">
        <v>2701</v>
      </c>
      <c r="B15">
        <v>1</v>
      </c>
      <c r="C15" t="s">
        <v>2793</v>
      </c>
      <c r="D15" t="str">
        <f>SUBSTITUTE(SUBSTITUTE(SUBSTITUTE(K30_04[[#This Row],[NAMA BARANG]]," ",""),".",""),"-","")</f>
        <v>LemcairKenkoLG50</v>
      </c>
      <c r="E15">
        <f>_xlfn.IFNA(MATCH(K30_04[concat],Table1[concat],0),"-")</f>
        <v>131</v>
      </c>
    </row>
    <row r="16" spans="1:5">
      <c r="A16" t="s">
        <v>2766</v>
      </c>
      <c r="B16">
        <v>1</v>
      </c>
      <c r="C16" t="s">
        <v>2793</v>
      </c>
      <c r="D16" t="str">
        <f>SUBSTITUTE(SUBSTITUTE(SUBSTITUTE(K30_04[[#This Row],[NAMA BARANG]]," ",""),".",""),"-","")</f>
        <v>PensilJKP90</v>
      </c>
      <c r="E16">
        <f>_xlfn.IFNA(MATCH(K30_04[concat],Table1[concat],0),"-")</f>
        <v>52</v>
      </c>
    </row>
    <row r="17" spans="1:5">
      <c r="A17" t="s">
        <v>2770</v>
      </c>
      <c r="B17">
        <v>1</v>
      </c>
      <c r="C17" t="s">
        <v>2793</v>
      </c>
      <c r="D17" t="str">
        <f>SUBSTITUTE(SUBSTITUTE(SUBSTITUTE(K30_04[[#This Row],[NAMA BARANG]]," ",""),".",""),"-","")</f>
        <v>PunchKenkono40</v>
      </c>
      <c r="E17">
        <f>_xlfn.IFNA(MATCH(K30_04[concat],Table1[concat],0),"-")</f>
        <v>56</v>
      </c>
    </row>
    <row r="18" spans="1:5">
      <c r="A18" t="s">
        <v>2722</v>
      </c>
      <c r="B18">
        <v>1</v>
      </c>
      <c r="C18" t="s">
        <v>2793</v>
      </c>
      <c r="D18" t="str">
        <f>SUBSTITUTE(SUBSTITUTE(SUBSTITUTE(K30_04[[#This Row],[NAMA BARANG]]," ",""),".",""),"-","")</f>
        <v>PWKenko12WCP12HALFclassic</v>
      </c>
      <c r="E18">
        <f>_xlfn.IFNA(MATCH(K30_04[concat],Table1[concat],0),"-")</f>
        <v>170</v>
      </c>
    </row>
    <row r="19" spans="1:5">
      <c r="A19" t="s">
        <v>2773</v>
      </c>
      <c r="B19">
        <v>1</v>
      </c>
      <c r="C19" t="s">
        <v>2793</v>
      </c>
      <c r="D19" t="str">
        <f>SUBSTITUTE(SUBSTITUTE(SUBSTITUTE(K30_04[[#This Row],[NAMA BARANG]]," ",""),".",""),"-","")</f>
        <v>StabilloHighlighterJKHL1kuning</v>
      </c>
      <c r="E19">
        <f>_xlfn.IFNA(MATCH(K30_04[concat],Table1[concat],0),"-")</f>
        <v>172</v>
      </c>
    </row>
    <row r="20" spans="1:5">
      <c r="A20" t="s">
        <v>2774</v>
      </c>
      <c r="B20">
        <v>1</v>
      </c>
      <c r="C20" t="s">
        <v>2793</v>
      </c>
      <c r="D20" t="str">
        <f>SUBSTITUTE(SUBSTITUTE(SUBSTITUTE(K30_04[[#This Row],[NAMA BARANG]]," ",""),".",""),"-","")</f>
        <v>StampplatedaterKenkoS68(lunas)</v>
      </c>
      <c r="E20">
        <f>_xlfn.IFNA(MATCH(K30_04[concat],Table1[concat],0),"-")</f>
        <v>173</v>
      </c>
    </row>
    <row r="21" spans="1:5">
      <c r="A21" t="s">
        <v>100</v>
      </c>
      <c r="B21">
        <v>4</v>
      </c>
      <c r="C21" t="s">
        <v>2793</v>
      </c>
      <c r="D21" s="4" t="str">
        <f>SUBSTITUTE(SUBSTITUTE(SUBSTITUTE(K30_04[[#This Row],[NAMA BARANG]]," ",""),".",""),"-","")</f>
        <v>TipeexKenkoKE01</v>
      </c>
      <c r="E21" s="4">
        <f>_xlfn.IFNA(MATCH(K30_04[concat],Table1[concat],0),"-")</f>
        <v>195</v>
      </c>
    </row>
    <row r="22" spans="1:5">
      <c r="A22" t="s">
        <v>2786</v>
      </c>
      <c r="B22">
        <v>1</v>
      </c>
      <c r="C22" t="s">
        <v>2793</v>
      </c>
      <c r="D22" s="4" t="str">
        <f>SUBSTITUTE(SUBSTITUTE(SUBSTITUTE(K30_04[[#This Row],[NAMA BARANG]]," ",""),".",""),"-","")</f>
        <v>TipeexkertasKenkoCT902</v>
      </c>
      <c r="E22" s="4">
        <f>_xlfn.IFNA(MATCH(K30_04[concat],Table1[concat],0),"-")</f>
        <v>199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topLeftCell="A23" zoomScale="85" zoomScaleNormal="85" workbookViewId="0">
      <selection activeCell="B65" sqref="B64:B65"/>
    </sheetView>
  </sheetViews>
  <sheetFormatPr defaultRowHeight="15" outlineLevelCol="2"/>
  <cols>
    <col min="1" max="1" width="5.28515625" customWidth="1"/>
    <col min="2" max="2" width="47.5703125" style="14" bestFit="1" customWidth="1"/>
    <col min="3" max="3" width="11" style="19" bestFit="1" customWidth="1"/>
    <col min="4" max="4" width="11.5703125" style="19" customWidth="1"/>
    <col min="5" max="5" width="7.5703125" style="22" bestFit="1" customWidth="1"/>
    <col min="6" max="6" width="9.5703125" style="12" hidden="1" customWidth="1" outlineLevel="2"/>
    <col min="7" max="7" width="9.42578125" style="12" hidden="1" customWidth="1" outlineLevel="2"/>
    <col min="8" max="8" width="9.5703125" style="12" hidden="1" customWidth="1" outlineLevel="2"/>
    <col min="9" max="9" width="9.42578125" style="12" hidden="1" customWidth="1" outlineLevel="2"/>
    <col min="10" max="10" width="9.5703125" style="13" customWidth="1" outlineLevel="1" collapsed="1"/>
    <col min="11" max="11" width="9.42578125" style="13" customWidth="1" outlineLevel="1"/>
    <col min="12" max="12" width="9.5703125" style="17" bestFit="1" customWidth="1"/>
    <col min="13" max="13" width="9.42578125" style="17" customWidth="1"/>
    <col min="14" max="14" width="9.140625" hidden="1" customWidth="1" outlineLevel="1"/>
    <col min="15" max="15" width="9.140625" collapsed="1"/>
  </cols>
  <sheetData>
    <row r="1" spans="1:16" s="15" customFormat="1" ht="17.25" customHeight="1">
      <c r="B1" s="16"/>
      <c r="C1" s="18"/>
      <c r="D1" s="18"/>
      <c r="E1" s="24"/>
      <c r="F1" s="99" t="s">
        <v>3020</v>
      </c>
      <c r="G1" s="99"/>
      <c r="H1" s="99"/>
      <c r="I1" s="99"/>
      <c r="J1" s="99"/>
      <c r="K1" s="99"/>
      <c r="L1" s="99"/>
      <c r="M1" s="99"/>
      <c r="O1" s="43"/>
    </row>
    <row r="2" spans="1:16">
      <c r="A2" s="1" t="s">
        <v>0</v>
      </c>
      <c r="B2" s="2" t="s">
        <v>2662</v>
      </c>
      <c r="C2" s="3" t="s">
        <v>2</v>
      </c>
      <c r="D2" s="3" t="s">
        <v>3</v>
      </c>
      <c r="E2" s="22" t="s">
        <v>4</v>
      </c>
      <c r="F2" s="5" t="s">
        <v>2600</v>
      </c>
      <c r="G2" s="12" t="s">
        <v>2601</v>
      </c>
      <c r="H2" s="12" t="s">
        <v>2602</v>
      </c>
      <c r="I2" s="12" t="s">
        <v>2603</v>
      </c>
      <c r="J2" s="13" t="s">
        <v>2625</v>
      </c>
      <c r="K2" s="13" t="s">
        <v>2624</v>
      </c>
      <c r="L2" s="17" t="s">
        <v>2643</v>
      </c>
      <c r="M2" s="17" t="s">
        <v>2642</v>
      </c>
      <c r="N2" t="s">
        <v>2685</v>
      </c>
      <c r="O2" t="s">
        <v>3033</v>
      </c>
      <c r="P2" t="s">
        <v>3034</v>
      </c>
    </row>
    <row r="3" spans="1:16">
      <c r="A3">
        <f>IF(Table1[[#This Row],[NAMA BARANG]]="","",IF(Table1[[#This Row],[TT]]&lt;1,"",COUNT(A$2:A2)+1))</f>
        <v>1</v>
      </c>
      <c r="B3" s="14" t="s">
        <v>5</v>
      </c>
      <c r="C3" s="19">
        <v>1</v>
      </c>
      <c r="D3" s="19">
        <v>72</v>
      </c>
      <c r="E3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F3"/>
      <c r="G3" t="str">
        <f>IF(Table1[[#This Row],[M1A]]="","",Table1[[#This Row],[M1A]]-Table1[[#This Row],[AWAL]])</f>
        <v/>
      </c>
      <c r="H3" s="20"/>
      <c r="I3" t="str">
        <f>IF(Table1[[#This Row],[M2A]]="","",SUM(Table1[[#This Row],[M2A]]-(IF(Table1[[#This Row],[M1A]]="",Table1[[#This Row],[AWAL]],Table1[[#This Row],[M1A]]))))</f>
        <v/>
      </c>
      <c r="J3"/>
      <c r="K3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3"/>
      <c r="M3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3" t="str">
        <f>SUBSTITUTE(SUBSTITUTE(SUBSTITUTE(Table1[[#This Row],[NAMA BARANG]]," ",""),".",""),"-","")</f>
        <v>AsahanKenkoF4FT</v>
      </c>
      <c r="O3" t="str">
        <f>IF(NOT(Table1[[#This Row],[M1B]]=""),"+-","")</f>
        <v/>
      </c>
      <c r="P3" t="str">
        <f>IF(NOT(Table1[[#This Row],[M2B]]=""),"+-","")</f>
        <v/>
      </c>
    </row>
    <row r="4" spans="1:16">
      <c r="A4">
        <f>IF(Table1[[#This Row],[NAMA BARANG]]="","",IF(Table1[[#This Row],[TT]]&lt;1,"",COUNT(A$2:A3)+1))</f>
        <v>2</v>
      </c>
      <c r="B4" s="14" t="s">
        <v>2789</v>
      </c>
      <c r="C4" s="19">
        <v>7</v>
      </c>
      <c r="D4" s="19" t="s">
        <v>7</v>
      </c>
      <c r="E4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6</v>
      </c>
      <c r="F4" s="20"/>
      <c r="G4" s="20" t="str">
        <f>IF(Table1[[#This Row],[M1A]]="","",Table1[[#This Row],[M1A]]-Table1[[#This Row],[AWAL]])</f>
        <v/>
      </c>
      <c r="H4" s="20"/>
      <c r="I4" t="str">
        <f>IF(Table1[[#This Row],[M2A]]="","",SUM(Table1[[#This Row],[M2A]]-(IF(Table1[[#This Row],[M1A]]="",Table1[[#This Row],[AWAL]],Table1[[#This Row],[M1A]]))))</f>
        <v/>
      </c>
      <c r="J4"/>
      <c r="K4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4">
        <v>6</v>
      </c>
      <c r="M4" s="22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>-1</v>
      </c>
      <c r="N4" t="str">
        <f>SUBSTITUTE(SUBSTITUTE(SUBSTITUTE(Table1[[#This Row],[NAMA BARANG]]," ",""),".",""),"-","")</f>
        <v>Binderclip107JK</v>
      </c>
      <c r="O4" t="str">
        <f>IF(NOT(Table1[[#This Row],[M1B]]=""),"+-","")</f>
        <v/>
      </c>
      <c r="P4" t="str">
        <f>IF(NOT(Table1[[#This Row],[M2B]]=""),"+-","")</f>
        <v/>
      </c>
    </row>
    <row r="5" spans="1:16">
      <c r="A5" s="4">
        <f>IF(Table1[[#This Row],[NAMA BARANG]]="","",IF(Table1[[#This Row],[TT]]&lt;1,"",COUNT(A$2:A4)+1))</f>
        <v>3</v>
      </c>
      <c r="B5" s="44" t="s">
        <v>2732</v>
      </c>
      <c r="C5" s="19">
        <v>0</v>
      </c>
      <c r="D5" s="19" t="s">
        <v>2794</v>
      </c>
      <c r="E5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F5" s="23"/>
      <c r="G5" s="23" t="str">
        <f>IF(Table1[[#This Row],[M1A]]="","",Table1[[#This Row],[M1A]]-Table1[[#This Row],[AWAL]])</f>
        <v/>
      </c>
      <c r="H5" s="23"/>
      <c r="I5" s="22" t="str">
        <f>IF(Table1[[#This Row],[M2A]]="","",SUM(Table1[[#This Row],[M2A]]-(IF(Table1[[#This Row],[M1A]]="",Table1[[#This Row],[AWAL]],Table1[[#This Row],[M1A]]))))</f>
        <v/>
      </c>
      <c r="J5" s="22">
        <v>2</v>
      </c>
      <c r="K5" s="5">
        <f>IF(Table1[[#This Row],[M3A]]="","",SUM(Table1[[#This Row],[M3A]]-(IF(Table1[[#This Row],[M2A]]="",IF(Table1[[#This Row],[M1A]]="",Table1[[#This Row],[AWAL]],Table1[[#This Row],[M1A]]),Table1[[#This Row],[M2A]]))))</f>
        <v>2</v>
      </c>
      <c r="L5" s="22">
        <v>1</v>
      </c>
      <c r="M5" s="5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>-1</v>
      </c>
      <c r="N5" s="4" t="str">
        <f>SUBSTITUTE(SUBSTITUTE(SUBSTITUTE(Table1[[#This Row],[NAMA BARANG]]," ",""),".",""),"-","")</f>
        <v>BinderclipJK260</v>
      </c>
      <c r="O5" t="str">
        <f>IF(NOT(Table1[[#This Row],[M1B]]=""),"+-","")</f>
        <v/>
      </c>
      <c r="P5" t="str">
        <f>IF(NOT(Table1[[#This Row],[M2B]]=""),"+-","")</f>
        <v/>
      </c>
    </row>
    <row r="6" spans="1:16">
      <c r="A6">
        <f>IF(Table1[[#This Row],[NAMA BARANG]]="","",IF(Table1[[#This Row],[TT]]&lt;1,"",COUNT(A$2:A5)+1))</f>
        <v>4</v>
      </c>
      <c r="B6" s="14" t="s">
        <v>10</v>
      </c>
      <c r="C6" s="19">
        <v>7</v>
      </c>
      <c r="D6" s="19" t="s">
        <v>11</v>
      </c>
      <c r="E6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7</v>
      </c>
      <c r="F6" s="20"/>
      <c r="G6" s="20" t="str">
        <f>IF(Table1[[#This Row],[M1A]]="","",Table1[[#This Row],[M1A]]-Table1[[#This Row],[AWAL]])</f>
        <v/>
      </c>
      <c r="H6" s="20"/>
      <c r="I6" t="str">
        <f>IF(Table1[[#This Row],[M2A]]="","",SUM(Table1[[#This Row],[M2A]]-(IF(Table1[[#This Row],[M1A]]="",Table1[[#This Row],[AWAL]],Table1[[#This Row],[M1A]]))))</f>
        <v/>
      </c>
      <c r="J6"/>
      <c r="K6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6"/>
      <c r="M6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6" t="str">
        <f>SUBSTITUTE(SUBSTITUTE(SUBSTITUTE(Table1[[#This Row],[NAMA BARANG]]," ",""),".",""),"-","")</f>
        <v>BNA5FancyJK</v>
      </c>
      <c r="O6" t="str">
        <f>IF(NOT(Table1[[#This Row],[M1B]]=""),"+-","")</f>
        <v/>
      </c>
      <c r="P6" t="str">
        <f>IF(NOT(Table1[[#This Row],[M2B]]=""),"+-","")</f>
        <v/>
      </c>
    </row>
    <row r="7" spans="1:16">
      <c r="A7">
        <f>IF(Table1[[#This Row],[NAMA BARANG]]="","",IF(Table1[[#This Row],[TT]]&lt;1,"",COUNT(A$2:A6)+1))</f>
        <v>5</v>
      </c>
      <c r="B7" s="14" t="s">
        <v>12</v>
      </c>
      <c r="C7" s="19">
        <v>1</v>
      </c>
      <c r="D7" s="19">
        <v>72</v>
      </c>
      <c r="E7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F7" s="20"/>
      <c r="G7" s="20" t="str">
        <f>IF(Table1[[#This Row],[M1A]]="","",Table1[[#This Row],[M1A]]-Table1[[#This Row],[AWAL]])</f>
        <v/>
      </c>
      <c r="H7" s="20"/>
      <c r="I7" t="str">
        <f>IF(Table1[[#This Row],[M2A]]="","",SUM(Table1[[#This Row],[M2A]]-(IF(Table1[[#This Row],[M1A]]="",Table1[[#This Row],[AWAL]],Table1[[#This Row],[M1A]]))))</f>
        <v/>
      </c>
      <c r="J7"/>
      <c r="K7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7"/>
      <c r="M7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7" t="str">
        <f>SUBSTITUTE(SUBSTITUTE(SUBSTITUTE(Table1[[#This Row],[NAMA BARANG]]," ",""),".",""),"-","")</f>
        <v>BNA5KenkoCC83Campus</v>
      </c>
      <c r="O7" t="str">
        <f>IF(NOT(Table1[[#This Row],[M1B]]=""),"+-","")</f>
        <v/>
      </c>
      <c r="P7" t="str">
        <f>IF(NOT(Table1[[#This Row],[M2B]]=""),"+-","")</f>
        <v/>
      </c>
    </row>
    <row r="8" spans="1:16">
      <c r="A8">
        <f>IF(Table1[[#This Row],[NAMA BARANG]]="","",IF(Table1[[#This Row],[TT]]&lt;1,"",COUNT(A$2:A7)+1))</f>
        <v>6</v>
      </c>
      <c r="B8" s="14" t="s">
        <v>13</v>
      </c>
      <c r="C8" s="19">
        <v>10</v>
      </c>
      <c r="D8" s="19" t="s">
        <v>11</v>
      </c>
      <c r="E8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12</v>
      </c>
      <c r="F8" s="20"/>
      <c r="G8" s="20" t="str">
        <f>IF(Table1[[#This Row],[M1A]]="","",Table1[[#This Row],[M1A]]-Table1[[#This Row],[AWAL]])</f>
        <v/>
      </c>
      <c r="H8" s="20">
        <v>12</v>
      </c>
      <c r="I8">
        <f>IF(Table1[[#This Row],[M2A]]="","",SUM(Table1[[#This Row],[M2A]]-(IF(Table1[[#This Row],[M1A]]="",Table1[[#This Row],[AWAL]],Table1[[#This Row],[M1A]]))))</f>
        <v>2</v>
      </c>
      <c r="J8"/>
      <c r="K8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8"/>
      <c r="M8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8" t="str">
        <f>SUBSTITUTE(SUBSTITUTE(SUBSTITUTE(Table1[[#This Row],[NAMA BARANG]]," ",""),".",""),"-","")</f>
        <v>BNB5CampusJK</v>
      </c>
      <c r="O8" t="str">
        <f>IF(NOT(Table1[[#This Row],[M1B]]=""),"+-","")</f>
        <v/>
      </c>
      <c r="P8" t="str">
        <f>IF(NOT(Table1[[#This Row],[M2B]]=""),"+-","")</f>
        <v>+-</v>
      </c>
    </row>
    <row r="9" spans="1:16">
      <c r="A9" s="4">
        <f>IF(Table1[[#This Row],[NAMA BARANG]]="","",IF(Table1[[#This Row],[TT]]&lt;1,"",COUNT(A$2:A8)+1))</f>
        <v>7</v>
      </c>
      <c r="B9" s="14" t="s">
        <v>2959</v>
      </c>
      <c r="D9" s="19" t="s">
        <v>2806</v>
      </c>
      <c r="E9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8</v>
      </c>
      <c r="F9" s="23">
        <v>9</v>
      </c>
      <c r="G9" s="23">
        <f>IF(Table1[[#This Row],[M1A]]="","",Table1[[#This Row],[M1A]]-Table1[[#This Row],[AWAL]])</f>
        <v>9</v>
      </c>
      <c r="H9" s="23">
        <v>8</v>
      </c>
      <c r="I9" s="22">
        <f>IF(Table1[[#This Row],[M2A]]="","",SUM(Table1[[#This Row],[M2A]]-(IF(Table1[[#This Row],[M1A]]="",Table1[[#This Row],[AWAL]],Table1[[#This Row],[M1A]]))))</f>
        <v>-1</v>
      </c>
      <c r="J9" s="22"/>
      <c r="K9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9" s="22"/>
      <c r="M9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9" s="4" t="str">
        <f>SUBSTITUTE(SUBSTITUTE(SUBSTITUTE(Table1[[#This Row],[NAMA BARANG]]," ",""),".",""),"-","")</f>
        <v>Bp265JK</v>
      </c>
      <c r="O9" s="4" t="str">
        <f>IF(NOT(Table1[[#This Row],[M1B]]=""),"+-","")</f>
        <v>+-</v>
      </c>
      <c r="P9" t="str">
        <f>IF(NOT(Table1[[#This Row],[M2B]]=""),"+-","")</f>
        <v>+-</v>
      </c>
    </row>
    <row r="10" spans="1:16">
      <c r="A10" s="4">
        <f>IF(Table1[[#This Row],[NAMA BARANG]]="","",IF(Table1[[#This Row],[TT]]&lt;1,"",COUNT(A$2:A9)+1))</f>
        <v>8</v>
      </c>
      <c r="B10" s="14" t="s">
        <v>2960</v>
      </c>
      <c r="D10" s="19" t="s">
        <v>2806</v>
      </c>
      <c r="E10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7</v>
      </c>
      <c r="F10" s="23">
        <v>9</v>
      </c>
      <c r="G10" s="23">
        <f>IF(Table1[[#This Row],[M1A]]="","",Table1[[#This Row],[M1A]]-Table1[[#This Row],[AWAL]])</f>
        <v>9</v>
      </c>
      <c r="H10" s="23"/>
      <c r="I10" s="22" t="str">
        <f>IF(Table1[[#This Row],[M2A]]="","",SUM(Table1[[#This Row],[M2A]]-(IF(Table1[[#This Row],[M1A]]="",Table1[[#This Row],[AWAL]],Table1[[#This Row],[M1A]]))))</f>
        <v/>
      </c>
      <c r="J10" s="22"/>
      <c r="K10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0" s="22">
        <v>7</v>
      </c>
      <c r="M10" s="5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>-2</v>
      </c>
      <c r="N10" s="4" t="str">
        <f>SUBSTITUTE(SUBSTITUTE(SUBSTITUTE(Table1[[#This Row],[NAMA BARANG]]," ",""),".",""),"-","")</f>
        <v>Bp266JK</v>
      </c>
      <c r="O10" s="4" t="str">
        <f>IF(NOT(Table1[[#This Row],[M1B]]=""),"+-","")</f>
        <v>+-</v>
      </c>
      <c r="P10" t="str">
        <f>IF(NOT(Table1[[#This Row],[M2B]]=""),"+-","")</f>
        <v/>
      </c>
    </row>
    <row r="11" spans="1:16">
      <c r="A11" s="4">
        <f>IF(Table1[[#This Row],[NAMA BARANG]]="","",IF(Table1[[#This Row],[TT]]&lt;1,"",COUNT(A$2:A10)+1))</f>
        <v>9</v>
      </c>
      <c r="B11" s="14" t="s">
        <v>2961</v>
      </c>
      <c r="D11" s="19" t="s">
        <v>2806</v>
      </c>
      <c r="E11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8</v>
      </c>
      <c r="F11" s="23">
        <v>6</v>
      </c>
      <c r="G11" s="23">
        <f>IF(Table1[[#This Row],[M1A]]="","",Table1[[#This Row],[M1A]]-Table1[[#This Row],[AWAL]])</f>
        <v>6</v>
      </c>
      <c r="H11" s="23"/>
      <c r="I11" s="22" t="str">
        <f>IF(Table1[[#This Row],[M2A]]="","",SUM(Table1[[#This Row],[M2A]]-(IF(Table1[[#This Row],[M1A]]="",Table1[[#This Row],[AWAL]],Table1[[#This Row],[M1A]]))))</f>
        <v/>
      </c>
      <c r="J11" s="22">
        <v>8</v>
      </c>
      <c r="K11" s="5">
        <f>IF(Table1[[#This Row],[M3A]]="","",SUM(Table1[[#This Row],[M3A]]-(IF(Table1[[#This Row],[M2A]]="",IF(Table1[[#This Row],[M1A]]="",Table1[[#This Row],[AWAL]],Table1[[#This Row],[M1A]]),Table1[[#This Row],[M2A]]))))</f>
        <v>2</v>
      </c>
      <c r="L11" s="22"/>
      <c r="M11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1" s="4" t="str">
        <f>SUBSTITUTE(SUBSTITUTE(SUBSTITUTE(Table1[[#This Row],[NAMA BARANG]]," ",""),".",""),"-","")</f>
        <v>Bp338JK(bonus)</v>
      </c>
      <c r="O11" s="4" t="str">
        <f>IF(NOT(Table1[[#This Row],[M1B]]=""),"+-","")</f>
        <v>+-</v>
      </c>
      <c r="P11" t="str">
        <f>IF(NOT(Table1[[#This Row],[M2B]]=""),"+-","")</f>
        <v/>
      </c>
    </row>
    <row r="12" spans="1:16">
      <c r="A12">
        <f>IF(Table1[[#This Row],[NAMA BARANG]]="","",IF(Table1[[#This Row],[TT]]&lt;1,"",COUNT(A$2:A11)+1))</f>
        <v>10</v>
      </c>
      <c r="B12" s="14" t="s">
        <v>2585</v>
      </c>
      <c r="C12" s="19">
        <v>2</v>
      </c>
      <c r="D12" s="19" t="s">
        <v>14</v>
      </c>
      <c r="E12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F12" s="20"/>
      <c r="G12" s="20" t="str">
        <f>IF(Table1[[#This Row],[M1A]]="","",Table1[[#This Row],[M1A]]-Table1[[#This Row],[AWAL]])</f>
        <v/>
      </c>
      <c r="H12" s="20">
        <v>1</v>
      </c>
      <c r="I12">
        <f>IF(Table1[[#This Row],[M2A]]="","",SUM(Table1[[#This Row],[M2A]]-(IF(Table1[[#This Row],[M1A]]="",Table1[[#This Row],[AWAL]],Table1[[#This Row],[M1A]]))))</f>
        <v>-1</v>
      </c>
      <c r="J12"/>
      <c r="K12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12"/>
      <c r="M12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2" t="str">
        <f>SUBSTITUTE(SUBSTITUTE(SUBSTITUTE(Table1[[#This Row],[NAMA BARANG]]," ",""),".",""),"-","")</f>
        <v>BpgellKenkoFunHtB</v>
      </c>
      <c r="O12" t="str">
        <f>IF(NOT(Table1[[#This Row],[M1B]]=""),"+-","")</f>
        <v/>
      </c>
      <c r="P12" t="str">
        <f>IF(NOT(Table1[[#This Row],[M2B]]=""),"+-","")</f>
        <v>+-</v>
      </c>
    </row>
    <row r="13" spans="1:16">
      <c r="A13">
        <f>IF(Table1[[#This Row],[NAMA BARANG]]="","",IF(Table1[[#This Row],[TT]]&lt;1,"",COUNT(A$2:A12)+1))</f>
        <v>11</v>
      </c>
      <c r="B13" s="14" t="s">
        <v>15</v>
      </c>
      <c r="C13" s="19">
        <v>2</v>
      </c>
      <c r="D13" s="19" t="s">
        <v>14</v>
      </c>
      <c r="E13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2</v>
      </c>
      <c r="F13" s="20"/>
      <c r="G13" s="20" t="str">
        <f>IF(Table1[[#This Row],[M1A]]="","",Table1[[#This Row],[M1A]]-Table1[[#This Row],[AWAL]])</f>
        <v/>
      </c>
      <c r="H13" s="20"/>
      <c r="I13" t="str">
        <f>IF(Table1[[#This Row],[M2A]]="","",SUM(Table1[[#This Row],[M2A]]-(IF(Table1[[#This Row],[M1A]]="",Table1[[#This Row],[AWAL]],Table1[[#This Row],[M1A]]))))</f>
        <v/>
      </c>
      <c r="J13"/>
      <c r="K13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13"/>
      <c r="M13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3" t="str">
        <f>SUBSTITUTE(SUBSTITUTE(SUBSTITUTE(Table1[[#This Row],[NAMA BARANG]]," ",""),".",""),"-","")</f>
        <v>BpKenkoKC6Nanotip</v>
      </c>
      <c r="O13" t="str">
        <f>IF(NOT(Table1[[#This Row],[M1B]]=""),"+-","")</f>
        <v/>
      </c>
      <c r="P13" t="str">
        <f>IF(NOT(Table1[[#This Row],[M2B]]=""),"+-","")</f>
        <v/>
      </c>
    </row>
    <row r="14" spans="1:16">
      <c r="A14">
        <f>IF(Table1[[#This Row],[NAMA BARANG]]="","",IF(Table1[[#This Row],[TT]]&lt;1,"",COUNT(A$2:A13)+1))</f>
        <v>12</v>
      </c>
      <c r="B14" s="14" t="s">
        <v>16</v>
      </c>
      <c r="C14" s="19">
        <v>14</v>
      </c>
      <c r="D14" s="19" t="s">
        <v>14</v>
      </c>
      <c r="E14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14</v>
      </c>
      <c r="F14" s="20"/>
      <c r="G14" s="20" t="str">
        <f>IF(Table1[[#This Row],[M1A]]="","",Table1[[#This Row],[M1A]]-Table1[[#This Row],[AWAL]])</f>
        <v/>
      </c>
      <c r="H14" s="20"/>
      <c r="I14" t="str">
        <f>IF(Table1[[#This Row],[M2A]]="","",SUM(Table1[[#This Row],[M2A]]-(IF(Table1[[#This Row],[M1A]]="",Table1[[#This Row],[AWAL]],Table1[[#This Row],[M1A]]))))</f>
        <v/>
      </c>
      <c r="J14"/>
      <c r="K14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14"/>
      <c r="M14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4" t="str">
        <f>SUBSTITUTE(SUBSTITUTE(SUBSTITUTE(Table1[[#This Row],[NAMA BARANG]]," ",""),".",""),"-","")</f>
        <v>BpKenkoKIspiderB</v>
      </c>
      <c r="O14" t="str">
        <f>IF(NOT(Table1[[#This Row],[M1B]]=""),"+-","")</f>
        <v/>
      </c>
      <c r="P14" t="str">
        <f>IF(NOT(Table1[[#This Row],[M2B]]=""),"+-","")</f>
        <v/>
      </c>
    </row>
    <row r="15" spans="1:16">
      <c r="A15">
        <f>IF(Table1[[#This Row],[NAMA BARANG]]="","",IF(Table1[[#This Row],[TT]]&lt;1,"",COUNT(A$2:A14)+1))</f>
        <v>13</v>
      </c>
      <c r="B15" s="14" t="s">
        <v>17</v>
      </c>
      <c r="C15" s="19">
        <v>7</v>
      </c>
      <c r="D15" s="19" t="s">
        <v>14</v>
      </c>
      <c r="E15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7</v>
      </c>
      <c r="F15" s="20"/>
      <c r="G15" s="20" t="str">
        <f>IF(Table1[[#This Row],[M1A]]="","",Table1[[#This Row],[M1A]]-Table1[[#This Row],[AWAL]])</f>
        <v/>
      </c>
      <c r="H15" s="20"/>
      <c r="I15" t="str">
        <f>IF(Table1[[#This Row],[M2A]]="","",SUM(Table1[[#This Row],[M2A]]-(IF(Table1[[#This Row],[M1A]]="",Table1[[#This Row],[AWAL]],Table1[[#This Row],[M1A]]))))</f>
        <v/>
      </c>
      <c r="J15"/>
      <c r="K15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15"/>
      <c r="M15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5" t="str">
        <f>SUBSTITUTE(SUBSTITUTE(SUBSTITUTE(Table1[[#This Row],[NAMA BARANG]]," ",""),".",""),"-","")</f>
        <v>BpKenkoKIspiderM</v>
      </c>
      <c r="O15" t="str">
        <f>IF(NOT(Table1[[#This Row],[M1B]]=""),"+-","")</f>
        <v/>
      </c>
      <c r="P15" t="str">
        <f>IF(NOT(Table1[[#This Row],[M2B]]=""),"+-","")</f>
        <v/>
      </c>
    </row>
    <row r="16" spans="1:16">
      <c r="A16">
        <f>IF(Table1[[#This Row],[NAMA BARANG]]="","",IF(Table1[[#This Row],[TT]]&lt;1,"",COUNT(A$2:A15)+1))</f>
        <v>14</v>
      </c>
      <c r="B16" s="14" t="s">
        <v>18</v>
      </c>
      <c r="C16" s="19">
        <v>31</v>
      </c>
      <c r="D16" s="19" t="s">
        <v>19</v>
      </c>
      <c r="E16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39</v>
      </c>
      <c r="F16" s="20">
        <v>30</v>
      </c>
      <c r="G16" s="20">
        <f>IF(Table1[[#This Row],[M1A]]="","",Table1[[#This Row],[M1A]]-Table1[[#This Row],[AWAL]])</f>
        <v>-1</v>
      </c>
      <c r="H16" s="20">
        <v>39</v>
      </c>
      <c r="I16">
        <f>IF(Table1[[#This Row],[M2A]]="","",SUM(Table1[[#This Row],[M2A]]-(IF(Table1[[#This Row],[M1A]]="",Table1[[#This Row],[AWAL]],Table1[[#This Row],[M1A]]))))</f>
        <v>9</v>
      </c>
      <c r="J16"/>
      <c r="K16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16"/>
      <c r="M16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6" t="str">
        <f>SUBSTITUTE(SUBSTITUTE(SUBSTITUTE(Table1[[#This Row],[NAMA BARANG]]," ",""),".",""),"-","")</f>
        <v>BpKenkoKR6NaNoRay</v>
      </c>
      <c r="O16" t="str">
        <f>IF(NOT(Table1[[#This Row],[M1B]]=""),"+-","")</f>
        <v>+-</v>
      </c>
      <c r="P16" t="str">
        <f>IF(NOT(Table1[[#This Row],[M2B]]=""),"+-","")</f>
        <v>+-</v>
      </c>
    </row>
    <row r="17" spans="1:16">
      <c r="A17">
        <f>IF(Table1[[#This Row],[NAMA BARANG]]="","",IF(Table1[[#This Row],[TT]]&lt;1,"",COUNT(A$2:A16)+1))</f>
        <v>15</v>
      </c>
      <c r="B17" s="14" t="s">
        <v>20</v>
      </c>
      <c r="C17" s="19">
        <v>40</v>
      </c>
      <c r="D17" s="19" t="s">
        <v>19</v>
      </c>
      <c r="E17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39</v>
      </c>
      <c r="F17" s="20"/>
      <c r="G17" s="20" t="str">
        <f>IF(Table1[[#This Row],[M1A]]="","",Table1[[#This Row],[M1A]]-Table1[[#This Row],[AWAL]])</f>
        <v/>
      </c>
      <c r="H17" s="20">
        <v>39</v>
      </c>
      <c r="I17">
        <f>IF(Table1[[#This Row],[M2A]]="","",SUM(Table1[[#This Row],[M2A]]-(IF(Table1[[#This Row],[M1A]]="",Table1[[#This Row],[AWAL]],Table1[[#This Row],[M1A]]))))</f>
        <v>-1</v>
      </c>
      <c r="J17"/>
      <c r="K17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17"/>
      <c r="M17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7" t="str">
        <f>SUBSTITUTE(SUBSTITUTE(SUBSTITUTE(Table1[[#This Row],[NAMA BARANG]]," ",""),".",""),"-","")</f>
        <v>BpKenkoKR6NaNoTip</v>
      </c>
      <c r="O17" t="str">
        <f>IF(NOT(Table1[[#This Row],[M1B]]=""),"+-","")</f>
        <v/>
      </c>
      <c r="P17" t="str">
        <f>IF(NOT(Table1[[#This Row],[M2B]]=""),"+-","")</f>
        <v>+-</v>
      </c>
    </row>
    <row r="18" spans="1:16">
      <c r="A18">
        <f>IF(Table1[[#This Row],[NAMA BARANG]]="","",IF(Table1[[#This Row],[TT]]&lt;1,"",COUNT(A$2:A17)+1))</f>
        <v>16</v>
      </c>
      <c r="B18" s="14" t="s">
        <v>21</v>
      </c>
      <c r="C18" s="19">
        <v>1</v>
      </c>
      <c r="D18" s="19" t="s">
        <v>14</v>
      </c>
      <c r="E18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F18" s="20"/>
      <c r="G18" s="20" t="str">
        <f>IF(Table1[[#This Row],[M1A]]="","",Table1[[#This Row],[M1A]]-Table1[[#This Row],[AWAL]])</f>
        <v/>
      </c>
      <c r="H18" s="20"/>
      <c r="I18" t="str">
        <f>IF(Table1[[#This Row],[M2A]]="","",SUM(Table1[[#This Row],[M2A]]-(IF(Table1[[#This Row],[M1A]]="",Table1[[#This Row],[AWAL]],Table1[[#This Row],[M1A]]))))</f>
        <v/>
      </c>
      <c r="J18"/>
      <c r="K18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18"/>
      <c r="M18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8" t="str">
        <f>SUBSTITUTE(SUBSTITUTE(SUBSTITUTE(Table1[[#This Row],[NAMA BARANG]]," ",""),".",""),"-","")</f>
        <v>BpKenkoMD2</v>
      </c>
      <c r="O18" t="str">
        <f>IF(NOT(Table1[[#This Row],[M1B]]=""),"+-","")</f>
        <v/>
      </c>
      <c r="P18" t="str">
        <f>IF(NOT(Table1[[#This Row],[M2B]]=""),"+-","")</f>
        <v/>
      </c>
    </row>
    <row r="19" spans="1:16">
      <c r="A19">
        <f>IF(Table1[[#This Row],[NAMA BARANG]]="","",IF(Table1[[#This Row],[TT]]&lt;1,"",COUNT(A$2:A18)+1))</f>
        <v>17</v>
      </c>
      <c r="B19" s="14" t="s">
        <v>22</v>
      </c>
      <c r="C19" s="19">
        <v>74</v>
      </c>
      <c r="D19" s="19" t="s">
        <v>14</v>
      </c>
      <c r="E19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74</v>
      </c>
      <c r="F19" s="20"/>
      <c r="G19" s="20" t="str">
        <f>IF(Table1[[#This Row],[M1A]]="","",Table1[[#This Row],[M1A]]-Table1[[#This Row],[AWAL]])</f>
        <v/>
      </c>
      <c r="H19" s="20"/>
      <c r="I19" t="str">
        <f>IF(Table1[[#This Row],[M2A]]="","",SUM(Table1[[#This Row],[M2A]]-(IF(Table1[[#This Row],[M1A]]="",Table1[[#This Row],[AWAL]],Table1[[#This Row],[M1A]]))))</f>
        <v/>
      </c>
      <c r="J19"/>
      <c r="K19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19"/>
      <c r="M19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9" t="str">
        <f>SUBSTITUTE(SUBSTITUTE(SUBSTITUTE(Table1[[#This Row],[NAMA BARANG]]," ",""),".",""),"-","")</f>
        <v>BpKenkoSibiru</v>
      </c>
      <c r="O19" t="str">
        <f>IF(NOT(Table1[[#This Row],[M1B]]=""),"+-","")</f>
        <v/>
      </c>
      <c r="P19" t="str">
        <f>IF(NOT(Table1[[#This Row],[M2B]]=""),"+-","")</f>
        <v/>
      </c>
    </row>
    <row r="20" spans="1:16">
      <c r="A20">
        <f>IF(Table1[[#This Row],[NAMA BARANG]]="","",IF(Table1[[#This Row],[TT]]&lt;1,"",COUNT(A$2:A19)+1))</f>
        <v>18</v>
      </c>
      <c r="B20" s="14" t="s">
        <v>23</v>
      </c>
      <c r="C20" s="19">
        <v>17</v>
      </c>
      <c r="D20" s="19" t="s">
        <v>14</v>
      </c>
      <c r="E20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11</v>
      </c>
      <c r="F20" s="20">
        <v>14</v>
      </c>
      <c r="G20" s="20">
        <f>IF(Table1[[#This Row],[M1A]]="","",Table1[[#This Row],[M1A]]-Table1[[#This Row],[AWAL]])</f>
        <v>-3</v>
      </c>
      <c r="H20" s="20">
        <v>13</v>
      </c>
      <c r="I20">
        <f>IF(Table1[[#This Row],[M2A]]="","",SUM(Table1[[#This Row],[M2A]]-(IF(Table1[[#This Row],[M1A]]="",Table1[[#This Row],[AWAL]],Table1[[#This Row],[M1A]]))))</f>
        <v>-1</v>
      </c>
      <c r="J20">
        <v>11</v>
      </c>
      <c r="K20" s="22">
        <f>IF(Table1[[#This Row],[M3A]]="","",SUM(Table1[[#This Row],[M3A]]-(IF(Table1[[#This Row],[M2A]]="",IF(Table1[[#This Row],[M1A]]="",Table1[[#This Row],[AWAL]],Table1[[#This Row],[M1A]]),Table1[[#This Row],[M2A]]))))</f>
        <v>-2</v>
      </c>
      <c r="L20"/>
      <c r="M20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20" t="str">
        <f>SUBSTITUTE(SUBSTITUTE(SUBSTITUTE(Table1[[#This Row],[NAMA BARANG]]," ",""),".",""),"-","")</f>
        <v>BpKenkoTILSIHt</v>
      </c>
      <c r="O20" t="str">
        <f>IF(NOT(Table1[[#This Row],[M1B]]=""),"+-","")</f>
        <v>+-</v>
      </c>
      <c r="P20" t="str">
        <f>IF(NOT(Table1[[#This Row],[M2B]]=""),"+-","")</f>
        <v>+-</v>
      </c>
    </row>
    <row r="21" spans="1:16">
      <c r="A21">
        <f>IF(Table1[[#This Row],[NAMA BARANG]]="","",IF(Table1[[#This Row],[TT]]&lt;1,"",COUNT(A$2:A20)+1))</f>
        <v>19</v>
      </c>
      <c r="B21" s="14" t="s">
        <v>24</v>
      </c>
      <c r="C21" s="19">
        <v>2</v>
      </c>
      <c r="D21" s="19" t="s">
        <v>25</v>
      </c>
      <c r="E21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F21" s="20">
        <v>1</v>
      </c>
      <c r="G21" s="20">
        <f>IF(Table1[[#This Row],[M1A]]="","",Table1[[#This Row],[M1A]]-Table1[[#This Row],[AWAL]])</f>
        <v>-1</v>
      </c>
      <c r="H21" s="20"/>
      <c r="I21" t="str">
        <f>IF(Table1[[#This Row],[M2A]]="","",SUM(Table1[[#This Row],[M2A]]-(IF(Table1[[#This Row],[M1A]]="",Table1[[#This Row],[AWAL]],Table1[[#This Row],[M1A]]))))</f>
        <v/>
      </c>
      <c r="J21"/>
      <c r="K21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21"/>
      <c r="M21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21" t="str">
        <f>SUBSTITUTE(SUBSTITUTE(SUBSTITUTE(Table1[[#This Row],[NAMA BARANG]]," ",""),".",""),"-","")</f>
        <v>BppenstandSTP300SGKenko</v>
      </c>
      <c r="O21" t="str">
        <f>IF(NOT(Table1[[#This Row],[M1B]]=""),"+-","")</f>
        <v>+-</v>
      </c>
      <c r="P21" t="str">
        <f>IF(NOT(Table1[[#This Row],[M2B]]=""),"+-","")</f>
        <v/>
      </c>
    </row>
    <row r="22" spans="1:16">
      <c r="A22">
        <f>IF(Table1[[#This Row],[NAMA BARANG]]="","",IF(Table1[[#This Row],[TT]]&lt;1,"",COUNT(A$2:A21)+1))</f>
        <v>20</v>
      </c>
      <c r="B22" s="14" t="s">
        <v>30</v>
      </c>
      <c r="C22" s="19">
        <v>2</v>
      </c>
      <c r="D22" s="19">
        <v>60</v>
      </c>
      <c r="E22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F22" s="20">
        <v>1</v>
      </c>
      <c r="G22" s="20">
        <f>IF(Table1[[#This Row],[M1A]]="","",Table1[[#This Row],[M1A]]-Table1[[#This Row],[AWAL]])</f>
        <v>-1</v>
      </c>
      <c r="H22" s="20"/>
      <c r="I22" t="str">
        <f>IF(Table1[[#This Row],[M2A]]="","",SUM(Table1[[#This Row],[M2A]]-(IF(Table1[[#This Row],[M1A]]="",Table1[[#This Row],[AWAL]],Table1[[#This Row],[M1A]]))))</f>
        <v/>
      </c>
      <c r="J22"/>
      <c r="K22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22"/>
      <c r="M22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22" t="str">
        <f>SUBSTITUTE(SUBSTITUTE(SUBSTITUTE(Table1[[#This Row],[NAMA BARANG]]," ",""),".",""),"-","")</f>
        <v>BT322401kembang</v>
      </c>
      <c r="O22" t="str">
        <f>IF(NOT(Table1[[#This Row],[M1B]]=""),"+-","")</f>
        <v>+-</v>
      </c>
      <c r="P22" t="str">
        <f>IF(NOT(Table1[[#This Row],[M2B]]=""),"+-","")</f>
        <v/>
      </c>
    </row>
    <row r="23" spans="1:16">
      <c r="A23">
        <f>IF(Table1[[#This Row],[NAMA BARANG]]="","",IF(Table1[[#This Row],[TT]]&lt;1,"",COUNT(A$2:A22)+1))</f>
        <v>21</v>
      </c>
      <c r="B23" s="14" t="s">
        <v>31</v>
      </c>
      <c r="C23" s="19">
        <v>1</v>
      </c>
      <c r="D23" s="19" t="s">
        <v>32</v>
      </c>
      <c r="E23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F23" s="20"/>
      <c r="G23" s="20" t="str">
        <f>IF(Table1[[#This Row],[M1A]]="","",Table1[[#This Row],[M1A]]-Table1[[#This Row],[AWAL]])</f>
        <v/>
      </c>
      <c r="H23" s="20"/>
      <c r="I23" t="str">
        <f>IF(Table1[[#This Row],[M2A]]="","",SUM(Table1[[#This Row],[M2A]]-(IF(Table1[[#This Row],[M1A]]="",Table1[[#This Row],[AWAL]],Table1[[#This Row],[M1A]]))))</f>
        <v/>
      </c>
      <c r="J23"/>
      <c r="K23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23"/>
      <c r="M23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23" t="str">
        <f>SUBSTITUTE(SUBSTITUTE(SUBSTITUTE(Table1[[#This Row],[NAMA BARANG]]," ",""),".",""),"-","")</f>
        <v>BussinesfileFPP320A4Kenko</v>
      </c>
      <c r="O23" t="str">
        <f>IF(NOT(Table1[[#This Row],[M1B]]=""),"+-","")</f>
        <v/>
      </c>
      <c r="P23" t="str">
        <f>IF(NOT(Table1[[#This Row],[M2B]]=""),"+-","")</f>
        <v/>
      </c>
    </row>
    <row r="24" spans="1:16">
      <c r="A24">
        <f>IF(Table1[[#This Row],[NAMA BARANG]]="","",IF(Table1[[#This Row],[TT]]&lt;1,"",COUNT(A$2:A23)+1))</f>
        <v>22</v>
      </c>
      <c r="B24" s="14" t="s">
        <v>33</v>
      </c>
      <c r="C24" s="19">
        <v>3</v>
      </c>
      <c r="D24" s="19" t="s">
        <v>34</v>
      </c>
      <c r="E24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3</v>
      </c>
      <c r="F24" s="20"/>
      <c r="G24" s="20" t="str">
        <f>IF(Table1[[#This Row],[M1A]]="","",Table1[[#This Row],[M1A]]-Table1[[#This Row],[AWAL]])</f>
        <v/>
      </c>
      <c r="H24" s="20"/>
      <c r="I24" t="str">
        <f>IF(Table1[[#This Row],[M2A]]="","",SUM(Table1[[#This Row],[M2A]]-(IF(Table1[[#This Row],[M1A]]="",Table1[[#This Row],[AWAL]],Table1[[#This Row],[M1A]]))))</f>
        <v/>
      </c>
      <c r="J24"/>
      <c r="K24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24"/>
      <c r="M24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24" t="str">
        <f>SUBSTITUTE(SUBSTITUTE(SUBSTITUTE(Table1[[#This Row],[NAMA BARANG]]," ",""),".",""),"-","")</f>
        <v>CallJKPKC0711HC</v>
      </c>
      <c r="O24" t="str">
        <f>IF(NOT(Table1[[#This Row],[M1B]]=""),"+-","")</f>
        <v/>
      </c>
      <c r="P24" t="str">
        <f>IF(NOT(Table1[[#This Row],[M2B]]=""),"+-","")</f>
        <v/>
      </c>
    </row>
    <row r="25" spans="1:16">
      <c r="A25">
        <f>IF(Table1[[#This Row],[NAMA BARANG]]="","",IF(Table1[[#This Row],[TT]]&lt;1,"",COUNT(A$2:A24)+1))</f>
        <v>23</v>
      </c>
      <c r="B25" s="14" t="s">
        <v>35</v>
      </c>
      <c r="C25" s="19">
        <v>3</v>
      </c>
      <c r="D25" s="19" t="s">
        <v>36</v>
      </c>
      <c r="E25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3</v>
      </c>
      <c r="F25" s="20"/>
      <c r="G25" s="20" t="str">
        <f>IF(Table1[[#This Row],[M1A]]="","",Table1[[#This Row],[M1A]]-Table1[[#This Row],[AWAL]])</f>
        <v/>
      </c>
      <c r="H25" s="20"/>
      <c r="I25" t="str">
        <f>IF(Table1[[#This Row],[M2A]]="","",SUM(Table1[[#This Row],[M2A]]-(IF(Table1[[#This Row],[M1A]]="",Table1[[#This Row],[AWAL]],Table1[[#This Row],[M1A]]))))</f>
        <v/>
      </c>
      <c r="J25"/>
      <c r="K25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25"/>
      <c r="M25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25" t="str">
        <f>SUBSTITUTE(SUBSTITUTE(SUBSTITUTE(Table1[[#This Row],[NAMA BARANG]]," ",""),".",""),"-","")</f>
        <v>ClearHoldersolidCH840A4Kenko</v>
      </c>
      <c r="O25" t="str">
        <f>IF(NOT(Table1[[#This Row],[M1B]]=""),"+-","")</f>
        <v/>
      </c>
      <c r="P25" t="str">
        <f>IF(NOT(Table1[[#This Row],[M2B]]=""),"+-","")</f>
        <v/>
      </c>
    </row>
    <row r="26" spans="1:16">
      <c r="A26">
        <f>IF(Table1[[#This Row],[NAMA BARANG]]="","",IF(Table1[[#This Row],[TT]]&lt;1,"",COUNT(A$2:A25)+1))</f>
        <v>24</v>
      </c>
      <c r="B26" s="14" t="s">
        <v>37</v>
      </c>
      <c r="C26" s="19">
        <v>2</v>
      </c>
      <c r="D26" s="19" t="s">
        <v>38</v>
      </c>
      <c r="E26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2</v>
      </c>
      <c r="F26" s="20"/>
      <c r="G26" s="20" t="str">
        <f>IF(Table1[[#This Row],[M1A]]="","",Table1[[#This Row],[M1A]]-Table1[[#This Row],[AWAL]])</f>
        <v/>
      </c>
      <c r="H26" s="20"/>
      <c r="I26" t="str">
        <f>IF(Table1[[#This Row],[M2A]]="","",SUM(Table1[[#This Row],[M2A]]-(IF(Table1[[#This Row],[M1A]]="",Table1[[#This Row],[AWAL]],Table1[[#This Row],[M1A]]))))</f>
        <v/>
      </c>
      <c r="J26"/>
      <c r="K26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26"/>
      <c r="M26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26" t="str">
        <f>SUBSTITUTE(SUBSTITUTE(SUBSTITUTE(Table1[[#This Row],[NAMA BARANG]]," ",""),".",""),"-","")</f>
        <v>CrayonKenko12wminiputarClassic(PVCBag)</v>
      </c>
      <c r="O26" t="str">
        <f>IF(NOT(Table1[[#This Row],[M1B]]=""),"+-","")</f>
        <v/>
      </c>
      <c r="P26" t="str">
        <f>IF(NOT(Table1[[#This Row],[M2B]]=""),"+-","")</f>
        <v/>
      </c>
    </row>
    <row r="27" spans="1:16">
      <c r="A27">
        <f>IF(Table1[[#This Row],[NAMA BARANG]]="","",IF(Table1[[#This Row],[TT]]&lt;1,"",COUNT(A$2:A26)+1))</f>
        <v>25</v>
      </c>
      <c r="B27" s="14" t="s">
        <v>40</v>
      </c>
      <c r="C27" s="19">
        <v>11</v>
      </c>
      <c r="D27" s="19" t="s">
        <v>11</v>
      </c>
      <c r="E27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11</v>
      </c>
      <c r="F27" s="20"/>
      <c r="G27" s="20" t="str">
        <f>IF(Table1[[#This Row],[M1A]]="","",Table1[[#This Row],[M1A]]-Table1[[#This Row],[AWAL]])</f>
        <v/>
      </c>
      <c r="H27" s="20"/>
      <c r="I27" t="str">
        <f>IF(Table1[[#This Row],[M2A]]="","",SUM(Table1[[#This Row],[M2A]]-(IF(Table1[[#This Row],[M1A]]="",Table1[[#This Row],[AWAL]],Table1[[#This Row],[M1A]]))))</f>
        <v/>
      </c>
      <c r="J27"/>
      <c r="K27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27"/>
      <c r="M27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27" t="str">
        <f>SUBSTITUTE(SUBSTITUTE(SUBSTITUTE(Table1[[#This Row],[NAMA BARANG]]," ",""),".",""),"-","")</f>
        <v>Crayonputar24AGEEiEiKenko</v>
      </c>
      <c r="O27" t="str">
        <f>IF(NOT(Table1[[#This Row],[M1B]]=""),"+-","")</f>
        <v/>
      </c>
      <c r="P27" t="str">
        <f>IF(NOT(Table1[[#This Row],[M2B]]=""),"+-","")</f>
        <v/>
      </c>
    </row>
    <row r="28" spans="1:16">
      <c r="A28">
        <f>IF(Table1[[#This Row],[NAMA BARANG]]="","",IF(Table1[[#This Row],[TT]]&lt;1,"",COUNT(A$2:A27)+1))</f>
        <v>26</v>
      </c>
      <c r="B28" s="14" t="s">
        <v>41</v>
      </c>
      <c r="C28" s="19">
        <v>30</v>
      </c>
      <c r="D28" s="19" t="s">
        <v>11</v>
      </c>
      <c r="E28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30</v>
      </c>
      <c r="F28" s="20"/>
      <c r="G28" s="20" t="str">
        <f>IF(Table1[[#This Row],[M1A]]="","",Table1[[#This Row],[M1A]]-Table1[[#This Row],[AWAL]])</f>
        <v/>
      </c>
      <c r="H28" s="20"/>
      <c r="I28" t="str">
        <f>IF(Table1[[#This Row],[M2A]]="","",SUM(Table1[[#This Row],[M2A]]-(IF(Table1[[#This Row],[M1A]]="",Table1[[#This Row],[AWAL]],Table1[[#This Row],[M1A]]))))</f>
        <v/>
      </c>
      <c r="J28"/>
      <c r="K28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28"/>
      <c r="M28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28" t="str">
        <f>SUBSTITUTE(SUBSTITUTE(SUBSTITUTE(Table1[[#This Row],[NAMA BARANG]]," ",""),".",""),"-","")</f>
        <v>Crayonputar24SnoopyEiEiKenko</v>
      </c>
      <c r="O28" t="str">
        <f>IF(NOT(Table1[[#This Row],[M1B]]=""),"+-","")</f>
        <v/>
      </c>
      <c r="P28" t="str">
        <f>IF(NOT(Table1[[#This Row],[M2B]]=""),"+-","")</f>
        <v/>
      </c>
    </row>
    <row r="29" spans="1:16">
      <c r="A29" s="4">
        <f>IF(Table1[[#This Row],[NAMA BARANG]]="","",IF(Table1[[#This Row],[TT]]&lt;1,"",COUNT(A$2:A28)+1))</f>
        <v>27</v>
      </c>
      <c r="B29" s="14" t="s">
        <v>3090</v>
      </c>
      <c r="C29" s="19">
        <v>0</v>
      </c>
      <c r="D29" s="19" t="s">
        <v>2708</v>
      </c>
      <c r="E29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2</v>
      </c>
      <c r="F29" s="23"/>
      <c r="G29" s="23" t="str">
        <f>IF(Table1[[#This Row],[M1A]]="","",Table1[[#This Row],[M1A]]-Table1[[#This Row],[AWAL]])</f>
        <v/>
      </c>
      <c r="H29" s="23"/>
      <c r="I29" s="22" t="str">
        <f>IF(Table1[[#This Row],[M2A]]="","",SUM(Table1[[#This Row],[M2A]]-(IF(Table1[[#This Row],[M1A]]="",Table1[[#This Row],[AWAL]],Table1[[#This Row],[M1A]]))))</f>
        <v/>
      </c>
      <c r="J29" s="22">
        <v>2</v>
      </c>
      <c r="K29" s="5">
        <f>IF(Table1[[#This Row],[M3A]]="","",SUM(Table1[[#This Row],[M3A]]-(IF(Table1[[#This Row],[M2A]]="",IF(Table1[[#This Row],[M1A]]="",Table1[[#This Row],[AWAL]],Table1[[#This Row],[M1A]]),Table1[[#This Row],[M2A]]))))</f>
        <v>2</v>
      </c>
      <c r="L29" s="22"/>
      <c r="M29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29" s="4" t="str">
        <f>SUBSTITUTE(SUBSTITUTE(SUBSTITUTE(Table1[[#This Row],[NAMA BARANG]]," ",""),".",""),"-","")</f>
        <v>CrayonputarJK12WPanjang</v>
      </c>
      <c r="O29" t="str">
        <f>IF(NOT(Table1[[#This Row],[M1B]]=""),"+-","")</f>
        <v/>
      </c>
      <c r="P29" t="str">
        <f>IF(NOT(Table1[[#This Row],[M2B]]=""),"+-","")</f>
        <v/>
      </c>
    </row>
    <row r="30" spans="1:16">
      <c r="A30">
        <f>IF(Table1[[#This Row],[NAMA BARANG]]="","",IF(Table1[[#This Row],[TT]]&lt;1,"",COUNT(A$2:A29)+1))</f>
        <v>28</v>
      </c>
      <c r="B30" s="14" t="s">
        <v>44</v>
      </c>
      <c r="C30" s="19">
        <v>1</v>
      </c>
      <c r="D30" s="19" t="s">
        <v>43</v>
      </c>
      <c r="E30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F30" s="20"/>
      <c r="G30" s="20" t="str">
        <f>IF(Table1[[#This Row],[M1A]]="","",Table1[[#This Row],[M1A]]-Table1[[#This Row],[AWAL]])</f>
        <v/>
      </c>
      <c r="H30" s="20"/>
      <c r="I30" t="str">
        <f>IF(Table1[[#This Row],[M2A]]="","",SUM(Table1[[#This Row],[M2A]]-(IF(Table1[[#This Row],[M1A]]="",Table1[[#This Row],[AWAL]],Table1[[#This Row],[M1A]]))))</f>
        <v/>
      </c>
      <c r="J30"/>
      <c r="K30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30"/>
      <c r="M30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30" t="str">
        <f>SUBSTITUTE(SUBSTITUTE(SUBSTITUTE(Table1[[#This Row],[NAMA BARANG]]," ",""),".",""),"-","")</f>
        <v>CutterKenko918c</v>
      </c>
      <c r="O30" t="str">
        <f>IF(NOT(Table1[[#This Row],[M1B]]=""),"+-","")</f>
        <v/>
      </c>
      <c r="P30" t="str">
        <f>IF(NOT(Table1[[#This Row],[M2B]]=""),"+-","")</f>
        <v/>
      </c>
    </row>
    <row r="31" spans="1:16">
      <c r="A31">
        <f>IF(Table1[[#This Row],[NAMA BARANG]]="","",IF(Table1[[#This Row],[TT]]&lt;1,"",COUNT(A$2:A30)+1))</f>
        <v>29</v>
      </c>
      <c r="B31" s="14" t="s">
        <v>46</v>
      </c>
      <c r="C31" s="19">
        <v>3</v>
      </c>
      <c r="D31" s="19" t="s">
        <v>47</v>
      </c>
      <c r="E31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3</v>
      </c>
      <c r="F31" s="20"/>
      <c r="G31" s="20" t="str">
        <f>IF(Table1[[#This Row],[M1A]]="","",Table1[[#This Row],[M1A]]-Table1[[#This Row],[AWAL]])</f>
        <v/>
      </c>
      <c r="H31" s="20"/>
      <c r="I31" t="str">
        <f>IF(Table1[[#This Row],[M2A]]="","",SUM(Table1[[#This Row],[M2A]]-(IF(Table1[[#This Row],[M1A]]="",Table1[[#This Row],[AWAL]],Table1[[#This Row],[M1A]]))))</f>
        <v/>
      </c>
      <c r="J31"/>
      <c r="K31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31"/>
      <c r="M31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31" t="str">
        <f>SUBSTITUTE(SUBSTITUTE(SUBSTITUTE(Table1[[#This Row],[NAMA BARANG]]," ",""),".",""),"-","")</f>
        <v>DispenserJKTD25</v>
      </c>
      <c r="O31" t="str">
        <f>IF(NOT(Table1[[#This Row],[M1B]]=""),"+-","")</f>
        <v/>
      </c>
      <c r="P31" t="str">
        <f>IF(NOT(Table1[[#This Row],[M2B]]=""),"+-","")</f>
        <v/>
      </c>
    </row>
    <row r="32" spans="1:16">
      <c r="A32">
        <f>IF(Table1[[#This Row],[NAMA BARANG]]="","",IF(Table1[[#This Row],[TT]]&lt;1,"",COUNT(A$2:A31)+1))</f>
        <v>30</v>
      </c>
      <c r="B32" s="14" t="s">
        <v>48</v>
      </c>
      <c r="C32" s="19">
        <v>3</v>
      </c>
      <c r="D32" s="19" t="s">
        <v>2690</v>
      </c>
      <c r="E32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3</v>
      </c>
      <c r="F32" s="20"/>
      <c r="G32" s="20" t="str">
        <f>IF(Table1[[#This Row],[M1A]]="","",Table1[[#This Row],[M1A]]-Table1[[#This Row],[AWAL]])</f>
        <v/>
      </c>
      <c r="H32" s="20"/>
      <c r="I32" t="str">
        <f>IF(Table1[[#This Row],[M2A]]="","",SUM(Table1[[#This Row],[M2A]]-(IF(Table1[[#This Row],[M1A]]="",Table1[[#This Row],[AWAL]],Table1[[#This Row],[M1A]]))))</f>
        <v/>
      </c>
      <c r="J32"/>
      <c r="K32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32"/>
      <c r="M32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32" t="str">
        <f>SUBSTITUTE(SUBSTITUTE(SUBSTITUTE(Table1[[#This Row],[NAMA BARANG]]," ",""),".",""),"-","")</f>
        <v>ExpandingfilleJK2638</v>
      </c>
      <c r="O32" t="str">
        <f>IF(NOT(Table1[[#This Row],[M1B]]=""),"+-","")</f>
        <v/>
      </c>
      <c r="P32" t="str">
        <f>IF(NOT(Table1[[#This Row],[M2B]]=""),"+-","")</f>
        <v/>
      </c>
    </row>
    <row r="33" spans="1:16">
      <c r="A33">
        <f>IF(Table1[[#This Row],[NAMA BARANG]]="","",IF(Table1[[#This Row],[TT]]&lt;1,"",COUNT(A$2:A32)+1))</f>
        <v>31</v>
      </c>
      <c r="B33" s="14" t="s">
        <v>50</v>
      </c>
      <c r="C33" s="19">
        <v>6</v>
      </c>
      <c r="D33" s="19" t="s">
        <v>51</v>
      </c>
      <c r="E33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6</v>
      </c>
      <c r="F33" s="20"/>
      <c r="G33" s="20" t="str">
        <f>IF(Table1[[#This Row],[M1A]]="","",Table1[[#This Row],[M1A]]-Table1[[#This Row],[AWAL]])</f>
        <v/>
      </c>
      <c r="H33" s="20"/>
      <c r="I33" t="str">
        <f>IF(Table1[[#This Row],[M2A]]="","",SUM(Table1[[#This Row],[M2A]]-(IF(Table1[[#This Row],[M1A]]="",Table1[[#This Row],[AWAL]],Table1[[#This Row],[M1A]]))))</f>
        <v/>
      </c>
      <c r="J33"/>
      <c r="K33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33"/>
      <c r="M33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33" t="str">
        <f>SUBSTITUTE(SUBSTITUTE(SUBSTITUTE(Table1[[#This Row],[NAMA BARANG]]," ",""),".",""),"-","")</f>
        <v>Garisan30cmKenkoF4(1box=120)</v>
      </c>
      <c r="O33" t="str">
        <f>IF(NOT(Table1[[#This Row],[M1B]]=""),"+-","")</f>
        <v/>
      </c>
      <c r="P33" t="str">
        <f>IF(NOT(Table1[[#This Row],[M2B]]=""),"+-","")</f>
        <v/>
      </c>
    </row>
    <row r="34" spans="1:16">
      <c r="A34">
        <f>IF(Table1[[#This Row],[NAMA BARANG]]="","",IF(Table1[[#This Row],[TT]]&lt;1,"",COUNT(A$2:A33)+1))</f>
        <v>32</v>
      </c>
      <c r="B34" s="14" t="s">
        <v>52</v>
      </c>
      <c r="C34" s="22">
        <v>1</v>
      </c>
      <c r="D34" s="19" t="s">
        <v>53</v>
      </c>
      <c r="E34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F34" s="20"/>
      <c r="G34" s="20" t="str">
        <f>IF(Table1[[#This Row],[M1A]]="","",Table1[[#This Row],[M1A]]-Table1[[#This Row],[AWAL]])</f>
        <v/>
      </c>
      <c r="H34" s="20"/>
      <c r="I34" t="str">
        <f>IF(Table1[[#This Row],[M2A]]="","",SUM(Table1[[#This Row],[M2A]]-(IF(Table1[[#This Row],[M1A]]="",Table1[[#This Row],[AWAL]],Table1[[#This Row],[M1A]]))))</f>
        <v/>
      </c>
      <c r="J34"/>
      <c r="K34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34"/>
      <c r="M34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34" t="str">
        <f>SUBSTITUTE(SUBSTITUTE(SUBSTITUTE(Table1[[#This Row],[NAMA BARANG]]," ",""),".",""),"-","")</f>
        <v>Garisanbesi60cmKenko</v>
      </c>
      <c r="O34" t="str">
        <f>IF(NOT(Table1[[#This Row],[M1B]]=""),"+-","")</f>
        <v/>
      </c>
      <c r="P34" t="str">
        <f>IF(NOT(Table1[[#This Row],[M2B]]=""),"+-","")</f>
        <v/>
      </c>
    </row>
    <row r="35" spans="1:16">
      <c r="A35" s="4">
        <f>IF(Table1[[#This Row],[NAMA BARANG]]="","",IF(Table1[[#This Row],[TT]]&lt;1,"",COUNT(A$2:A34)+1))</f>
        <v>33</v>
      </c>
      <c r="B35" s="14" t="s">
        <v>3091</v>
      </c>
      <c r="D35" s="19" t="s">
        <v>2708</v>
      </c>
      <c r="E35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F35" s="23"/>
      <c r="G35" s="23" t="str">
        <f>IF(Table1[[#This Row],[M1A]]="","",Table1[[#This Row],[M1A]]-Table1[[#This Row],[AWAL]])</f>
        <v/>
      </c>
      <c r="H35" s="23"/>
      <c r="I35" s="5" t="str">
        <f>IF(Table1[[#This Row],[M2A]]="","",SUM(Table1[[#This Row],[M2A]]-(IF(Table1[[#This Row],[M1A]]="",Table1[[#This Row],[AWAL]],Table1[[#This Row],[M1A]]))))</f>
        <v/>
      </c>
      <c r="J35" s="22">
        <v>1</v>
      </c>
      <c r="K35" s="5">
        <f>IF(Table1[[#This Row],[M3A]]="","",SUM(Table1[[#This Row],[M3A]]-(IF(Table1[[#This Row],[M2A]]="",IF(Table1[[#This Row],[M1A]]="",Table1[[#This Row],[AWAL]],Table1[[#This Row],[M1A]]),Table1[[#This Row],[M2A]]))))</f>
        <v>1</v>
      </c>
      <c r="L35" s="22"/>
      <c r="M35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35" s="4" t="str">
        <f>SUBSTITUTE(SUBSTITUTE(SUBSTITUTE(Table1[[#This Row],[NAMA BARANG]]," ",""),".",""),"-","")</f>
        <v>GuntingJK848</v>
      </c>
      <c r="O35" s="4" t="str">
        <f>IF(NOT(Table1[[#This Row],[M1B]]=""),"+-","")</f>
        <v/>
      </c>
      <c r="P35" s="4" t="str">
        <f>IF(NOT(Table1[[#This Row],[M2B]]=""),"+-","")</f>
        <v/>
      </c>
    </row>
    <row r="36" spans="1:16">
      <c r="A36" s="4">
        <f>IF(Table1[[#This Row],[NAMA BARANG]]="","",IF(Table1[[#This Row],[TT]]&lt;1,"",COUNT(A$2:A35)+1))</f>
        <v>34</v>
      </c>
      <c r="B36" s="14" t="s">
        <v>54</v>
      </c>
      <c r="C36" s="19">
        <v>6</v>
      </c>
      <c r="D36" s="19" t="s">
        <v>91</v>
      </c>
      <c r="E36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5</v>
      </c>
      <c r="F36" s="20"/>
      <c r="G36" s="23" t="str">
        <f>IF(Table1[[#This Row],[M1A]]="","",Table1[[#This Row],[M1A]]-Table1[[#This Row],[AWAL]])</f>
        <v/>
      </c>
      <c r="H36" s="20">
        <v>5</v>
      </c>
      <c r="I36">
        <f>IF(Table1[[#This Row],[M2A]]="","",SUM(Table1[[#This Row],[M2A]]-(IF(Table1[[#This Row],[M1A]]="",Table1[[#This Row],[AWAL]],Table1[[#This Row],[M1A]]))))</f>
        <v>-1</v>
      </c>
      <c r="J36"/>
      <c r="K36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36"/>
      <c r="M36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36" t="str">
        <f>SUBSTITUTE(SUBSTITUTE(SUBSTITUTE(Table1[[#This Row],[NAMA BARANG]]," ",""),".",""),"-","")</f>
        <v>GuntingKenkoSC838</v>
      </c>
      <c r="O36" t="str">
        <f>IF(NOT(Table1[[#This Row],[M1B]]=""),"+-","")</f>
        <v/>
      </c>
      <c r="P36" t="str">
        <f>IF(NOT(Table1[[#This Row],[M2B]]=""),"+-","")</f>
        <v>+-</v>
      </c>
    </row>
    <row r="37" spans="1:16">
      <c r="A37" s="4">
        <f>IF(Table1[[#This Row],[NAMA BARANG]]="","",IF(Table1[[#This Row],[TT]]&lt;1,"",COUNT(A$2:A36)+1))</f>
        <v>35</v>
      </c>
      <c r="B37" s="14" t="s">
        <v>2962</v>
      </c>
      <c r="C37" s="19">
        <v>0</v>
      </c>
      <c r="D37" s="19" t="s">
        <v>2895</v>
      </c>
      <c r="E37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F37" s="23">
        <v>1</v>
      </c>
      <c r="G37" s="23">
        <f>IF(Table1[[#This Row],[M1A]]="","",Table1[[#This Row],[M1A]]-Table1[[#This Row],[AWAL]])</f>
        <v>1</v>
      </c>
      <c r="H37" s="23"/>
      <c r="I37" s="22" t="str">
        <f>IF(Table1[[#This Row],[M2A]]="","",SUM(Table1[[#This Row],[M2A]]-(IF(Table1[[#This Row],[M1A]]="",Table1[[#This Row],[AWAL]],Table1[[#This Row],[M1A]]))))</f>
        <v/>
      </c>
      <c r="J37" s="22">
        <v>1</v>
      </c>
      <c r="K37" s="5">
        <f>IF(Table1[[#This Row],[M3A]]="","",SUM(Table1[[#This Row],[M3A]]-(IF(Table1[[#This Row],[M2A]]="",IF(Table1[[#This Row],[M1A]]="",Table1[[#This Row],[AWAL]],Table1[[#This Row],[M1A]]),Table1[[#This Row],[M2A]]))))</f>
        <v>0</v>
      </c>
      <c r="L37" s="22"/>
      <c r="M37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37" s="4" t="str">
        <f>SUBSTITUTE(SUBSTITUTE(SUBSTITUTE(Table1[[#This Row],[NAMA BARANG]]," ",""),".",""),"-","")</f>
        <v>IsicutterJKL150besar</v>
      </c>
      <c r="O37" t="str">
        <f>IF(NOT(Table1[[#This Row],[M1B]]=""),"+-","")</f>
        <v>+-</v>
      </c>
      <c r="P37" t="str">
        <f>IF(NOT(Table1[[#This Row],[M2B]]=""),"+-","")</f>
        <v/>
      </c>
    </row>
    <row r="38" spans="1:16">
      <c r="A38">
        <f>IF(Table1[[#This Row],[NAMA BARANG]]="","",IF(Table1[[#This Row],[TT]]&lt;1,"",COUNT(A$2:A37)+1))</f>
        <v>36</v>
      </c>
      <c r="B38" s="14" t="s">
        <v>2694</v>
      </c>
      <c r="C38" s="19">
        <v>17</v>
      </c>
      <c r="D38" s="19" t="s">
        <v>2695</v>
      </c>
      <c r="E38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10</v>
      </c>
      <c r="F38" s="20">
        <v>16</v>
      </c>
      <c r="G38" s="20">
        <f>IF(Table1[[#This Row],[M1A]]="","",Table1[[#This Row],[M1A]]-Table1[[#This Row],[AWAL]])</f>
        <v>-1</v>
      </c>
      <c r="H38" s="20"/>
      <c r="I38" t="str">
        <f>IF(Table1[[#This Row],[M2A]]="","",SUM(Table1[[#This Row],[M2A]]-(IF(Table1[[#This Row],[M1A]]="",Table1[[#This Row],[AWAL]],Table1[[#This Row],[M1A]]))))</f>
        <v/>
      </c>
      <c r="J38">
        <v>10</v>
      </c>
      <c r="K38" s="22">
        <f>IF(Table1[[#This Row],[M3A]]="","",SUM(Table1[[#This Row],[M3A]]-(IF(Table1[[#This Row],[M2A]]="",IF(Table1[[#This Row],[M1A]]="",Table1[[#This Row],[AWAL]],Table1[[#This Row],[M1A]]),Table1[[#This Row],[M2A]]))))</f>
        <v>-6</v>
      </c>
      <c r="L38"/>
      <c r="M38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38" t="str">
        <f>SUBSTITUTE(SUBSTITUTE(SUBSTITUTE(Table1[[#This Row],[NAMA BARANG]]," ",""),".",""),"-","")</f>
        <v>IsicutterKenkoA100kecil</v>
      </c>
      <c r="O38" t="str">
        <f>IF(NOT(Table1[[#This Row],[M1B]]=""),"+-","")</f>
        <v>+-</v>
      </c>
      <c r="P38" t="str">
        <f>IF(NOT(Table1[[#This Row],[M2B]]=""),"+-","")</f>
        <v/>
      </c>
    </row>
    <row r="39" spans="1:16">
      <c r="A39">
        <f>IF(Table1[[#This Row],[NAMA BARANG]]="","",IF(Table1[[#This Row],[TT]]&lt;1,"",COUNT(A$2:A38)+1))</f>
        <v>37</v>
      </c>
      <c r="B39" s="14" t="s">
        <v>56</v>
      </c>
      <c r="C39" s="19">
        <v>4</v>
      </c>
      <c r="D39" s="19" t="s">
        <v>57</v>
      </c>
      <c r="E39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2</v>
      </c>
      <c r="F39" s="20"/>
      <c r="G39" s="20" t="str">
        <f>IF(Table1[[#This Row],[M1A]]="","",Table1[[#This Row],[M1A]]-Table1[[#This Row],[AWAL]])</f>
        <v/>
      </c>
      <c r="H39" s="20"/>
      <c r="I39" t="str">
        <f>IF(Table1[[#This Row],[M2A]]="","",SUM(Table1[[#This Row],[M2A]]-(IF(Table1[[#This Row],[M1A]]="",Table1[[#This Row],[AWAL]],Table1[[#This Row],[M1A]]))))</f>
        <v/>
      </c>
      <c r="J39"/>
      <c r="K39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39">
        <v>2</v>
      </c>
      <c r="M39" s="22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>-2</v>
      </c>
      <c r="N39" t="str">
        <f>SUBSTITUTE(SUBSTITUTE(SUBSTITUTE(Table1[[#This Row],[NAMA BARANG]]," ",""),".",""),"-","")</f>
        <v>JangkaJKMS402</v>
      </c>
      <c r="O39" t="str">
        <f>IF(NOT(Table1[[#This Row],[M1B]]=""),"+-","")</f>
        <v/>
      </c>
      <c r="P39" t="str">
        <f>IF(NOT(Table1[[#This Row],[M2B]]=""),"+-","")</f>
        <v/>
      </c>
    </row>
    <row r="40" spans="1:16">
      <c r="A40">
        <f>IF(Table1[[#This Row],[NAMA BARANG]]="","",IF(Table1[[#This Row],[TT]]&lt;1,"",COUNT(A$2:A39)+1))</f>
        <v>38</v>
      </c>
      <c r="B40" s="14" t="s">
        <v>58</v>
      </c>
      <c r="C40" s="19">
        <v>1</v>
      </c>
      <c r="D40" s="19" t="s">
        <v>2696</v>
      </c>
      <c r="E40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F40" s="20"/>
      <c r="G40" s="20" t="str">
        <f>IF(Table1[[#This Row],[M1A]]="","",Table1[[#This Row],[M1A]]-Table1[[#This Row],[AWAL]])</f>
        <v/>
      </c>
      <c r="H40" s="20"/>
      <c r="I40" t="str">
        <f>IF(Table1[[#This Row],[M2A]]="","",SUM(Table1[[#This Row],[M2A]]-(IF(Table1[[#This Row],[M1A]]="",Table1[[#This Row],[AWAL]],Table1[[#This Row],[M1A]]))))</f>
        <v/>
      </c>
      <c r="J40"/>
      <c r="K40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40"/>
      <c r="M40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40" t="str">
        <f>SUBSTITUTE(SUBSTITUTE(SUBSTITUTE(Table1[[#This Row],[NAMA BARANG]]," ",""),".",""),"-","")</f>
        <v>JangkaJKMS406</v>
      </c>
      <c r="O40" t="str">
        <f>IF(NOT(Table1[[#This Row],[M1B]]=""),"+-","")</f>
        <v/>
      </c>
      <c r="P40" t="str">
        <f>IF(NOT(Table1[[#This Row],[M2B]]=""),"+-","")</f>
        <v/>
      </c>
    </row>
    <row r="41" spans="1:16">
      <c r="A41">
        <f>IF(Table1[[#This Row],[NAMA BARANG]]="","",IF(Table1[[#This Row],[TT]]&lt;1,"",COUNT(A$2:A40)+1))</f>
        <v>39</v>
      </c>
      <c r="B41" s="14" t="s">
        <v>2604</v>
      </c>
      <c r="C41" s="19">
        <v>1</v>
      </c>
      <c r="D41" s="19">
        <v>300</v>
      </c>
      <c r="E41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F41" s="20"/>
      <c r="G41" s="20" t="str">
        <f>IF(Table1[[#This Row],[M1A]]="","",Table1[[#This Row],[M1A]]-Table1[[#This Row],[AWAL]])</f>
        <v/>
      </c>
      <c r="H41" s="20"/>
      <c r="I41" t="str">
        <f>IF(Table1[[#This Row],[M2A]]="","",SUM(Table1[[#This Row],[M2A]]-(IF(Table1[[#This Row],[M1A]]="",Table1[[#This Row],[AWAL]],Table1[[#This Row],[M1A]]))))</f>
        <v/>
      </c>
      <c r="J41"/>
      <c r="K41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41"/>
      <c r="M41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41" t="str">
        <f>SUBSTITUTE(SUBSTITUTE(SUBSTITUTE(Table1[[#This Row],[NAMA BARANG]]," ",""),".",""),"-","")</f>
        <v>LleafA550koalaMTKkotak</v>
      </c>
      <c r="O41" t="str">
        <f>IF(NOT(Table1[[#This Row],[M1B]]=""),"+-","")</f>
        <v/>
      </c>
      <c r="P41" t="str">
        <f>IF(NOT(Table1[[#This Row],[M2B]]=""),"+-","")</f>
        <v/>
      </c>
    </row>
    <row r="42" spans="1:16">
      <c r="A42">
        <f>IF(Table1[[#This Row],[NAMA BARANG]]="","",IF(Table1[[#This Row],[TT]]&lt;1,"",COUNT(A$2:A41)+1))</f>
        <v>40</v>
      </c>
      <c r="B42" s="14" t="s">
        <v>62</v>
      </c>
      <c r="C42" s="19">
        <v>1</v>
      </c>
      <c r="D42" s="19">
        <v>192</v>
      </c>
      <c r="E42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6</v>
      </c>
      <c r="F42" s="20"/>
      <c r="G42" s="20" t="str">
        <f>IF(Table1[[#This Row],[M1A]]="","",Table1[[#This Row],[M1A]]-Table1[[#This Row],[AWAL]])</f>
        <v/>
      </c>
      <c r="H42" s="20">
        <v>9</v>
      </c>
      <c r="I42">
        <f>IF(Table1[[#This Row],[M2A]]="","",SUM(Table1[[#This Row],[M2A]]-(IF(Table1[[#This Row],[M1A]]="",Table1[[#This Row],[AWAL]],Table1[[#This Row],[M1A]]))))</f>
        <v>8</v>
      </c>
      <c r="J42">
        <v>6</v>
      </c>
      <c r="K42" s="22">
        <f>IF(Table1[[#This Row],[M3A]]="","",SUM(Table1[[#This Row],[M3A]]-(IF(Table1[[#This Row],[M2A]]="",IF(Table1[[#This Row],[M1A]]="",Table1[[#This Row],[AWAL]],Table1[[#This Row],[M1A]]),Table1[[#This Row],[M2A]]))))</f>
        <v>-3</v>
      </c>
      <c r="L42"/>
      <c r="M42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42" t="str">
        <f>SUBSTITUTE(SUBSTITUTE(SUBSTITUTE(Table1[[#This Row],[NAMA BARANG]]," ",""),".",""),"-","")</f>
        <v>LLeafJAA550</v>
      </c>
      <c r="O42" t="str">
        <f>IF(NOT(Table1[[#This Row],[M1B]]=""),"+-","")</f>
        <v/>
      </c>
      <c r="P42" t="str">
        <f>IF(NOT(Table1[[#This Row],[M2B]]=""),"+-","")</f>
        <v>+-</v>
      </c>
    </row>
    <row r="43" spans="1:16">
      <c r="A43" s="4">
        <f>IF(Table1[[#This Row],[NAMA BARANG]]="","",IF(Table1[[#This Row],[TT]]&lt;1,"",COUNT(A$2:A42)+1))</f>
        <v>41</v>
      </c>
      <c r="B43" s="14" t="s">
        <v>63</v>
      </c>
      <c r="C43" s="19">
        <v>156</v>
      </c>
      <c r="D43" s="19" t="s">
        <v>34</v>
      </c>
      <c r="E43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155</v>
      </c>
      <c r="F43" s="20"/>
      <c r="G43" s="23" t="str">
        <f>IF(Table1[[#This Row],[M1A]]="","",Table1[[#This Row],[M1A]]-Table1[[#This Row],[AWAL]])</f>
        <v/>
      </c>
      <c r="H43" s="20">
        <v>155</v>
      </c>
      <c r="I43">
        <f>IF(Table1[[#This Row],[M2A]]="","",SUM(Table1[[#This Row],[M2A]]-(IF(Table1[[#This Row],[M1A]]="",Table1[[#This Row],[AWAL]],Table1[[#This Row],[M1A]]))))</f>
        <v>-1</v>
      </c>
      <c r="J43"/>
      <c r="K43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43"/>
      <c r="M43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43" t="str">
        <f>SUBSTITUTE(SUBSTITUTE(SUBSTITUTE(Table1[[#This Row],[NAMA BARANG]]," ",""),".",""),"-","")</f>
        <v>LLeafJAB550</v>
      </c>
      <c r="O43" t="str">
        <f>IF(NOT(Table1[[#This Row],[M1B]]=""),"+-","")</f>
        <v/>
      </c>
      <c r="P43" t="str">
        <f>IF(NOT(Table1[[#This Row],[M2B]]=""),"+-","")</f>
        <v>+-</v>
      </c>
    </row>
    <row r="44" spans="1:16">
      <c r="A44">
        <f>IF(Table1[[#This Row],[NAMA BARANG]]="","",IF(Table1[[#This Row],[TT]]&lt;1,"",COUNT(A$2:A43)+1))</f>
        <v>42</v>
      </c>
      <c r="B44" s="14" t="s">
        <v>2641</v>
      </c>
      <c r="C44" s="19">
        <v>3</v>
      </c>
      <c r="D44" s="19" t="s">
        <v>64</v>
      </c>
      <c r="E44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3</v>
      </c>
      <c r="F44" s="20"/>
      <c r="G44" s="20" t="str">
        <f>IF(Table1[[#This Row],[M1A]]="","",Table1[[#This Row],[M1A]]-Table1[[#This Row],[AWAL]])</f>
        <v/>
      </c>
      <c r="H44" s="20"/>
      <c r="I44" t="str">
        <f>IF(Table1[[#This Row],[M2A]]="","",SUM(Table1[[#This Row],[M2A]]-(IF(Table1[[#This Row],[M1A]]="",Table1[[#This Row],[AWAL]],Table1[[#This Row],[M1A]]))))</f>
        <v/>
      </c>
      <c r="J44"/>
      <c r="K44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44"/>
      <c r="M44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44" t="str">
        <f>SUBSTITUTE(SUBSTITUTE(SUBSTITUTE(Table1[[#This Row],[NAMA BARANG]]," ",""),".",""),"-","")</f>
        <v>LLeafJKA5tanpaCoverMixMogu/Minim/Mola(4)</v>
      </c>
      <c r="O44" t="str">
        <f>IF(NOT(Table1[[#This Row],[M1B]]=""),"+-","")</f>
        <v/>
      </c>
      <c r="P44" t="str">
        <f>IF(NOT(Table1[[#This Row],[M2B]]=""),"+-","")</f>
        <v/>
      </c>
    </row>
    <row r="45" spans="1:16">
      <c r="A45">
        <f>IF(Table1[[#This Row],[NAMA BARANG]]="","",IF(Table1[[#This Row],[TT]]&lt;1,"",COUNT(A$2:A44)+1))</f>
        <v>43</v>
      </c>
      <c r="B45" s="14" t="s">
        <v>65</v>
      </c>
      <c r="C45" s="19">
        <v>4</v>
      </c>
      <c r="D45" s="19">
        <v>1000</v>
      </c>
      <c r="E45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F45" s="20"/>
      <c r="G45" s="20" t="str">
        <f>IF(Table1[[#This Row],[M1A]]="","",Table1[[#This Row],[M1A]]-Table1[[#This Row],[AWAL]])</f>
        <v/>
      </c>
      <c r="H45" s="20"/>
      <c r="I45" t="str">
        <f>IF(Table1[[#This Row],[M2A]]="","",SUM(Table1[[#This Row],[M2A]]-(IF(Table1[[#This Row],[M1A]]="",Table1[[#This Row],[AWAL]],Table1[[#This Row],[M1A]]))))</f>
        <v/>
      </c>
      <c r="J45"/>
      <c r="K45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45">
        <v>1</v>
      </c>
      <c r="M45" s="22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>-3</v>
      </c>
      <c r="N45" t="str">
        <f>SUBSTITUTE(SUBSTITUTE(SUBSTITUTE(Table1[[#This Row],[NAMA BARANG]]," ",""),".",""),"-","")</f>
        <v>LabelLB1LY(1brs)JK(titip)K</v>
      </c>
      <c r="O45" t="str">
        <f>IF(NOT(Table1[[#This Row],[M1B]]=""),"+-","")</f>
        <v/>
      </c>
      <c r="P45" t="str">
        <f>IF(NOT(Table1[[#This Row],[M2B]]=""),"+-","")</f>
        <v/>
      </c>
    </row>
    <row r="46" spans="1:16">
      <c r="A46" s="4">
        <f>IF(Table1[[#This Row],[NAMA BARANG]]="","",IF(Table1[[#This Row],[TT]]&lt;1,"",COUNT(A$2:A45)+1))</f>
        <v>44</v>
      </c>
      <c r="B46" s="14" t="s">
        <v>66</v>
      </c>
      <c r="C46" s="19">
        <v>2</v>
      </c>
      <c r="D46" s="19" t="s">
        <v>67</v>
      </c>
      <c r="E46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2</v>
      </c>
      <c r="F46" s="20"/>
      <c r="G46" s="23" t="str">
        <f>IF(Table1[[#This Row],[M1A]]="","",Table1[[#This Row],[M1A]]-Table1[[#This Row],[AWAL]])</f>
        <v/>
      </c>
      <c r="H46" s="20"/>
      <c r="I46" t="str">
        <f>IF(Table1[[#This Row],[M2A]]="","",SUM(Table1[[#This Row],[M2A]]-(IF(Table1[[#This Row],[M1A]]="",Table1[[#This Row],[AWAL]],Table1[[#This Row],[M1A]]))))</f>
        <v/>
      </c>
      <c r="J46"/>
      <c r="K46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46"/>
      <c r="M46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46" t="str">
        <f>SUBSTITUTE(SUBSTITUTE(SUBSTITUTE(Table1[[#This Row],[NAMA BARANG]]," ",""),".",""),"-","")</f>
        <v>LemKenkoGT406</v>
      </c>
      <c r="O46" t="str">
        <f>IF(NOT(Table1[[#This Row],[M1B]]=""),"+-","")</f>
        <v/>
      </c>
      <c r="P46" t="str">
        <f>IF(NOT(Table1[[#This Row],[M2B]]=""),"+-","")</f>
        <v/>
      </c>
    </row>
    <row r="47" spans="1:16">
      <c r="A47" s="4">
        <f>IF(Table1[[#This Row],[NAMA BARANG]]="","",IF(Table1[[#This Row],[TT]]&lt;1,"",COUNT(A$2:A46)+1))</f>
        <v>45</v>
      </c>
      <c r="B47" s="14" t="s">
        <v>2757</v>
      </c>
      <c r="C47" s="19">
        <v>0</v>
      </c>
      <c r="D47" s="19" t="s">
        <v>2809</v>
      </c>
      <c r="E47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2</v>
      </c>
      <c r="F47" s="23"/>
      <c r="G47" s="23" t="str">
        <f>IF(Table1[[#This Row],[M1A]]="","",Table1[[#This Row],[M1A]]-Table1[[#This Row],[AWAL]])</f>
        <v/>
      </c>
      <c r="H47" s="23">
        <v>2</v>
      </c>
      <c r="I47" s="22">
        <f>IF(Table1[[#This Row],[M2A]]="","",SUM(Table1[[#This Row],[M2A]]-(IF(Table1[[#This Row],[M1A]]="",Table1[[#This Row],[AWAL]],Table1[[#This Row],[M1A]]))))</f>
        <v>2</v>
      </c>
      <c r="J47" s="22"/>
      <c r="K47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47" s="22"/>
      <c r="M47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47" s="4" t="str">
        <f>SUBSTITUTE(SUBSTITUTE(SUBSTITUTE(Table1[[#This Row],[NAMA BARANG]]," ",""),".",""),"-","")</f>
        <v>LemstickJKGS100</v>
      </c>
      <c r="O47" t="str">
        <f>IF(NOT(Table1[[#This Row],[M1B]]=""),"+-","")</f>
        <v/>
      </c>
      <c r="P47" t="str">
        <f>IF(NOT(Table1[[#This Row],[M2B]]=""),"+-","")</f>
        <v>+-</v>
      </c>
    </row>
    <row r="48" spans="1:16">
      <c r="A48">
        <f>IF(Table1[[#This Row],[NAMA BARANG]]="","",IF(Table1[[#This Row],[TT]]&lt;1,"",COUNT(A$2:A47)+1))</f>
        <v>46</v>
      </c>
      <c r="B48" s="14" t="s">
        <v>2792</v>
      </c>
      <c r="C48" s="19">
        <v>1</v>
      </c>
      <c r="D48" s="19" t="s">
        <v>69</v>
      </c>
      <c r="E48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F48" s="20"/>
      <c r="G48" s="20" t="str">
        <f>IF(Table1[[#This Row],[M1A]]="","",Table1[[#This Row],[M1A]]-Table1[[#This Row],[AWAL]])</f>
        <v/>
      </c>
      <c r="H48" s="20"/>
      <c r="I48" t="str">
        <f>IF(Table1[[#This Row],[M2A]]="","",SUM(Table1[[#This Row],[M2A]]-(IF(Table1[[#This Row],[M1A]]="",Table1[[#This Row],[AWAL]],Table1[[#This Row],[M1A]]))))</f>
        <v/>
      </c>
      <c r="J48"/>
      <c r="K48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48"/>
      <c r="M48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48" t="str">
        <f>SUBSTITUTE(SUBSTITUTE(SUBSTITUTE(Table1[[#This Row],[NAMA BARANG]]," ",""),".",""),"-","")</f>
        <v>LemstickJKGS15(15gr)</v>
      </c>
      <c r="O48" t="str">
        <f>IF(NOT(Table1[[#This Row],[M1B]]=""),"+-","")</f>
        <v/>
      </c>
      <c r="P48" t="str">
        <f>IF(NOT(Table1[[#This Row],[M2B]]=""),"+-","")</f>
        <v/>
      </c>
    </row>
    <row r="49" spans="1:16">
      <c r="A49">
        <f>IF(Table1[[#This Row],[NAMA BARANG]]="","",IF(Table1[[#This Row],[TT]]&lt;1,"",COUNT(A$2:A48)+1))</f>
        <v>47</v>
      </c>
      <c r="B49" s="14" t="s">
        <v>70</v>
      </c>
      <c r="C49" s="19">
        <v>2</v>
      </c>
      <c r="D49" s="19" t="s">
        <v>71</v>
      </c>
      <c r="E49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2</v>
      </c>
      <c r="F49" s="20"/>
      <c r="G49" s="20" t="str">
        <f>IF(Table1[[#This Row],[M1A]]="","",Table1[[#This Row],[M1A]]-Table1[[#This Row],[AWAL]])</f>
        <v/>
      </c>
      <c r="H49" s="20"/>
      <c r="I49" t="str">
        <f>IF(Table1[[#This Row],[M2A]]="","",SUM(Table1[[#This Row],[M2A]]-(IF(Table1[[#This Row],[M1A]]="",Table1[[#This Row],[AWAL]],Table1[[#This Row],[M1A]]))))</f>
        <v/>
      </c>
      <c r="J49"/>
      <c r="K49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49"/>
      <c r="M49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49" t="str">
        <f>SUBSTITUTE(SUBSTITUTE(SUBSTITUTE(Table1[[#This Row],[NAMA BARANG]]," ",""),".",""),"-","")</f>
        <v>LemsuperglueSG03Kenko</v>
      </c>
      <c r="O49" t="str">
        <f>IF(NOT(Table1[[#This Row],[M1B]]=""),"+-","")</f>
        <v/>
      </c>
      <c r="P49" t="str">
        <f>IF(NOT(Table1[[#This Row],[M2B]]=""),"+-","")</f>
        <v/>
      </c>
    </row>
    <row r="50" spans="1:16">
      <c r="A50" s="4">
        <f>IF(Table1[[#This Row],[NAMA BARANG]]="","",IF(Table1[[#This Row],[TT]]&lt;1,"",COUNT(A$2:A49)+1))</f>
        <v>48</v>
      </c>
      <c r="B50" s="14" t="s">
        <v>2761</v>
      </c>
      <c r="C50" s="19">
        <v>0</v>
      </c>
      <c r="D50" s="19" t="s">
        <v>2813</v>
      </c>
      <c r="E50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2</v>
      </c>
      <c r="F50" s="23"/>
      <c r="G50" s="23" t="str">
        <f>IF(Table1[[#This Row],[M1A]]="","",Table1[[#This Row],[M1A]]-Table1[[#This Row],[AWAL]])</f>
        <v/>
      </c>
      <c r="H50" s="23"/>
      <c r="I50" s="22" t="str">
        <f>IF(Table1[[#This Row],[M2A]]="","",SUM(Table1[[#This Row],[M2A]]-(IF(Table1[[#This Row],[M1A]]="",Table1[[#This Row],[AWAL]],Table1[[#This Row],[M1A]]))))</f>
        <v/>
      </c>
      <c r="J50" s="22">
        <v>4</v>
      </c>
      <c r="K50" s="5">
        <f>IF(Table1[[#This Row],[M3A]]="","",SUM(Table1[[#This Row],[M3A]]-(IF(Table1[[#This Row],[M2A]]="",IF(Table1[[#This Row],[M1A]]="",Table1[[#This Row],[AWAL]],Table1[[#This Row],[M1A]]),Table1[[#This Row],[M2A]]))))</f>
        <v>4</v>
      </c>
      <c r="L50" s="22">
        <v>2</v>
      </c>
      <c r="M50" s="5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>-2</v>
      </c>
      <c r="N50" s="4" t="str">
        <f>SUBSTITUTE(SUBSTITUTE(SUBSTITUTE(Table1[[#This Row],[NAMA BARANG]]," ",""),".",""),"-","")</f>
        <v>OpastelJK36WOP36S</v>
      </c>
      <c r="O50" t="str">
        <f>IF(NOT(Table1[[#This Row],[M1B]]=""),"+-","")</f>
        <v/>
      </c>
      <c r="P50" t="str">
        <f>IF(NOT(Table1[[#This Row],[M2B]]=""),"+-","")</f>
        <v/>
      </c>
    </row>
    <row r="51" spans="1:16">
      <c r="A51">
        <f>IF(Table1[[#This Row],[NAMA BARANG]]="","",IF(Table1[[#This Row],[TT]]&lt;1,"",COUNT(A$2:A50)+1))</f>
        <v>49</v>
      </c>
      <c r="B51" s="14" t="s">
        <v>72</v>
      </c>
      <c r="C51" s="19">
        <v>1</v>
      </c>
      <c r="D51" s="19" t="s">
        <v>45</v>
      </c>
      <c r="E51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F51" s="20"/>
      <c r="G51" s="20" t="str">
        <f>IF(Table1[[#This Row],[M1A]]="","",Table1[[#This Row],[M1A]]-Table1[[#This Row],[AWAL]])</f>
        <v/>
      </c>
      <c r="H51" s="20"/>
      <c r="I51" t="str">
        <f>IF(Table1[[#This Row],[M2A]]="","",SUM(Table1[[#This Row],[M2A]]-(IF(Table1[[#This Row],[M1A]]="",Table1[[#This Row],[AWAL]],Table1[[#This Row],[M1A]]))))</f>
        <v/>
      </c>
      <c r="J51"/>
      <c r="K51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51"/>
      <c r="M51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51" t="str">
        <f>SUBSTITUTE(SUBSTITUTE(SUBSTITUTE(Table1[[#This Row],[NAMA BARANG]]," ",""),".",""),"-","")</f>
        <v>PC0717530A/DKenko</v>
      </c>
      <c r="O51" t="str">
        <f>IF(NOT(Table1[[#This Row],[M1B]]=""),"+-","")</f>
        <v/>
      </c>
      <c r="P51" t="str">
        <f>IF(NOT(Table1[[#This Row],[M2B]]=""),"+-","")</f>
        <v/>
      </c>
    </row>
    <row r="52" spans="1:16">
      <c r="A52">
        <f>IF(Table1[[#This Row],[NAMA BARANG]]="","",IF(Table1[[#This Row],[TT]]&lt;1,"",COUNT(A$2:A51)+1))</f>
        <v>50</v>
      </c>
      <c r="B52" s="14" t="s">
        <v>73</v>
      </c>
      <c r="C52" s="19">
        <v>7</v>
      </c>
      <c r="D52" s="19" t="s">
        <v>2696</v>
      </c>
      <c r="E52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7</v>
      </c>
      <c r="F52" s="20"/>
      <c r="G52" s="20" t="str">
        <f>IF(Table1[[#This Row],[M1A]]="","",Table1[[#This Row],[M1A]]-Table1[[#This Row],[AWAL]])</f>
        <v/>
      </c>
      <c r="H52" s="20"/>
      <c r="I52" t="str">
        <f>IF(Table1[[#This Row],[M2A]]="","",SUM(Table1[[#This Row],[M2A]]-(IF(Table1[[#This Row],[M1A]]="",Table1[[#This Row],[AWAL]],Table1[[#This Row],[M1A]]))))</f>
        <v/>
      </c>
      <c r="J52"/>
      <c r="K52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52"/>
      <c r="M52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52" t="str">
        <f>SUBSTITUTE(SUBSTITUTE(SUBSTITUTE(Table1[[#This Row],[NAMA BARANG]]," ",""),".",""),"-","")</f>
        <v>PCKenko2160pAGE</v>
      </c>
      <c r="O52" t="str">
        <f>IF(NOT(Table1[[#This Row],[M1B]]=""),"+-","")</f>
        <v/>
      </c>
      <c r="P52" t="str">
        <f>IF(NOT(Table1[[#This Row],[M2B]]=""),"+-","")</f>
        <v/>
      </c>
    </row>
    <row r="53" spans="1:16">
      <c r="A53">
        <f>IF(Table1[[#This Row],[NAMA BARANG]]="","",IF(Table1[[#This Row],[TT]]&lt;1,"",COUNT(A$2:A52)+1))</f>
        <v>51</v>
      </c>
      <c r="B53" s="14" t="s">
        <v>74</v>
      </c>
      <c r="C53" s="19">
        <v>16</v>
      </c>
      <c r="D53" s="19" t="s">
        <v>59</v>
      </c>
      <c r="E53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15</v>
      </c>
      <c r="F53" s="20"/>
      <c r="G53" s="20" t="str">
        <f>IF(Table1[[#This Row],[M1A]]="","",Table1[[#This Row],[M1A]]-Table1[[#This Row],[AWAL]])</f>
        <v/>
      </c>
      <c r="H53" s="20"/>
      <c r="I53" t="str">
        <f>IF(Table1[[#This Row],[M2A]]="","",SUM(Table1[[#This Row],[M2A]]-(IF(Table1[[#This Row],[M1A]]="",Table1[[#This Row],[AWAL]],Table1[[#This Row],[M1A]]))))</f>
        <v/>
      </c>
      <c r="J53"/>
      <c r="K53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53">
        <v>15</v>
      </c>
      <c r="M53" s="22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>-1</v>
      </c>
      <c r="N53" t="str">
        <f>SUBSTITUTE(SUBSTITUTE(SUBSTITUTE(Table1[[#This Row],[NAMA BARANG]]," ",""),".",""),"-","")</f>
        <v>PCKenko2180MG</v>
      </c>
      <c r="O53" t="str">
        <f>IF(NOT(Table1[[#This Row],[M1B]]=""),"+-","")</f>
        <v/>
      </c>
      <c r="P53" t="str">
        <f>IF(NOT(Table1[[#This Row],[M2B]]=""),"+-","")</f>
        <v/>
      </c>
    </row>
    <row r="54" spans="1:16">
      <c r="A54" s="4">
        <f>IF(Table1[[#This Row],[NAMA BARANG]]="","",IF(Table1[[#This Row],[TT]]&lt;1,"",COUNT(A$2:A53)+1))</f>
        <v>52</v>
      </c>
      <c r="B54" s="14" t="s">
        <v>2979</v>
      </c>
      <c r="D54" s="19" t="s">
        <v>2656</v>
      </c>
      <c r="E54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F54" s="23">
        <v>1</v>
      </c>
      <c r="G54" s="23">
        <f>IF(Table1[[#This Row],[M1A]]="","",Table1[[#This Row],[M1A]]-Table1[[#This Row],[AWAL]])</f>
        <v>1</v>
      </c>
      <c r="H54" s="23"/>
      <c r="I54" s="22" t="str">
        <f>IF(Table1[[#This Row],[M2A]]="","",SUM(Table1[[#This Row],[M2A]]-(IF(Table1[[#This Row],[M1A]]="",Table1[[#This Row],[AWAL]],Table1[[#This Row],[M1A]]))))</f>
        <v/>
      </c>
      <c r="J54" s="22"/>
      <c r="K54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54" s="22"/>
      <c r="M54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54" s="4" t="str">
        <f>SUBSTITUTE(SUBSTITUTE(SUBSTITUTE(Table1[[#This Row],[NAMA BARANG]]," ",""),".",""),"-","")</f>
        <v>PensilJKP90</v>
      </c>
      <c r="O54" s="4" t="str">
        <f>IF(NOT(Table1[[#This Row],[M1B]]=""),"+-","")</f>
        <v>+-</v>
      </c>
      <c r="P54" t="str">
        <f>IF(NOT(Table1[[#This Row],[M2B]]=""),"+-","")</f>
        <v/>
      </c>
    </row>
    <row r="55" spans="1:16">
      <c r="A55">
        <f>IF(Table1[[#This Row],[NAMA BARANG]]="","",IF(Table1[[#This Row],[TT]]&lt;1,"",COUNT(A$2:A54)+1))</f>
        <v>53</v>
      </c>
      <c r="B55" s="14" t="s">
        <v>75</v>
      </c>
      <c r="C55" s="19">
        <v>5</v>
      </c>
      <c r="D55" s="19" t="s">
        <v>43</v>
      </c>
      <c r="E55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4</v>
      </c>
      <c r="F55" s="20"/>
      <c r="G55" s="20" t="str">
        <f>IF(Table1[[#This Row],[M1A]]="","",Table1[[#This Row],[M1A]]-Table1[[#This Row],[AWAL]])</f>
        <v/>
      </c>
      <c r="H55" s="20">
        <v>4</v>
      </c>
      <c r="I55">
        <f>IF(Table1[[#This Row],[M2A]]="","",SUM(Table1[[#This Row],[M2A]]-(IF(Table1[[#This Row],[M1A]]="",Table1[[#This Row],[AWAL]],Table1[[#This Row],[M1A]]))))</f>
        <v>-1</v>
      </c>
      <c r="J55"/>
      <c r="K55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55"/>
      <c r="M55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55" t="str">
        <f>SUBSTITUTE(SUBSTITUTE(SUBSTITUTE(Table1[[#This Row],[NAMA BARANG]]," ",""),".",""),"-","")</f>
        <v>PocketnoteKenko404</v>
      </c>
      <c r="O55" t="str">
        <f>IF(NOT(Table1[[#This Row],[M1B]]=""),"+-","")</f>
        <v/>
      </c>
      <c r="P55" t="str">
        <f>IF(NOT(Table1[[#This Row],[M2B]]=""),"+-","")</f>
        <v>+-</v>
      </c>
    </row>
    <row r="56" spans="1:16">
      <c r="A56" s="4">
        <f>IF(Table1[[#This Row],[NAMA BARANG]]="","",IF(Table1[[#This Row],[TT]]&lt;1,"",COUNT(A$2:A55)+1))</f>
        <v>54</v>
      </c>
      <c r="B56" s="14" t="s">
        <v>2975</v>
      </c>
      <c r="D56" s="19" t="s">
        <v>2976</v>
      </c>
      <c r="E56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F56" s="23">
        <v>1</v>
      </c>
      <c r="G56" s="23">
        <f>IF(Table1[[#This Row],[M1A]]="","",Table1[[#This Row],[M1A]]-Table1[[#This Row],[AWAL]])</f>
        <v>1</v>
      </c>
      <c r="H56" s="23"/>
      <c r="I56" s="22" t="str">
        <f>IF(Table1[[#This Row],[M2A]]="","",SUM(Table1[[#This Row],[M2A]]-(IF(Table1[[#This Row],[M1A]]="",Table1[[#This Row],[AWAL]],Table1[[#This Row],[M1A]]))))</f>
        <v/>
      </c>
      <c r="J56" s="22"/>
      <c r="K56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56" s="22"/>
      <c r="M56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56" s="4" t="str">
        <f>SUBSTITUTE(SUBSTITUTE(SUBSTITUTE(Table1[[#This Row],[NAMA BARANG]]," ",""),".",""),"-","")</f>
        <v>PunchJKno30</v>
      </c>
      <c r="O56" s="4" t="str">
        <f>IF(NOT(Table1[[#This Row],[M1B]]=""),"+-","")</f>
        <v>+-</v>
      </c>
      <c r="P56" t="str">
        <f>IF(NOT(Table1[[#This Row],[M2B]]=""),"+-","")</f>
        <v/>
      </c>
    </row>
    <row r="57" spans="1:16">
      <c r="A57" s="4">
        <f>IF(Table1[[#This Row],[NAMA BARANG]]="","",IF(Table1[[#This Row],[TT]]&lt;1,"",COUNT(A$2:A56)+1))</f>
        <v>55</v>
      </c>
      <c r="B57" s="14" t="s">
        <v>2977</v>
      </c>
      <c r="D57" s="19" t="s">
        <v>2698</v>
      </c>
      <c r="E57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F57" s="23">
        <v>1</v>
      </c>
      <c r="G57" s="23">
        <f>IF(Table1[[#This Row],[M1A]]="","",Table1[[#This Row],[M1A]]-Table1[[#This Row],[AWAL]])</f>
        <v>1</v>
      </c>
      <c r="H57" s="23"/>
      <c r="I57" s="22" t="str">
        <f>IF(Table1[[#This Row],[M2A]]="","",SUM(Table1[[#This Row],[M2A]]-(IF(Table1[[#This Row],[M1A]]="",Table1[[#This Row],[AWAL]],Table1[[#This Row],[M1A]]))))</f>
        <v/>
      </c>
      <c r="J57" s="22"/>
      <c r="K57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57" s="22"/>
      <c r="M57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57" s="4" t="str">
        <f>SUBSTITUTE(SUBSTITUTE(SUBSTITUTE(Table1[[#This Row],[NAMA BARANG]]," ",""),".",""),"-","")</f>
        <v>PunchKenko30XL</v>
      </c>
      <c r="O57" s="4" t="str">
        <f>IF(NOT(Table1[[#This Row],[M1B]]=""),"+-","")</f>
        <v>+-</v>
      </c>
      <c r="P57" t="str">
        <f>IF(NOT(Table1[[#This Row],[M2B]]=""),"+-","")</f>
        <v/>
      </c>
    </row>
    <row r="58" spans="1:16">
      <c r="A58" s="4">
        <f>IF(Table1[[#This Row],[NAMA BARANG]]="","",IF(Table1[[#This Row],[TT]]&lt;1,"",COUNT(A$2:A57)+1))</f>
        <v>56</v>
      </c>
      <c r="B58" s="14" t="s">
        <v>2770</v>
      </c>
      <c r="C58" s="19">
        <v>0</v>
      </c>
      <c r="D58" s="19" t="s">
        <v>2801</v>
      </c>
      <c r="E58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2</v>
      </c>
      <c r="F58" s="23"/>
      <c r="G58" s="23" t="str">
        <f>IF(Table1[[#This Row],[M1A]]="","",Table1[[#This Row],[M1A]]-Table1[[#This Row],[AWAL]])</f>
        <v/>
      </c>
      <c r="H58" s="23"/>
      <c r="I58" s="22" t="str">
        <f>IF(Table1[[#This Row],[M2A]]="","",SUM(Table1[[#This Row],[M2A]]-(IF(Table1[[#This Row],[M1A]]="",Table1[[#This Row],[AWAL]],Table1[[#This Row],[M1A]]))))</f>
        <v/>
      </c>
      <c r="J58" s="22">
        <v>4</v>
      </c>
      <c r="K58" s="5">
        <f>IF(Table1[[#This Row],[M3A]]="","",SUM(Table1[[#This Row],[M3A]]-(IF(Table1[[#This Row],[M2A]]="",IF(Table1[[#This Row],[M1A]]="",Table1[[#This Row],[AWAL]],Table1[[#This Row],[M1A]]),Table1[[#This Row],[M2A]]))))</f>
        <v>4</v>
      </c>
      <c r="L58" s="22">
        <v>2</v>
      </c>
      <c r="M58" s="5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>-2</v>
      </c>
      <c r="N58" s="4" t="str">
        <f>SUBSTITUTE(SUBSTITUTE(SUBSTITUTE(Table1[[#This Row],[NAMA BARANG]]," ",""),".",""),"-","")</f>
        <v>PunchKenkono40</v>
      </c>
      <c r="O58" t="str">
        <f>IF(NOT(Table1[[#This Row],[M1B]]=""),"+-","")</f>
        <v/>
      </c>
      <c r="P58" t="str">
        <f>IF(NOT(Table1[[#This Row],[M2B]]=""),"+-","")</f>
        <v/>
      </c>
    </row>
    <row r="59" spans="1:16">
      <c r="A59">
        <f>IF(Table1[[#This Row],[NAMA BARANG]]="","",IF(Table1[[#This Row],[TT]]&lt;1,"",COUNT(A$2:A58)+1))</f>
        <v>57</v>
      </c>
      <c r="B59" s="14" t="s">
        <v>77</v>
      </c>
      <c r="C59" s="19">
        <v>6</v>
      </c>
      <c r="D59" s="19" t="s">
        <v>78</v>
      </c>
      <c r="E59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5</v>
      </c>
      <c r="F59" s="20"/>
      <c r="G59" s="20" t="str">
        <f>IF(Table1[[#This Row],[M1A]]="","",Table1[[#This Row],[M1A]]-Table1[[#This Row],[AWAL]])</f>
        <v/>
      </c>
      <c r="H59" s="20"/>
      <c r="I59" t="str">
        <f>IF(Table1[[#This Row],[M2A]]="","",SUM(Table1[[#This Row],[M2A]]-(IF(Table1[[#This Row],[M1A]]="",Table1[[#This Row],[AWAL]],Table1[[#This Row],[M1A]]))))</f>
        <v/>
      </c>
      <c r="J59"/>
      <c r="K59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59">
        <v>5</v>
      </c>
      <c r="M59" s="22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>-1</v>
      </c>
      <c r="N59" t="str">
        <f>SUBSTITUTE(SUBSTITUTE(SUBSTITUTE(Table1[[#This Row],[NAMA BARANG]]," ",""),".",""),"-","")</f>
        <v>PushpinKenkoPN30</v>
      </c>
      <c r="O59" t="str">
        <f>IF(NOT(Table1[[#This Row],[M1B]]=""),"+-","")</f>
        <v/>
      </c>
      <c r="P59" t="str">
        <f>IF(NOT(Table1[[#This Row],[M2B]]=""),"+-","")</f>
        <v/>
      </c>
    </row>
    <row r="60" spans="1:16">
      <c r="A60" s="4">
        <f>IF(Table1[[#This Row],[NAMA BARANG]]="","",IF(Table1[[#This Row],[TT]]&lt;1,"",COUNT(A$2:A59)+1))</f>
        <v>58</v>
      </c>
      <c r="B60" s="14" t="s">
        <v>80</v>
      </c>
      <c r="C60" s="19">
        <v>2</v>
      </c>
      <c r="D60" s="19" t="s">
        <v>2724</v>
      </c>
      <c r="E60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2</v>
      </c>
      <c r="F60" s="20"/>
      <c r="G60" s="23" t="str">
        <f>IF(Table1[[#This Row],[M1A]]="","",Table1[[#This Row],[M1A]]-Table1[[#This Row],[AWAL]])</f>
        <v/>
      </c>
      <c r="H60" s="20"/>
      <c r="I60" t="str">
        <f>IF(Table1[[#This Row],[M2A]]="","",SUM(Table1[[#This Row],[M2A]]-(IF(Table1[[#This Row],[M1A]]="",Table1[[#This Row],[AWAL]],Table1[[#This Row],[M1A]]))))</f>
        <v/>
      </c>
      <c r="J60"/>
      <c r="K60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60"/>
      <c r="M60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60" t="str">
        <f>SUBSTITUTE(SUBSTITUTE(SUBSTITUTE(Table1[[#This Row],[NAMA BARANG]]," ",""),".",""),"-","")</f>
        <v>SpidolColormarkerKenkoHj(2)</v>
      </c>
      <c r="O60" t="str">
        <f>IF(NOT(Table1[[#This Row],[M1B]]=""),"+-","")</f>
        <v/>
      </c>
      <c r="P60" t="str">
        <f>IF(NOT(Table1[[#This Row],[M2B]]=""),"+-","")</f>
        <v/>
      </c>
    </row>
    <row r="61" spans="1:16">
      <c r="A61">
        <f>IF(Table1[[#This Row],[NAMA BARANG]]="","",IF(Table1[[#This Row],[TT]]&lt;1,"",COUNT(A$2:A60)+1))</f>
        <v>59</v>
      </c>
      <c r="B61" s="14" t="s">
        <v>81</v>
      </c>
      <c r="C61" s="19">
        <v>4</v>
      </c>
      <c r="D61" s="19" t="s">
        <v>82</v>
      </c>
      <c r="E61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4</v>
      </c>
      <c r="F61" s="20"/>
      <c r="G61" s="20" t="str">
        <f>IF(Table1[[#This Row],[M1A]]="","",Table1[[#This Row],[M1A]]-Table1[[#This Row],[AWAL]])</f>
        <v/>
      </c>
      <c r="H61" s="20"/>
      <c r="I61" t="str">
        <f>IF(Table1[[#This Row],[M2A]]="","",SUM(Table1[[#This Row],[M2A]]-(IF(Table1[[#This Row],[M1A]]="",Table1[[#This Row],[AWAL]],Table1[[#This Row],[M1A]]))))</f>
        <v/>
      </c>
      <c r="J61"/>
      <c r="K61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61"/>
      <c r="M61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61" t="str">
        <f>SUBSTITUTE(SUBSTITUTE(SUBSTITUTE(Table1[[#This Row],[NAMA BARANG]]," ",""),".",""),"-","")</f>
        <v>SpidolKenkoHlighteror(3)/Hj(1)</v>
      </c>
      <c r="O61" t="str">
        <f>IF(NOT(Table1[[#This Row],[M1B]]=""),"+-","")</f>
        <v/>
      </c>
      <c r="P61" t="str">
        <f>IF(NOT(Table1[[#This Row],[M2B]]=""),"+-","")</f>
        <v/>
      </c>
    </row>
    <row r="62" spans="1:16">
      <c r="A62">
        <f>IF(Table1[[#This Row],[NAMA BARANG]]="","",IF(Table1[[#This Row],[TT]]&lt;1,"",COUNT(A$2:A61)+1))</f>
        <v>60</v>
      </c>
      <c r="B62" s="14" t="s">
        <v>83</v>
      </c>
      <c r="C62" s="19">
        <v>2</v>
      </c>
      <c r="D62" s="19" t="s">
        <v>82</v>
      </c>
      <c r="E62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2</v>
      </c>
      <c r="F62" s="20"/>
      <c r="G62" s="20" t="str">
        <f>IF(Table1[[#This Row],[M1A]]="","",Table1[[#This Row],[M1A]]-Table1[[#This Row],[AWAL]])</f>
        <v/>
      </c>
      <c r="H62" s="20"/>
      <c r="I62" t="str">
        <f>IF(Table1[[#This Row],[M2A]]="","",SUM(Table1[[#This Row],[M2A]]-(IF(Table1[[#This Row],[M1A]]="",Table1[[#This Row],[AWAL]],Table1[[#This Row],[M1A]]))))</f>
        <v/>
      </c>
      <c r="J62"/>
      <c r="K62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62"/>
      <c r="M62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62" t="str">
        <f>SUBSTITUTE(SUBSTITUTE(SUBSTITUTE(Table1[[#This Row],[NAMA BARANG]]," ",""),".",""),"-","")</f>
        <v>SpidolKenkoHlighterwinlinerK</v>
      </c>
      <c r="O62" t="str">
        <f>IF(NOT(Table1[[#This Row],[M1B]]=""),"+-","")</f>
        <v/>
      </c>
      <c r="P62" t="str">
        <f>IF(NOT(Table1[[#This Row],[M2B]]=""),"+-","")</f>
        <v/>
      </c>
    </row>
    <row r="63" spans="1:16">
      <c r="A63">
        <f>IF(Table1[[#This Row],[NAMA BARANG]]="","",IF(Table1[[#This Row],[TT]]&lt;1,"",COUNT(A$2:A62)+1))</f>
        <v>61</v>
      </c>
      <c r="B63" s="14" t="s">
        <v>84</v>
      </c>
      <c r="C63" s="19">
        <v>7</v>
      </c>
      <c r="D63" s="19" t="s">
        <v>14</v>
      </c>
      <c r="E63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7</v>
      </c>
      <c r="F63" s="20"/>
      <c r="G63" s="20" t="str">
        <f>IF(Table1[[#This Row],[M1A]]="","",Table1[[#This Row],[M1A]]-Table1[[#This Row],[AWAL]])</f>
        <v/>
      </c>
      <c r="H63" s="20"/>
      <c r="I63" t="str">
        <f>IF(Table1[[#This Row],[M2A]]="","",SUM(Table1[[#This Row],[M2A]]-(IF(Table1[[#This Row],[M1A]]="",Table1[[#This Row],[AWAL]],Table1[[#This Row],[M1A]]))))</f>
        <v/>
      </c>
      <c r="J63"/>
      <c r="K63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63"/>
      <c r="M63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63" t="str">
        <f>SUBSTITUTE(SUBSTITUTE(SUBSTITUTE(Table1[[#This Row],[NAMA BARANG]]," ",""),".",""),"-","")</f>
        <v>SpidolKenkoMarkerMlepasan</v>
      </c>
      <c r="O63" t="str">
        <f>IF(NOT(Table1[[#This Row],[M1B]]=""),"+-","")</f>
        <v/>
      </c>
      <c r="P63" t="str">
        <f>IF(NOT(Table1[[#This Row],[M2B]]=""),"+-","")</f>
        <v/>
      </c>
    </row>
    <row r="64" spans="1:16">
      <c r="A64">
        <f>IF(Table1[[#This Row],[NAMA BARANG]]="","",IF(Table1[[#This Row],[TT]]&lt;1,"",COUNT(A$2:A63)+1))</f>
        <v>62</v>
      </c>
      <c r="B64" s="14" t="s">
        <v>85</v>
      </c>
      <c r="C64" s="19">
        <v>6</v>
      </c>
      <c r="D64" s="19" t="s">
        <v>86</v>
      </c>
      <c r="E64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6</v>
      </c>
      <c r="F64" s="20"/>
      <c r="G64" s="20" t="str">
        <f>IF(Table1[[#This Row],[M1A]]="","",Table1[[#This Row],[M1A]]-Table1[[#This Row],[AWAL]])</f>
        <v/>
      </c>
      <c r="H64" s="20"/>
      <c r="I64" t="str">
        <f>IF(Table1[[#This Row],[M2A]]="","",SUM(Table1[[#This Row],[M2A]]-(IF(Table1[[#This Row],[M1A]]="",Table1[[#This Row],[AWAL]],Table1[[#This Row],[M1A]]))))</f>
        <v/>
      </c>
      <c r="J64"/>
      <c r="K64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64"/>
      <c r="M64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64" t="str">
        <f>SUBSTITUTE(SUBSTITUTE(SUBSTITUTE(Table1[[#This Row],[NAMA BARANG]]," ",""),".",""),"-","")</f>
        <v>SpidolKenkoMarkerPM700M</v>
      </c>
      <c r="O64" t="str">
        <f>IF(NOT(Table1[[#This Row],[M1B]]=""),"+-","")</f>
        <v/>
      </c>
      <c r="P64" t="str">
        <f>IF(NOT(Table1[[#This Row],[M2B]]=""),"+-","")</f>
        <v/>
      </c>
    </row>
    <row r="65" spans="1:16">
      <c r="A65">
        <f>IF(Table1[[#This Row],[NAMA BARANG]]="","",IF(Table1[[#This Row],[TT]]&lt;1,"",COUNT(A$2:A64)+1))</f>
        <v>63</v>
      </c>
      <c r="B65" s="14" t="s">
        <v>87</v>
      </c>
      <c r="C65" s="19">
        <v>54</v>
      </c>
      <c r="D65" s="19" t="s">
        <v>86</v>
      </c>
      <c r="E65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54</v>
      </c>
      <c r="F65" s="20"/>
      <c r="G65" s="20" t="str">
        <f>IF(Table1[[#This Row],[M1A]]="","",Table1[[#This Row],[M1A]]-Table1[[#This Row],[AWAL]])</f>
        <v/>
      </c>
      <c r="H65" s="20"/>
      <c r="I65" t="str">
        <f>IF(Table1[[#This Row],[M2A]]="","",SUM(Table1[[#This Row],[M2A]]-(IF(Table1[[#This Row],[M1A]]="",Table1[[#This Row],[AWAL]],Table1[[#This Row],[M1A]]))))</f>
        <v/>
      </c>
      <c r="J65"/>
      <c r="K65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65"/>
      <c r="M65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65" t="str">
        <f>SUBSTITUTE(SUBSTITUTE(SUBSTITUTE(Table1[[#This Row],[NAMA BARANG]]," ",""),".",""),"-","")</f>
        <v>SpidolKenkoMarkerWM700B/MWhiteboard</v>
      </c>
      <c r="O65" t="str">
        <f>IF(NOT(Table1[[#This Row],[M1B]]=""),"+-","")</f>
        <v/>
      </c>
      <c r="P65" t="str">
        <f>IF(NOT(Table1[[#This Row],[M2B]]=""),"+-","")</f>
        <v/>
      </c>
    </row>
    <row r="66" spans="1:16">
      <c r="A66" s="4">
        <f>IF(Table1[[#This Row],[NAMA BARANG]]="","",IF(Table1[[#This Row],[TT]]&lt;1,"",COUNT(A$2:A65)+1))</f>
        <v>64</v>
      </c>
      <c r="B66" s="14" t="s">
        <v>88</v>
      </c>
      <c r="C66" s="19">
        <v>5</v>
      </c>
      <c r="D66" s="19" t="s">
        <v>89</v>
      </c>
      <c r="E66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5</v>
      </c>
      <c r="F66" s="20"/>
      <c r="G66" s="23" t="str">
        <f>IF(Table1[[#This Row],[M1A]]="","",Table1[[#This Row],[M1A]]-Table1[[#This Row],[AWAL]])</f>
        <v/>
      </c>
      <c r="H66" s="20"/>
      <c r="I66" t="str">
        <f>IF(Table1[[#This Row],[M2A]]="","",SUM(Table1[[#This Row],[M2A]]-(IF(Table1[[#This Row],[M1A]]="",Table1[[#This Row],[AWAL]],Table1[[#This Row],[M1A]]))))</f>
        <v/>
      </c>
      <c r="J66"/>
      <c r="K66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66"/>
      <c r="M66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66" t="str">
        <f>SUBSTITUTE(SUBSTITUTE(SUBSTITUTE(Table1[[#This Row],[NAMA BARANG]]," ",""),".",""),"-","")</f>
        <v>StabilloKenkoHighWinnerkuning</v>
      </c>
      <c r="O66" t="str">
        <f>IF(NOT(Table1[[#This Row],[M1B]]=""),"+-","")</f>
        <v/>
      </c>
      <c r="P66" t="str">
        <f>IF(NOT(Table1[[#This Row],[M2B]]=""),"+-","")</f>
        <v/>
      </c>
    </row>
    <row r="67" spans="1:16">
      <c r="A67" s="4">
        <f>IF(Table1[[#This Row],[NAMA BARANG]]="","",IF(Table1[[#This Row],[TT]]&lt;1,"",COUNT(A$2:A66)+1))</f>
        <v>65</v>
      </c>
      <c r="B67" s="14" t="s">
        <v>3037</v>
      </c>
      <c r="D67" s="19" t="s">
        <v>3038</v>
      </c>
      <c r="E67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4</v>
      </c>
      <c r="F67" s="23"/>
      <c r="G67" s="23" t="str">
        <f>IF(Table1[[#This Row],[M1A]]="","",Table1[[#This Row],[M1A]]-Table1[[#This Row],[AWAL]])</f>
        <v/>
      </c>
      <c r="H67" s="23">
        <v>4</v>
      </c>
      <c r="I67" s="5">
        <f>IF(Table1[[#This Row],[M2A]]="","",SUM(Table1[[#This Row],[M2A]]-(IF(Table1[[#This Row],[M1A]]="",Table1[[#This Row],[AWAL]],Table1[[#This Row],[M1A]]))))</f>
        <v>4</v>
      </c>
      <c r="J67" s="22"/>
      <c r="K67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67" s="22"/>
      <c r="M67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67" s="4" t="str">
        <f>SUBSTITUTE(SUBSTITUTE(SUBSTITUTE(Table1[[#This Row],[NAMA BARANG]]," ",""),".",""),"-","")</f>
        <v>StabilloZRM2H103K</v>
      </c>
      <c r="O67" s="4" t="str">
        <f>IF(NOT(Table1[[#This Row],[M1B]]=""),"+-","")</f>
        <v/>
      </c>
      <c r="P67" s="4" t="str">
        <f>IF(NOT(Table1[[#This Row],[M2B]]=""),"+-","")</f>
        <v>+-</v>
      </c>
    </row>
    <row r="68" spans="1:16">
      <c r="A68" s="4">
        <f>IF(Table1[[#This Row],[NAMA BARANG]]="","",IF(Table1[[#This Row],[TT]]&lt;1,"",COUNT(A$2:A67)+1))</f>
        <v>66</v>
      </c>
      <c r="B68" s="14" t="s">
        <v>90</v>
      </c>
      <c r="C68" s="19">
        <v>1</v>
      </c>
      <c r="D68" s="19" t="s">
        <v>91</v>
      </c>
      <c r="E68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F68" s="20"/>
      <c r="G68" s="23" t="str">
        <f>IF(Table1[[#This Row],[M1A]]="","",Table1[[#This Row],[M1A]]-Table1[[#This Row],[AWAL]])</f>
        <v/>
      </c>
      <c r="H68" s="20"/>
      <c r="I68" t="str">
        <f>IF(Table1[[#This Row],[M2A]]="","",SUM(Table1[[#This Row],[M2A]]-(IF(Table1[[#This Row],[M1A]]="",Table1[[#This Row],[AWAL]],Table1[[#This Row],[M1A]]))))</f>
        <v/>
      </c>
      <c r="J68"/>
      <c r="K68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68"/>
      <c r="M68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68" t="str">
        <f>SUBSTITUTE(SUBSTITUTE(SUBSTITUTE(Table1[[#This Row],[NAMA BARANG]]," ",""),".",""),"-","")</f>
        <v>StampadJKno2</v>
      </c>
      <c r="O68" t="str">
        <f>IF(NOT(Table1[[#This Row],[M1B]]=""),"+-","")</f>
        <v/>
      </c>
      <c r="P68" t="str">
        <f>IF(NOT(Table1[[#This Row],[M2B]]=""),"+-","")</f>
        <v/>
      </c>
    </row>
    <row r="69" spans="1:16">
      <c r="A69">
        <f>IF(Table1[[#This Row],[NAMA BARANG]]="","",IF(Table1[[#This Row],[TT]]&lt;1,"",COUNT(A$2:A68)+1))</f>
        <v>67</v>
      </c>
      <c r="B69" s="14" t="s">
        <v>2628</v>
      </c>
      <c r="C69" s="19">
        <v>2</v>
      </c>
      <c r="D69" s="19" t="s">
        <v>2627</v>
      </c>
      <c r="E69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5</v>
      </c>
      <c r="F69" s="20"/>
      <c r="G69" s="20" t="str">
        <f>IF(Table1[[#This Row],[M1A]]="","",Table1[[#This Row],[M1A]]-Table1[[#This Row],[AWAL]])</f>
        <v/>
      </c>
      <c r="H69" s="20"/>
      <c r="I69" t="str">
        <f>IF(Table1[[#This Row],[M2A]]="","",SUM(Table1[[#This Row],[M2A]]-(IF(Table1[[#This Row],[M1A]]="",Table1[[#This Row],[AWAL]],Table1[[#This Row],[M1A]]))))</f>
        <v/>
      </c>
      <c r="J69">
        <v>5</v>
      </c>
      <c r="K69" s="22">
        <f>IF(Table1[[#This Row],[M3A]]="","",SUM(Table1[[#This Row],[M3A]]-(IF(Table1[[#This Row],[M2A]]="",IF(Table1[[#This Row],[M1A]]="",Table1[[#This Row],[AWAL]],Table1[[#This Row],[M1A]]),Table1[[#This Row],[M2A]]))))</f>
        <v>3</v>
      </c>
      <c r="L69"/>
      <c r="M69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69" t="str">
        <f>SUBSTITUTE(SUBSTITUTE(SUBSTITUTE(Table1[[#This Row],[NAMA BARANG]]," ",""),".",""),"-","")</f>
        <v>StaplerKenko12L/24</v>
      </c>
      <c r="O69" t="str">
        <f>IF(NOT(Table1[[#This Row],[M1B]]=""),"+-","")</f>
        <v/>
      </c>
      <c r="P69" t="str">
        <f>IF(NOT(Table1[[#This Row],[M2B]]=""),"+-","")</f>
        <v/>
      </c>
    </row>
    <row r="70" spans="1:16">
      <c r="A70">
        <f>IF(Table1[[#This Row],[NAMA BARANG]]="","",IF(Table1[[#This Row],[TT]]&lt;1,"",COUNT(A$2:A69)+1))</f>
        <v>68</v>
      </c>
      <c r="B70" s="14" t="s">
        <v>2626</v>
      </c>
      <c r="C70" s="22">
        <v>1</v>
      </c>
      <c r="D70" s="22" t="s">
        <v>2627</v>
      </c>
      <c r="E70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6</v>
      </c>
      <c r="F70" s="20"/>
      <c r="G70" s="20" t="str">
        <f>IF(Table1[[#This Row],[M1A]]="","",Table1[[#This Row],[M1A]]-Table1[[#This Row],[AWAL]])</f>
        <v/>
      </c>
      <c r="H70" s="20"/>
      <c r="I70" t="str">
        <f>IF(Table1[[#This Row],[M2A]]="","",SUM(Table1[[#This Row],[M2A]]-(IF(Table1[[#This Row],[M1A]]="",Table1[[#This Row],[AWAL]],Table1[[#This Row],[M1A]]))))</f>
        <v/>
      </c>
      <c r="J70">
        <v>6</v>
      </c>
      <c r="K70" s="22">
        <f>IF(Table1[[#This Row],[M3A]]="","",SUM(Table1[[#This Row],[M3A]]-(IF(Table1[[#This Row],[M2A]]="",IF(Table1[[#This Row],[M1A]]="",Table1[[#This Row],[AWAL]],Table1[[#This Row],[M1A]]),Table1[[#This Row],[M2A]]))))</f>
        <v>5</v>
      </c>
      <c r="L70"/>
      <c r="M70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70" t="str">
        <f>SUBSTITUTE(SUBSTITUTE(SUBSTITUTE(Table1[[#This Row],[NAMA BARANG]]," ",""),".",""),"-","")</f>
        <v>StaplerKenko12N/13</v>
      </c>
      <c r="O70" t="str">
        <f>IF(NOT(Table1[[#This Row],[M1B]]=""),"+-","")</f>
        <v/>
      </c>
      <c r="P70" t="str">
        <f>IF(NOT(Table1[[#This Row],[M2B]]=""),"+-","")</f>
        <v/>
      </c>
    </row>
    <row r="71" spans="1:16">
      <c r="A71" s="4">
        <f>IF(Table1[[#This Row],[NAMA BARANG]]="","",IF(Table1[[#This Row],[TT]]&lt;1,"",COUNT(A$2:A70)+1))</f>
        <v>69</v>
      </c>
      <c r="B71" s="14" t="s">
        <v>2983</v>
      </c>
      <c r="D71" s="19" t="s">
        <v>2727</v>
      </c>
      <c r="E71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2</v>
      </c>
      <c r="F71" s="23">
        <v>2</v>
      </c>
      <c r="G71" s="23">
        <f>IF(Table1[[#This Row],[M1A]]="","",Table1[[#This Row],[M1A]]-Table1[[#This Row],[AWAL]])</f>
        <v>2</v>
      </c>
      <c r="H71" s="23"/>
      <c r="I71" s="22" t="str">
        <f>IF(Table1[[#This Row],[M2A]]="","",SUM(Table1[[#This Row],[M2A]]-(IF(Table1[[#This Row],[M1A]]="",Table1[[#This Row],[AWAL]],Table1[[#This Row],[M1A]]))))</f>
        <v/>
      </c>
      <c r="J71" s="22"/>
      <c r="K71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71" s="22"/>
      <c r="M71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71" s="4" t="str">
        <f>SUBSTITUTE(SUBSTITUTE(SUBSTITUTE(Table1[[#This Row],[NAMA BARANG]]," ",""),".",""),"-","")</f>
        <v>StipJK30P</v>
      </c>
      <c r="O71" s="4" t="str">
        <f>IF(NOT(Table1[[#This Row],[M1B]]=""),"+-","")</f>
        <v>+-</v>
      </c>
      <c r="P71" t="str">
        <f>IF(NOT(Table1[[#This Row],[M2B]]=""),"+-","")</f>
        <v/>
      </c>
    </row>
    <row r="72" spans="1:16">
      <c r="A72">
        <f>IF(Table1[[#This Row],[NAMA BARANG]]="","",IF(Table1[[#This Row],[TT]]&lt;1,"",COUNT(A$2:A71)+1))</f>
        <v>70</v>
      </c>
      <c r="B72" s="14" t="s">
        <v>92</v>
      </c>
      <c r="C72" s="19">
        <v>7</v>
      </c>
      <c r="D72" s="19" t="s">
        <v>14</v>
      </c>
      <c r="E72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7</v>
      </c>
      <c r="F72" s="20"/>
      <c r="G72" s="20" t="str">
        <f>IF(Table1[[#This Row],[M1A]]="","",Table1[[#This Row],[M1A]]-Table1[[#This Row],[AWAL]])</f>
        <v/>
      </c>
      <c r="H72" s="20"/>
      <c r="I72" t="str">
        <f>IF(Table1[[#This Row],[M2A]]="","",SUM(Table1[[#This Row],[M2A]]-(IF(Table1[[#This Row],[M1A]]="",Table1[[#This Row],[AWAL]],Table1[[#This Row],[M1A]]))))</f>
        <v/>
      </c>
      <c r="J72"/>
      <c r="K72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72"/>
      <c r="M72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72" t="str">
        <f>SUBSTITUTE(SUBSTITUTE(SUBSTITUTE(Table1[[#This Row],[NAMA BARANG]]," ",""),".",""),"-","")</f>
        <v>StipJKPenMER01</v>
      </c>
      <c r="O72" t="str">
        <f>IF(NOT(Table1[[#This Row],[M1B]]=""),"+-","")</f>
        <v/>
      </c>
      <c r="P72" t="str">
        <f>IF(NOT(Table1[[#This Row],[M2B]]=""),"+-","")</f>
        <v/>
      </c>
    </row>
    <row r="73" spans="1:16">
      <c r="A73" s="4">
        <f>IF(Table1[[#This Row],[NAMA BARANG]]="","",IF(Table1[[#This Row],[TT]]&lt;1,"",COUNT(A$2:A72)+1))</f>
        <v>71</v>
      </c>
      <c r="B73" s="14" t="s">
        <v>93</v>
      </c>
      <c r="C73" s="22">
        <v>5</v>
      </c>
      <c r="D73" s="22">
        <v>50</v>
      </c>
      <c r="E73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3</v>
      </c>
      <c r="F73" s="20"/>
      <c r="G73" s="23" t="str">
        <f>IF(Table1[[#This Row],[M1A]]="","",Table1[[#This Row],[M1A]]-Table1[[#This Row],[AWAL]])</f>
        <v/>
      </c>
      <c r="H73" s="20"/>
      <c r="I73" t="str">
        <f>IF(Table1[[#This Row],[M2A]]="","",SUM(Table1[[#This Row],[M2A]]-(IF(Table1[[#This Row],[M1A]]="",Table1[[#This Row],[AWAL]],Table1[[#This Row],[M1A]]))))</f>
        <v/>
      </c>
      <c r="J73">
        <v>3</v>
      </c>
      <c r="K73" s="5">
        <f>IF(Table1[[#This Row],[M3A]]="","",SUM(Table1[[#This Row],[M3A]]-(IF(Table1[[#This Row],[M2A]]="",IF(Table1[[#This Row],[M1A]]="",Table1[[#This Row],[AWAL]],Table1[[#This Row],[M1A]]),Table1[[#This Row],[M2A]]))))</f>
        <v>-2</v>
      </c>
      <c r="L73"/>
      <c r="M73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73" t="str">
        <f>SUBSTITUTE(SUBSTITUTE(SUBSTITUTE(Table1[[#This Row],[NAMA BARANG]]," ",""),".",""),"-","")</f>
        <v>StipKenko20ht</v>
      </c>
      <c r="O73" t="str">
        <f>IF(NOT(Table1[[#This Row],[M1B]]=""),"+-","")</f>
        <v/>
      </c>
      <c r="P73" t="str">
        <f>IF(NOT(Table1[[#This Row],[M2B]]=""),"+-","")</f>
        <v/>
      </c>
    </row>
    <row r="74" spans="1:16">
      <c r="A74">
        <f>IF(Table1[[#This Row],[NAMA BARANG]]="","",IF(Table1[[#This Row],[TT]]&lt;1,"",COUNT(A$2:A73)+1))</f>
        <v>72</v>
      </c>
      <c r="B74" s="14" t="s">
        <v>95</v>
      </c>
      <c r="C74" s="19">
        <v>1</v>
      </c>
      <c r="D74" s="19" t="s">
        <v>47</v>
      </c>
      <c r="E74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F74" s="20"/>
      <c r="G74" s="20" t="str">
        <f>IF(Table1[[#This Row],[M1A]]="","",Table1[[#This Row],[M1A]]-Table1[[#This Row],[AWAL]])</f>
        <v/>
      </c>
      <c r="H74" s="20"/>
      <c r="I74" t="str">
        <f>IF(Table1[[#This Row],[M2A]]="","",SUM(Table1[[#This Row],[M2A]]-(IF(Table1[[#This Row],[M1A]]="",Table1[[#This Row],[AWAL]],Table1[[#This Row],[M1A]]))))</f>
        <v/>
      </c>
      <c r="J74"/>
      <c r="K74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74"/>
      <c r="M74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74" t="str">
        <f>SUBSTITUTE(SUBSTITUTE(SUBSTITUTE(Table1[[#This Row],[NAMA BARANG]]," ",""),".",""),"-","")</f>
        <v>StipKenkoER36Batik</v>
      </c>
      <c r="O74" t="str">
        <f>IF(NOT(Table1[[#This Row],[M1B]]=""),"+-","")</f>
        <v/>
      </c>
      <c r="P74" t="str">
        <f>IF(NOT(Table1[[#This Row],[M2B]]=""),"+-","")</f>
        <v/>
      </c>
    </row>
    <row r="75" spans="1:16">
      <c r="A75">
        <f>IF(Table1[[#This Row],[NAMA BARANG]]="","",IF(Table1[[#This Row],[TT]]&lt;1,"",COUNT(A$2:A74)+1))</f>
        <v>73</v>
      </c>
      <c r="B75" s="14" t="s">
        <v>97</v>
      </c>
      <c r="C75" s="19">
        <v>1</v>
      </c>
      <c r="D75" s="19" t="s">
        <v>47</v>
      </c>
      <c r="E75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F75" s="20"/>
      <c r="G75" s="20" t="str">
        <f>IF(Table1[[#This Row],[M1A]]="","",Table1[[#This Row],[M1A]]-Table1[[#This Row],[AWAL]])</f>
        <v/>
      </c>
      <c r="H75" s="20"/>
      <c r="I75" t="str">
        <f>IF(Table1[[#This Row],[M2A]]="","",SUM(Table1[[#This Row],[M2A]]-(IF(Table1[[#This Row],[M1A]]="",Table1[[#This Row],[AWAL]],Table1[[#This Row],[M1A]]))))</f>
        <v/>
      </c>
      <c r="J75"/>
      <c r="K75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75"/>
      <c r="M75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75" t="str">
        <f>SUBSTITUTE(SUBSTITUTE(SUBSTITUTE(Table1[[#This Row],[NAMA BARANG]]," ",""),".",""),"-","")</f>
        <v>Tas3234paradiseJK</v>
      </c>
      <c r="O75" t="str">
        <f>IF(NOT(Table1[[#This Row],[M1B]]=""),"+-","")</f>
        <v/>
      </c>
      <c r="P75" t="str">
        <f>IF(NOT(Table1[[#This Row],[M2B]]=""),"+-","")</f>
        <v/>
      </c>
    </row>
    <row r="76" spans="1:16">
      <c r="A76" s="4">
        <f>IF(Table1[[#This Row],[NAMA BARANG]]="","",IF(Table1[[#This Row],[TT]]&lt;1,"",COUNT(A$2:A75)+1))</f>
        <v>74</v>
      </c>
      <c r="B76" s="14" t="s">
        <v>2985</v>
      </c>
      <c r="D76" s="19" t="s">
        <v>2689</v>
      </c>
      <c r="E76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3</v>
      </c>
      <c r="F76" s="23">
        <v>4</v>
      </c>
      <c r="G76" s="23">
        <f>IF(Table1[[#This Row],[M1A]]="","",Table1[[#This Row],[M1A]]-Table1[[#This Row],[AWAL]])</f>
        <v>4</v>
      </c>
      <c r="H76" s="23"/>
      <c r="I76" s="22" t="str">
        <f>IF(Table1[[#This Row],[M2A]]="","",SUM(Table1[[#This Row],[M2A]]-(IF(Table1[[#This Row],[M1A]]="",Table1[[#This Row],[AWAL]],Table1[[#This Row],[M1A]]))))</f>
        <v/>
      </c>
      <c r="J76" s="22">
        <v>3</v>
      </c>
      <c r="K76" s="5">
        <f>IF(Table1[[#This Row],[M3A]]="","",SUM(Table1[[#This Row],[M3A]]-(IF(Table1[[#This Row],[M2A]]="",IF(Table1[[#This Row],[M1A]]="",Table1[[#This Row],[AWAL]],Table1[[#This Row],[M1A]]),Table1[[#This Row],[M2A]]))))</f>
        <v>-1</v>
      </c>
      <c r="L76" s="22"/>
      <c r="M76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76" s="4" t="str">
        <f>SUBSTITUTE(SUBSTITUTE(SUBSTITUTE(Table1[[#This Row],[NAMA BARANG]]," ",""),".",""),"-","")</f>
        <v>TipeexJK101</v>
      </c>
      <c r="O76" s="4" t="str">
        <f>IF(NOT(Table1[[#This Row],[M1B]]=""),"+-","")</f>
        <v>+-</v>
      </c>
      <c r="P76" t="str">
        <f>IF(NOT(Table1[[#This Row],[M2B]]=""),"+-","")</f>
        <v/>
      </c>
    </row>
    <row r="77" spans="1:16">
      <c r="A77" s="4">
        <f>IF(Table1[[#This Row],[NAMA BARANG]]="","",IF(Table1[[#This Row],[TT]]&lt;1,"",COUNT(A$2:A76)+1))</f>
        <v>75</v>
      </c>
      <c r="B77" s="14" t="s">
        <v>3039</v>
      </c>
      <c r="D77" s="19" t="s">
        <v>2695</v>
      </c>
      <c r="E77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F77" s="23"/>
      <c r="G77" s="23" t="str">
        <f>IF(Table1[[#This Row],[M1A]]="","",Table1[[#This Row],[M1A]]-Table1[[#This Row],[AWAL]])</f>
        <v/>
      </c>
      <c r="H77" s="23">
        <v>1</v>
      </c>
      <c r="I77" s="5">
        <f>IF(Table1[[#This Row],[M2A]]="","",SUM(Table1[[#This Row],[M2A]]-(IF(Table1[[#This Row],[M1A]]="",Table1[[#This Row],[AWAL]],Table1[[#This Row],[M1A]]))))</f>
        <v>1</v>
      </c>
      <c r="J77" s="22"/>
      <c r="K77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77" s="22"/>
      <c r="M77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77" s="4" t="str">
        <f>SUBSTITUTE(SUBSTITUTE(SUBSTITUTE(Table1[[#This Row],[NAMA BARANG]]," ",""),".",""),"-","")</f>
        <v>TipeexJKP235</v>
      </c>
      <c r="O77" s="4" t="str">
        <f>IF(NOT(Table1[[#This Row],[M1B]]=""),"+-","")</f>
        <v/>
      </c>
      <c r="P77" s="4" t="str">
        <f>IF(NOT(Table1[[#This Row],[M2B]]=""),"+-","")</f>
        <v>+-</v>
      </c>
    </row>
    <row r="78" spans="1:16">
      <c r="A78" s="4">
        <f>IF(Table1[[#This Row],[NAMA BARANG]]="","",IF(Table1[[#This Row],[TT]]&lt;1,"",COUNT(A$2:A77)+1))</f>
        <v>76</v>
      </c>
      <c r="B78" s="14" t="s">
        <v>3040</v>
      </c>
      <c r="D78" s="19" t="s">
        <v>2660</v>
      </c>
      <c r="E78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2</v>
      </c>
      <c r="F78" s="23"/>
      <c r="G78" s="23" t="str">
        <f>IF(Table1[[#This Row],[M1A]]="","",Table1[[#This Row],[M1A]]-Table1[[#This Row],[AWAL]])</f>
        <v/>
      </c>
      <c r="H78" s="23">
        <v>2</v>
      </c>
      <c r="I78" s="5">
        <f>IF(Table1[[#This Row],[M2A]]="","",SUM(Table1[[#This Row],[M2A]]-(IF(Table1[[#This Row],[M1A]]="",Table1[[#This Row],[AWAL]],Table1[[#This Row],[M1A]]))))</f>
        <v>2</v>
      </c>
      <c r="J78" s="22"/>
      <c r="K78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78" s="22"/>
      <c r="M78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78" s="4" t="str">
        <f>SUBSTITUTE(SUBSTITUTE(SUBSTITUTE(Table1[[#This Row],[NAMA BARANG]]," ",""),".",""),"-","")</f>
        <v>TipeexJKS225</v>
      </c>
      <c r="O78" s="4" t="str">
        <f>IF(NOT(Table1[[#This Row],[M1B]]=""),"+-","")</f>
        <v/>
      </c>
      <c r="P78" s="4" t="str">
        <f>IF(NOT(Table1[[#This Row],[M2B]]=""),"+-","")</f>
        <v>+-</v>
      </c>
    </row>
    <row r="79" spans="1:16">
      <c r="A79">
        <f>IF(Table1[[#This Row],[NAMA BARANG]]="","",IF(Table1[[#This Row],[TT]]&lt;1,"",COUNT(A$2:A78)+1))</f>
        <v>77</v>
      </c>
      <c r="B79" s="14" t="s">
        <v>99</v>
      </c>
      <c r="C79" s="19">
        <v>4</v>
      </c>
      <c r="D79" s="19" t="s">
        <v>78</v>
      </c>
      <c r="E79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3</v>
      </c>
      <c r="F79" s="20"/>
      <c r="G79" s="20" t="str">
        <f>IF(Table1[[#This Row],[M1A]]="","",Table1[[#This Row],[M1A]]-Table1[[#This Row],[AWAL]])</f>
        <v/>
      </c>
      <c r="H79" s="20">
        <v>3</v>
      </c>
      <c r="I79">
        <f>IF(Table1[[#This Row],[M2A]]="","",SUM(Table1[[#This Row],[M2A]]-(IF(Table1[[#This Row],[M1A]]="",Table1[[#This Row],[AWAL]],Table1[[#This Row],[M1A]]))))</f>
        <v>-1</v>
      </c>
      <c r="J79"/>
      <c r="K79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79"/>
      <c r="M79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79" t="str">
        <f>SUBSTITUTE(SUBSTITUTE(SUBSTITUTE(Table1[[#This Row],[NAMA BARANG]]," ",""),".",""),"-","")</f>
        <v>TipeexKenko306</v>
      </c>
      <c r="O79" t="str">
        <f>IF(NOT(Table1[[#This Row],[M1B]]=""),"+-","")</f>
        <v/>
      </c>
      <c r="P79" t="str">
        <f>IF(NOT(Table1[[#This Row],[M2B]]=""),"+-","")</f>
        <v>+-</v>
      </c>
    </row>
    <row r="80" spans="1:16">
      <c r="A80" s="4" t="str">
        <f>IF(Table1[[#This Row],[NAMA BARANG]]="","",IF(Table1[[#This Row],[TT]]&lt;1,"",COUNT(A$2:A79)+1))</f>
        <v/>
      </c>
      <c r="B80" s="14" t="s">
        <v>2957</v>
      </c>
      <c r="D80" s="19">
        <v>60</v>
      </c>
      <c r="E80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80" s="23">
        <v>1</v>
      </c>
      <c r="G80" s="23">
        <f>IF(Table1[[#This Row],[M1A]]="","",Table1[[#This Row],[M1A]]-Table1[[#This Row],[AWAL]])</f>
        <v>1</v>
      </c>
      <c r="H80" s="23"/>
      <c r="I80" s="23" t="str">
        <f>IF(Table1[[#This Row],[M2A]]="","",SUM(Table1[[#This Row],[M2A]]-(IF(Table1[[#This Row],[M1A]]="",Table1[[#This Row],[AWAL]],Table1[[#This Row],[M1A]]))))</f>
        <v/>
      </c>
      <c r="J80" s="22">
        <v>0</v>
      </c>
      <c r="K80" s="5">
        <f>IF(Table1[[#This Row],[M3A]]="","",SUM(Table1[[#This Row],[M3A]]-(IF(Table1[[#This Row],[M2A]]="",IF(Table1[[#This Row],[M1A]]="",Table1[[#This Row],[AWAL]],Table1[[#This Row],[M1A]]),Table1[[#This Row],[M2A]]))))</f>
        <v>-1</v>
      </c>
      <c r="L80" s="22"/>
      <c r="M80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80" s="4" t="str">
        <f>SUBSTITUTE(SUBSTITUTE(SUBSTITUTE(Table1[[#This Row],[NAMA BARANG]]," ",""),".",""),"-","")</f>
        <v>AsahanKenkoA2SB</v>
      </c>
      <c r="O80" s="4" t="str">
        <f>IF(NOT(Table1[[#This Row],[M1B]]=""),"+-","")</f>
        <v>+-</v>
      </c>
      <c r="P80" s="4" t="str">
        <f>IF(NOT(Table1[[#This Row],[M2B]]=""),"+-","")</f>
        <v/>
      </c>
    </row>
    <row r="81" spans="1:16">
      <c r="A81" t="str">
        <f>IF(Table1[[#This Row],[NAMA BARANG]]="","",IF(Table1[[#This Row],[TT]]&lt;1,"",COUNT(A$2:A80)+1))</f>
        <v/>
      </c>
      <c r="B81" s="14" t="s">
        <v>2788</v>
      </c>
      <c r="C81" s="19">
        <v>0</v>
      </c>
      <c r="D81" s="19" t="s">
        <v>6</v>
      </c>
      <c r="E81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81" s="20"/>
      <c r="G81" s="20" t="str">
        <f>IF(Table1[[#This Row],[M1A]]="","",Table1[[#This Row],[M1A]]-Table1[[#This Row],[AWAL]])</f>
        <v/>
      </c>
      <c r="H81" s="20"/>
      <c r="I81" t="str">
        <f>IF(Table1[[#This Row],[M2A]]="","",SUM(Table1[[#This Row],[M2A]]-(IF(Table1[[#This Row],[M1A]]="",Table1[[#This Row],[AWAL]],Table1[[#This Row],[M1A]]))))</f>
        <v/>
      </c>
      <c r="J81"/>
      <c r="K81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81"/>
      <c r="M81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81" t="str">
        <f>SUBSTITUTE(SUBSTITUTE(SUBSTITUTE(Table1[[#This Row],[NAMA BARANG]]," ",""),".",""),"-","")</f>
        <v>Binderclip105JK</v>
      </c>
      <c r="O81" t="str">
        <f>IF(NOT(Table1[[#This Row],[M1B]]=""),"+-","")</f>
        <v/>
      </c>
      <c r="P81" t="str">
        <f>IF(NOT(Table1[[#This Row],[M2B]]=""),"+-","")</f>
        <v/>
      </c>
    </row>
    <row r="82" spans="1:16">
      <c r="A82" t="str">
        <f>IF(Table1[[#This Row],[NAMA BARANG]]="","",IF(Table1[[#This Row],[TT]]&lt;1,"",COUNT(A$2:A81)+1))</f>
        <v/>
      </c>
      <c r="B82" s="14" t="s">
        <v>2790</v>
      </c>
      <c r="C82" s="19">
        <v>1</v>
      </c>
      <c r="D82" s="19" t="s">
        <v>8</v>
      </c>
      <c r="E82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82" s="20">
        <v>0</v>
      </c>
      <c r="G82" s="20">
        <f>IF(Table1[[#This Row],[M1A]]="","",Table1[[#This Row],[M1A]]-Table1[[#This Row],[AWAL]])</f>
        <v>-1</v>
      </c>
      <c r="H82" s="20"/>
      <c r="I82" t="str">
        <f>IF(Table1[[#This Row],[M2A]]="","",SUM(Table1[[#This Row],[M2A]]-(IF(Table1[[#This Row],[M1A]]="",Table1[[#This Row],[AWAL]],Table1[[#This Row],[M1A]]))))</f>
        <v/>
      </c>
      <c r="J82"/>
      <c r="K82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82"/>
      <c r="M82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82" t="str">
        <f>SUBSTITUTE(SUBSTITUTE(SUBSTITUTE(Table1[[#This Row],[NAMA BARANG]]," ",""),".",""),"-","")</f>
        <v>Binderclip111JK</v>
      </c>
      <c r="O82" t="str">
        <f>IF(NOT(Table1[[#This Row],[M1B]]=""),"+-","")</f>
        <v>+-</v>
      </c>
      <c r="P82" t="str">
        <f>IF(NOT(Table1[[#This Row],[M2B]]=""),"+-","")</f>
        <v/>
      </c>
    </row>
    <row r="83" spans="1:16">
      <c r="A83" t="str">
        <f>IF(Table1[[#This Row],[NAMA BARANG]]="","",IF(Table1[[#This Row],[TT]]&lt;1,"",COUNT(A$2:A82)+1))</f>
        <v/>
      </c>
      <c r="B83" s="14" t="s">
        <v>2791</v>
      </c>
      <c r="C83" s="19">
        <v>4</v>
      </c>
      <c r="D83" s="19" t="s">
        <v>9</v>
      </c>
      <c r="E83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83" s="20"/>
      <c r="G83" s="20" t="str">
        <f>IF(Table1[[#This Row],[M1A]]="","",Table1[[#This Row],[M1A]]-Table1[[#This Row],[AWAL]])</f>
        <v/>
      </c>
      <c r="H83" s="20"/>
      <c r="I83" t="str">
        <f>IF(Table1[[#This Row],[M2A]]="","",SUM(Table1[[#This Row],[M2A]]-(IF(Table1[[#This Row],[M1A]]="",Table1[[#This Row],[AWAL]],Table1[[#This Row],[M1A]]))))</f>
        <v/>
      </c>
      <c r="J83">
        <v>1</v>
      </c>
      <c r="K83" s="22">
        <f>IF(Table1[[#This Row],[M3A]]="","",SUM(Table1[[#This Row],[M3A]]-(IF(Table1[[#This Row],[M2A]]="",IF(Table1[[#This Row],[M1A]]="",Table1[[#This Row],[AWAL]],Table1[[#This Row],[M1A]]),Table1[[#This Row],[M2A]]))))</f>
        <v>-3</v>
      </c>
      <c r="L83">
        <v>0</v>
      </c>
      <c r="M83" s="22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>-1</v>
      </c>
      <c r="N83" t="str">
        <f>SUBSTITUTE(SUBSTITUTE(SUBSTITUTE(Table1[[#This Row],[NAMA BARANG]]," ",""),".",""),"-","")</f>
        <v>Binderclip200JK</v>
      </c>
      <c r="O83" t="str">
        <f>IF(NOT(Table1[[#This Row],[M1B]]=""),"+-","")</f>
        <v/>
      </c>
      <c r="P83" t="str">
        <f>IF(NOT(Table1[[#This Row],[M2B]]=""),"+-","")</f>
        <v/>
      </c>
    </row>
    <row r="84" spans="1:16">
      <c r="A84" t="str">
        <f>IF(Table1[[#This Row],[NAMA BARANG]]="","",IF(Table1[[#This Row],[TT]]&lt;1,"",COUNT(A$2:A83)+1))</f>
        <v/>
      </c>
      <c r="B84" s="44" t="s">
        <v>2686</v>
      </c>
      <c r="C84" s="19">
        <v>0</v>
      </c>
      <c r="D84" s="19" t="s">
        <v>2687</v>
      </c>
      <c r="E84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84" s="20"/>
      <c r="G84" s="20" t="str">
        <f>IF(Table1[[#This Row],[M1A]]="","",Table1[[#This Row],[M1A]]-Table1[[#This Row],[AWAL]])</f>
        <v/>
      </c>
      <c r="H84" s="20"/>
      <c r="I84" t="str">
        <f>IF(Table1[[#This Row],[M2A]]="","",SUM(Table1[[#This Row],[M2A]]-(IF(Table1[[#This Row],[M1A]]="",Table1[[#This Row],[AWAL]],Table1[[#This Row],[M1A]]))))</f>
        <v/>
      </c>
      <c r="J84"/>
      <c r="K84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84"/>
      <c r="M84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84" t="str">
        <f>SUBSTITUTE(SUBSTITUTE(SUBSTITUTE(Table1[[#This Row],[NAMA BARANG]]," ",""),".",""),"-","")</f>
        <v>BinderclipJK280</v>
      </c>
      <c r="O84" t="str">
        <f>IF(NOT(Table1[[#This Row],[M1B]]=""),"+-","")</f>
        <v/>
      </c>
      <c r="P84" t="str">
        <f>IF(NOT(Table1[[#This Row],[M2B]]=""),"+-","")</f>
        <v/>
      </c>
    </row>
    <row r="85" spans="1:16">
      <c r="A85" s="4" t="str">
        <f>IF(Table1[[#This Row],[NAMA BARANG]]="","",IF(Table1[[#This Row],[TT]]&lt;1,"",COUNT(A$2:A84)+1))</f>
        <v/>
      </c>
      <c r="B85" s="44" t="s">
        <v>2733</v>
      </c>
      <c r="C85" s="19">
        <v>1</v>
      </c>
      <c r="D85" s="19" t="s">
        <v>2795</v>
      </c>
      <c r="E85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85" s="23">
        <v>0</v>
      </c>
      <c r="G85" s="23">
        <f>IF(Table1[[#This Row],[M1A]]="","",Table1[[#This Row],[M1A]]-Table1[[#This Row],[AWAL]])</f>
        <v>-1</v>
      </c>
      <c r="H85" s="20"/>
      <c r="I85" t="str">
        <f>IF(Table1[[#This Row],[M2A]]="","",SUM(Table1[[#This Row],[M2A]]-(IF(Table1[[#This Row],[M1A]]="",Table1[[#This Row],[AWAL]],Table1[[#This Row],[M1A]]))))</f>
        <v/>
      </c>
      <c r="J85" s="22"/>
      <c r="K85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85" s="22"/>
      <c r="M85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85" s="4" t="str">
        <f>SUBSTITUTE(SUBSTITUTE(SUBSTITUTE(Table1[[#This Row],[NAMA BARANG]]," ",""),".",""),"-","")</f>
        <v>BinderclipKenkono105</v>
      </c>
      <c r="O85" t="str">
        <f>IF(NOT(Table1[[#This Row],[M1B]]=""),"+-","")</f>
        <v>+-</v>
      </c>
      <c r="P85" t="str">
        <f>IF(NOT(Table1[[#This Row],[M2B]]=""),"+-","")</f>
        <v/>
      </c>
    </row>
    <row r="86" spans="1:16">
      <c r="A86" s="4" t="str">
        <f>IF(Table1[[#This Row],[NAMA BARANG]]="","",IF(Table1[[#This Row],[TT]]&lt;1,"",COUNT(A$2:A85)+1))</f>
        <v/>
      </c>
      <c r="B86" s="44" t="s">
        <v>2734</v>
      </c>
      <c r="C86" s="19">
        <v>2</v>
      </c>
      <c r="D86" s="19" t="s">
        <v>2796</v>
      </c>
      <c r="E86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86" s="23">
        <v>6</v>
      </c>
      <c r="G86" s="23">
        <f>IF(Table1[[#This Row],[M1A]]="","",Table1[[#This Row],[M1A]]-Table1[[#This Row],[AWAL]])</f>
        <v>4</v>
      </c>
      <c r="H86" s="20">
        <v>1</v>
      </c>
      <c r="I86">
        <f>IF(Table1[[#This Row],[M2A]]="","",SUM(Table1[[#This Row],[M2A]]-(IF(Table1[[#This Row],[M1A]]="",Table1[[#This Row],[AWAL]],Table1[[#This Row],[M1A]]))))</f>
        <v>-5</v>
      </c>
      <c r="J86" s="22">
        <v>0</v>
      </c>
      <c r="K86" s="5">
        <f>IF(Table1[[#This Row],[M3A]]="","",SUM(Table1[[#This Row],[M3A]]-(IF(Table1[[#This Row],[M2A]]="",IF(Table1[[#This Row],[M1A]]="",Table1[[#This Row],[AWAL]],Table1[[#This Row],[M1A]]),Table1[[#This Row],[M2A]]))))</f>
        <v>-1</v>
      </c>
      <c r="L86" s="22"/>
      <c r="M86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86" s="4" t="str">
        <f>SUBSTITUTE(SUBSTITUTE(SUBSTITUTE(Table1[[#This Row],[NAMA BARANG]]," ",""),".",""),"-","")</f>
        <v>BinderclipKenkono155</v>
      </c>
      <c r="O86" t="str">
        <f>IF(NOT(Table1[[#This Row],[M1B]]=""),"+-","")</f>
        <v>+-</v>
      </c>
      <c r="P86" t="str">
        <f>IF(NOT(Table1[[#This Row],[M2B]]=""),"+-","")</f>
        <v>+-</v>
      </c>
    </row>
    <row r="87" spans="1:16">
      <c r="A87" s="4" t="str">
        <f>IF(Table1[[#This Row],[NAMA BARANG]]="","",IF(Table1[[#This Row],[TT]]&lt;1,"",COUNT(A$2:A86)+1))</f>
        <v/>
      </c>
      <c r="B87" s="44" t="s">
        <v>2735</v>
      </c>
      <c r="C87" s="19">
        <v>0</v>
      </c>
      <c r="D87" s="19" t="s">
        <v>2797</v>
      </c>
      <c r="E87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87" s="23"/>
      <c r="G87" s="23" t="str">
        <f>IF(Table1[[#This Row],[M1A]]="","",Table1[[#This Row],[M1A]]-Table1[[#This Row],[AWAL]])</f>
        <v/>
      </c>
      <c r="H87" s="20"/>
      <c r="I87" t="str">
        <f>IF(Table1[[#This Row],[M2A]]="","",SUM(Table1[[#This Row],[M2A]]-(IF(Table1[[#This Row],[M1A]]="",Table1[[#This Row],[AWAL]],Table1[[#This Row],[M1A]]))))</f>
        <v/>
      </c>
      <c r="J87" s="22"/>
      <c r="K87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87" s="22"/>
      <c r="M87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87" s="4" t="str">
        <f>SUBSTITUTE(SUBSTITUTE(SUBSTITUTE(Table1[[#This Row],[NAMA BARANG]]," ",""),".",""),"-","")</f>
        <v>BinderclipKenkono200</v>
      </c>
      <c r="O87" t="str">
        <f>IF(NOT(Table1[[#This Row],[M1B]]=""),"+-","")</f>
        <v/>
      </c>
      <c r="P87" t="str">
        <f>IF(NOT(Table1[[#This Row],[M2B]]=""),"+-","")</f>
        <v/>
      </c>
    </row>
    <row r="88" spans="1:16">
      <c r="A88" s="4" t="str">
        <f>IF(Table1[[#This Row],[NAMA BARANG]]="","",IF(Table1[[#This Row],[TT]]&lt;1,"",COUNT(A$2:A87)+1))</f>
        <v/>
      </c>
      <c r="B88" s="44" t="s">
        <v>2736</v>
      </c>
      <c r="C88" s="19">
        <v>0</v>
      </c>
      <c r="D88" s="19" t="s">
        <v>2794</v>
      </c>
      <c r="E88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88" s="23">
        <v>3</v>
      </c>
      <c r="G88" s="23">
        <f>IF(Table1[[#This Row],[M1A]]="","",Table1[[#This Row],[M1A]]-Table1[[#This Row],[AWAL]])</f>
        <v>3</v>
      </c>
      <c r="H88" s="23"/>
      <c r="I88" s="22" t="str">
        <f>IF(Table1[[#This Row],[M2A]]="","",SUM(Table1[[#This Row],[M2A]]-(IF(Table1[[#This Row],[M1A]]="",Table1[[#This Row],[AWAL]],Table1[[#This Row],[M1A]]))))</f>
        <v/>
      </c>
      <c r="J88" s="22">
        <v>2</v>
      </c>
      <c r="K88" s="5">
        <f>IF(Table1[[#This Row],[M3A]]="","",SUM(Table1[[#This Row],[M3A]]-(IF(Table1[[#This Row],[M2A]]="",IF(Table1[[#This Row],[M1A]]="",Table1[[#This Row],[AWAL]],Table1[[#This Row],[M1A]]),Table1[[#This Row],[M2A]]))))</f>
        <v>-1</v>
      </c>
      <c r="L88" s="22">
        <v>0</v>
      </c>
      <c r="M88" s="5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>-2</v>
      </c>
      <c r="N88" s="4" t="str">
        <f>SUBSTITUTE(SUBSTITUTE(SUBSTITUTE(Table1[[#This Row],[NAMA BARANG]]," ",""),".",""),"-","")</f>
        <v>BinderclipKenkono260</v>
      </c>
      <c r="O88" t="str">
        <f>IF(NOT(Table1[[#This Row],[M1B]]=""),"+-","")</f>
        <v>+-</v>
      </c>
      <c r="P88" t="str">
        <f>IF(NOT(Table1[[#This Row],[M2B]]=""),"+-","")</f>
        <v/>
      </c>
    </row>
    <row r="89" spans="1:16">
      <c r="A89" s="4" t="str">
        <f>IF(Table1[[#This Row],[NAMA BARANG]]="","",IF(Table1[[#This Row],[TT]]&lt;1,"",COUNT(A$2:A88)+1))</f>
        <v/>
      </c>
      <c r="B89" s="44" t="s">
        <v>2799</v>
      </c>
      <c r="C89" s="19">
        <v>0</v>
      </c>
      <c r="D89" s="19" t="s">
        <v>2798</v>
      </c>
      <c r="E89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89" s="23"/>
      <c r="G89" s="23" t="str">
        <f>IF(Table1[[#This Row],[M1A]]="","",Table1[[#This Row],[M1A]]-Table1[[#This Row],[AWAL]])</f>
        <v/>
      </c>
      <c r="H89" s="23"/>
      <c r="I89" s="22" t="str">
        <f>IF(Table1[[#This Row],[M2A]]="","",SUM(Table1[[#This Row],[M2A]]-(IF(Table1[[#This Row],[M1A]]="",Table1[[#This Row],[AWAL]],Table1[[#This Row],[M1A]]))))</f>
        <v/>
      </c>
      <c r="J89" s="22"/>
      <c r="K89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89" s="22"/>
      <c r="M89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89" s="4" t="str">
        <f>SUBSTITUTE(SUBSTITUTE(SUBSTITUTE(Table1[[#This Row],[NAMA BARANG]]," ",""),".",""),"-","")</f>
        <v>BinderClipKenkono280(6PCS/BOX)</v>
      </c>
      <c r="O89" t="str">
        <f>IF(NOT(Table1[[#This Row],[M1B]]=""),"+-","")</f>
        <v/>
      </c>
      <c r="P89" t="str">
        <f>IF(NOT(Table1[[#This Row],[M2B]]=""),"+-","")</f>
        <v/>
      </c>
    </row>
    <row r="90" spans="1:16">
      <c r="A90" s="4" t="str">
        <f>IF(Table1[[#This Row],[NAMA BARANG]]="","",IF(Table1[[#This Row],[TT]]&lt;1,"",COUNT(A$2:A89)+1))</f>
        <v/>
      </c>
      <c r="B90" s="14" t="s">
        <v>2958</v>
      </c>
      <c r="D90" s="19">
        <v>72</v>
      </c>
      <c r="E90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90" s="23">
        <v>5</v>
      </c>
      <c r="G90" s="23">
        <f>IF(Table1[[#This Row],[M1A]]="","",Table1[[#This Row],[M1A]]-Table1[[#This Row],[AWAL]])</f>
        <v>5</v>
      </c>
      <c r="H90" s="23">
        <v>0</v>
      </c>
      <c r="I90" s="22">
        <f>IF(Table1[[#This Row],[M2A]]="","",SUM(Table1[[#This Row],[M2A]]-(IF(Table1[[#This Row],[M1A]]="",Table1[[#This Row],[AWAL]],Table1[[#This Row],[M1A]]))))</f>
        <v>-5</v>
      </c>
      <c r="J90" s="22"/>
      <c r="K90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90" s="22"/>
      <c r="M90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90" s="4" t="str">
        <f>SUBSTITUTE(SUBSTITUTE(SUBSTITUTE(Table1[[#This Row],[NAMA BARANG]]," ",""),".",""),"-","")</f>
        <v>BNA5CampusJK</v>
      </c>
      <c r="O90" s="4" t="str">
        <f>IF(NOT(Table1[[#This Row],[M1B]]=""),"+-","")</f>
        <v>+-</v>
      </c>
      <c r="P90" t="str">
        <f>IF(NOT(Table1[[#This Row],[M2B]]=""),"+-","")</f>
        <v>+-</v>
      </c>
    </row>
    <row r="91" spans="1:16">
      <c r="A91" s="4" t="str">
        <f>IF(Table1[[#This Row],[NAMA BARANG]]="","",IF(Table1[[#This Row],[TT]]&lt;1,"",COUNT(A$2:A90)+1))</f>
        <v/>
      </c>
      <c r="B91" s="14" t="s">
        <v>2737</v>
      </c>
      <c r="C91" s="19">
        <v>0</v>
      </c>
      <c r="D91" s="19" t="s">
        <v>14</v>
      </c>
      <c r="E91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91" s="23"/>
      <c r="G91" s="23" t="str">
        <f>IF(Table1[[#This Row],[M1A]]="","",Table1[[#This Row],[M1A]]-Table1[[#This Row],[AWAL]])</f>
        <v/>
      </c>
      <c r="H91" s="23"/>
      <c r="I91" s="22" t="str">
        <f>IF(Table1[[#This Row],[M2A]]="","",SUM(Table1[[#This Row],[M2A]]-(IF(Table1[[#This Row],[M1A]]="",Table1[[#This Row],[AWAL]],Table1[[#This Row],[M1A]]))))</f>
        <v/>
      </c>
      <c r="J91" s="22"/>
      <c r="K91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91" s="22"/>
      <c r="M91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91" s="4" t="str">
        <f>SUBSTITUTE(SUBSTITUTE(SUBSTITUTE(Table1[[#This Row],[NAMA BARANG]]," ",""),".",""),"-","")</f>
        <v>BpJKBP273Zetohitam</v>
      </c>
      <c r="O91" t="str">
        <f>IF(NOT(Table1[[#This Row],[M1B]]=""),"+-","")</f>
        <v/>
      </c>
      <c r="P91" t="str">
        <f>IF(NOT(Table1[[#This Row],[M2B]]=""),"+-","")</f>
        <v/>
      </c>
    </row>
    <row r="92" spans="1:16">
      <c r="A92" t="str">
        <f>IF(Table1[[#This Row],[NAMA BARANG]]="","",IF(Table1[[#This Row],[TT]]&lt;1,"",COUNT(A$2:A91)+1))</f>
        <v/>
      </c>
      <c r="B92" s="14" t="s">
        <v>26</v>
      </c>
      <c r="C92" s="19">
        <v>1</v>
      </c>
      <c r="D92" s="19" t="s">
        <v>14</v>
      </c>
      <c r="E92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92" s="20"/>
      <c r="G92" s="20" t="str">
        <f>IF(Table1[[#This Row],[M1A]]="","",Table1[[#This Row],[M1A]]-Table1[[#This Row],[AWAL]])</f>
        <v/>
      </c>
      <c r="H92" s="20">
        <v>0</v>
      </c>
      <c r="I92">
        <f>IF(Table1[[#This Row],[M2A]]="","",SUM(Table1[[#This Row],[M2A]]-(IF(Table1[[#This Row],[M1A]]="",Table1[[#This Row],[AWAL]],Table1[[#This Row],[M1A]]))))</f>
        <v>-1</v>
      </c>
      <c r="J92"/>
      <c r="K92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92"/>
      <c r="M92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92" t="str">
        <f>SUBSTITUTE(SUBSTITUTE(SUBSTITUTE(Table1[[#This Row],[NAMA BARANG]]," ",""),".",""),"-","")</f>
        <v>BpSaharaKenkoht</v>
      </c>
      <c r="O92" t="str">
        <f>IF(NOT(Table1[[#This Row],[M1B]]=""),"+-","")</f>
        <v/>
      </c>
      <c r="P92" t="str">
        <f>IF(NOT(Table1[[#This Row],[M2B]]=""),"+-","")</f>
        <v>+-</v>
      </c>
    </row>
    <row r="93" spans="1:16">
      <c r="A93" t="str">
        <f>IF(Table1[[#This Row],[NAMA BARANG]]="","",IF(Table1[[#This Row],[TT]]&lt;1,"",COUNT(A$2:A92)+1))</f>
        <v/>
      </c>
      <c r="B93" s="14" t="s">
        <v>27</v>
      </c>
      <c r="C93" s="19">
        <v>1</v>
      </c>
      <c r="D93" s="19" t="s">
        <v>28</v>
      </c>
      <c r="E93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93" s="20"/>
      <c r="G93" s="20" t="str">
        <f>IF(Table1[[#This Row],[M1A]]="","",Table1[[#This Row],[M1A]]-Table1[[#This Row],[AWAL]])</f>
        <v/>
      </c>
      <c r="H93" s="20">
        <v>0</v>
      </c>
      <c r="I93">
        <f>IF(Table1[[#This Row],[M2A]]="","",SUM(Table1[[#This Row],[M2A]]-(IF(Table1[[#This Row],[M1A]]="",Table1[[#This Row],[AWAL]],Table1[[#This Row],[M1A]]))))</f>
        <v>-1</v>
      </c>
      <c r="J93"/>
      <c r="K93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93"/>
      <c r="M93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93" t="str">
        <f>SUBSTITUTE(SUBSTITUTE(SUBSTITUTE(Table1[[#This Row],[NAMA BARANG]]," ",""),".",""),"-","")</f>
        <v>BT29203kembang</v>
      </c>
      <c r="O93" t="str">
        <f>IF(NOT(Table1[[#This Row],[M1B]]=""),"+-","")</f>
        <v/>
      </c>
      <c r="P93" t="str">
        <f>IF(NOT(Table1[[#This Row],[M2B]]=""),"+-","")</f>
        <v>+-</v>
      </c>
    </row>
    <row r="94" spans="1:16">
      <c r="A94" t="str">
        <f>IF(Table1[[#This Row],[NAMA BARANG]]="","",IF(Table1[[#This Row],[TT]]&lt;1,"",COUNT(A$2:A93)+1))</f>
        <v/>
      </c>
      <c r="B94" s="14" t="s">
        <v>29</v>
      </c>
      <c r="C94" s="19">
        <v>0</v>
      </c>
      <c r="D94" s="19">
        <v>60</v>
      </c>
      <c r="E94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94" s="20"/>
      <c r="G94" s="20" t="str">
        <f>IF(Table1[[#This Row],[M1A]]="","",Table1[[#This Row],[M1A]]-Table1[[#This Row],[AWAL]])</f>
        <v/>
      </c>
      <c r="H94" s="20"/>
      <c r="I94" t="str">
        <f>IF(Table1[[#This Row],[M2A]]="","",SUM(Table1[[#This Row],[M2A]]-(IF(Table1[[#This Row],[M1A]]="",Table1[[#This Row],[AWAL]],Table1[[#This Row],[M1A]]))))</f>
        <v/>
      </c>
      <c r="J94"/>
      <c r="K94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94"/>
      <c r="M94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94" t="str">
        <f>SUBSTITUTE(SUBSTITUTE(SUBSTITUTE(Table1[[#This Row],[NAMA BARANG]]," ",""),".",""),"-","")</f>
        <v>BT3224batik</v>
      </c>
      <c r="O94" t="str">
        <f>IF(NOT(Table1[[#This Row],[M1B]]=""),"+-","")</f>
        <v/>
      </c>
      <c r="P94" t="str">
        <f>IF(NOT(Table1[[#This Row],[M2B]]=""),"+-","")</f>
        <v/>
      </c>
    </row>
    <row r="95" spans="1:16">
      <c r="A95" s="4" t="str">
        <f>IF(Table1[[#This Row],[NAMA BARANG]]="","",IF(Table1[[#This Row],[TT]]&lt;1,"",COUNT(A$2:A94)+1))</f>
        <v/>
      </c>
      <c r="B95" s="14" t="s">
        <v>2738</v>
      </c>
      <c r="C95" s="19">
        <v>0</v>
      </c>
      <c r="E95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95" s="23"/>
      <c r="G95" s="23" t="str">
        <f>IF(Table1[[#This Row],[M1A]]="","",Table1[[#This Row],[M1A]]-Table1[[#This Row],[AWAL]])</f>
        <v/>
      </c>
      <c r="H95" s="23"/>
      <c r="I95" s="22" t="str">
        <f>IF(Table1[[#This Row],[M2A]]="","",SUM(Table1[[#This Row],[M2A]]-(IF(Table1[[#This Row],[M1A]]="",Table1[[#This Row],[AWAL]],Table1[[#This Row],[M1A]]))))</f>
        <v/>
      </c>
      <c r="J95" s="22"/>
      <c r="K95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95" s="22"/>
      <c r="M95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95" s="4" t="str">
        <f>SUBSTITUTE(SUBSTITUTE(SUBSTITUTE(Table1[[#This Row],[NAMA BARANG]]," ",""),".",""),"-","")</f>
        <v>CallJKCC15A</v>
      </c>
      <c r="O95" t="str">
        <f>IF(NOT(Table1[[#This Row],[M1B]]=""),"+-","")</f>
        <v/>
      </c>
      <c r="P95" t="str">
        <f>IF(NOT(Table1[[#This Row],[M2B]]=""),"+-","")</f>
        <v/>
      </c>
    </row>
    <row r="96" spans="1:16">
      <c r="A96" s="4" t="str">
        <f>IF(Table1[[#This Row],[NAMA BARANG]]="","",IF(Table1[[#This Row],[TT]]&lt;1,"",COUNT(A$2:A95)+1))</f>
        <v/>
      </c>
      <c r="B96" s="14" t="s">
        <v>2739</v>
      </c>
      <c r="C96" s="19">
        <v>0</v>
      </c>
      <c r="D96" s="19" t="s">
        <v>2800</v>
      </c>
      <c r="E96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96" s="23"/>
      <c r="G96" s="23" t="str">
        <f>IF(Table1[[#This Row],[M1A]]="","",Table1[[#This Row],[M1A]]-Table1[[#This Row],[AWAL]])</f>
        <v/>
      </c>
      <c r="H96" s="23"/>
      <c r="I96" s="22" t="str">
        <f>IF(Table1[[#This Row],[M2A]]="","",SUM(Table1[[#This Row],[M2A]]-(IF(Table1[[#This Row],[M1A]]="",Table1[[#This Row],[AWAL]],Table1[[#This Row],[M1A]]))))</f>
        <v/>
      </c>
      <c r="J96" s="22"/>
      <c r="K96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96" s="22"/>
      <c r="M96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96" s="4" t="str">
        <f>SUBSTITUTE(SUBSTITUTE(SUBSTITUTE(Table1[[#This Row],[NAMA BARANG]]," ",""),".",""),"-","")</f>
        <v>CallJKCC8A</v>
      </c>
      <c r="O96" t="str">
        <f>IF(NOT(Table1[[#This Row],[M1B]]=""),"+-","")</f>
        <v/>
      </c>
      <c r="P96" t="str">
        <f>IF(NOT(Table1[[#This Row],[M2B]]=""),"+-","")</f>
        <v/>
      </c>
    </row>
    <row r="97" spans="1:16">
      <c r="A97" s="4" t="str">
        <f>IF(Table1[[#This Row],[NAMA BARANG]]="","",IF(Table1[[#This Row],[TT]]&lt;1,"",COUNT(A$2:A96)+1))</f>
        <v/>
      </c>
      <c r="B97" s="14" t="s">
        <v>2740</v>
      </c>
      <c r="C97" s="19">
        <v>0</v>
      </c>
      <c r="D97" s="19" t="s">
        <v>2801</v>
      </c>
      <c r="E97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97" s="23"/>
      <c r="G97" s="23" t="str">
        <f>IF(Table1[[#This Row],[M1A]]="","",Table1[[#This Row],[M1A]]-Table1[[#This Row],[AWAL]])</f>
        <v/>
      </c>
      <c r="H97" s="23"/>
      <c r="I97" s="22" t="str">
        <f>IF(Table1[[#This Row],[M2A]]="","",SUM(Table1[[#This Row],[M2A]]-(IF(Table1[[#This Row],[M1A]]="",Table1[[#This Row],[AWAL]],Table1[[#This Row],[M1A]]))))</f>
        <v/>
      </c>
      <c r="J97" s="22"/>
      <c r="K97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97" s="22"/>
      <c r="M97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97" s="4" t="str">
        <f>SUBSTITUTE(SUBSTITUTE(SUBSTITUTE(Table1[[#This Row],[NAMA BARANG]]," ",""),".",""),"-","")</f>
        <v>CallJKCC800CH</v>
      </c>
      <c r="O97" t="str">
        <f>IF(NOT(Table1[[#This Row],[M1B]]=""),"+-","")</f>
        <v/>
      </c>
      <c r="P97" t="str">
        <f>IF(NOT(Table1[[#This Row],[M2B]]=""),"+-","")</f>
        <v/>
      </c>
    </row>
    <row r="98" spans="1:16">
      <c r="A98" s="4" t="str">
        <f>IF(Table1[[#This Row],[NAMA BARANG]]="","",IF(Table1[[#This Row],[TT]]&lt;1,"",COUNT(A$2:A97)+1))</f>
        <v/>
      </c>
      <c r="B98" s="14" t="s">
        <v>2741</v>
      </c>
      <c r="C98" s="19">
        <v>0</v>
      </c>
      <c r="E98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98" s="23"/>
      <c r="G98" s="23" t="str">
        <f>IF(Table1[[#This Row],[M1A]]="","",Table1[[#This Row],[M1A]]-Table1[[#This Row],[AWAL]])</f>
        <v/>
      </c>
      <c r="H98" s="23"/>
      <c r="I98" s="22" t="str">
        <f>IF(Table1[[#This Row],[M2A]]="","",SUM(Table1[[#This Row],[M2A]]-(IF(Table1[[#This Row],[M1A]]="",Table1[[#This Row],[AWAL]],Table1[[#This Row],[M1A]]))))</f>
        <v/>
      </c>
      <c r="J98" s="22"/>
      <c r="K98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98" s="22"/>
      <c r="M98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98" s="4" t="str">
        <f>SUBSTITUTE(SUBSTITUTE(SUBSTITUTE(Table1[[#This Row],[NAMA BARANG]]," ",""),".",""),"-","")</f>
        <v>CallJKCC810CH</v>
      </c>
      <c r="O98" t="str">
        <f>IF(NOT(Table1[[#This Row],[M1B]]=""),"+-","")</f>
        <v/>
      </c>
      <c r="P98" t="str">
        <f>IF(NOT(Table1[[#This Row],[M2B]]=""),"+-","")</f>
        <v/>
      </c>
    </row>
    <row r="99" spans="1:16">
      <c r="A99" s="4" t="str">
        <f>IF(Table1[[#This Row],[NAMA BARANG]]="","",IF(Table1[[#This Row],[TT]]&lt;1,"",COUNT(A$2:A98)+1))</f>
        <v/>
      </c>
      <c r="B99" s="14" t="s">
        <v>2742</v>
      </c>
      <c r="C99" s="19">
        <v>0</v>
      </c>
      <c r="D99" s="19" t="s">
        <v>2802</v>
      </c>
      <c r="E99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99" s="23"/>
      <c r="G99" s="23" t="str">
        <f>IF(Table1[[#This Row],[M1A]]="","",Table1[[#This Row],[M1A]]-Table1[[#This Row],[AWAL]])</f>
        <v/>
      </c>
      <c r="H99" s="23"/>
      <c r="I99" s="22" t="str">
        <f>IF(Table1[[#This Row],[M2A]]="","",SUM(Table1[[#This Row],[M2A]]-(IF(Table1[[#This Row],[M1A]]="",Table1[[#This Row],[AWAL]],Table1[[#This Row],[M1A]]))))</f>
        <v/>
      </c>
      <c r="J99" s="22"/>
      <c r="K99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99" s="22"/>
      <c r="M99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99" s="4" t="str">
        <f>SUBSTITUTE(SUBSTITUTE(SUBSTITUTE(Table1[[#This Row],[NAMA BARANG]]," ",""),".",""),"-","")</f>
        <v>ClipJumboJKno5</v>
      </c>
      <c r="O99" t="str">
        <f>IF(NOT(Table1[[#This Row],[M1B]]=""),"+-","")</f>
        <v/>
      </c>
      <c r="P99" t="str">
        <f>IF(NOT(Table1[[#This Row],[M2B]]=""),"+-","")</f>
        <v/>
      </c>
    </row>
    <row r="100" spans="1:16">
      <c r="A100" s="4" t="str">
        <f>IF(Table1[[#This Row],[NAMA BARANG]]="","",IF(Table1[[#This Row],[TT]]&lt;1,"",COUNT(A$2:A99)+1))</f>
        <v/>
      </c>
      <c r="B100" s="14" t="s">
        <v>2743</v>
      </c>
      <c r="C100" s="19">
        <v>0</v>
      </c>
      <c r="D100" s="19" t="s">
        <v>2802</v>
      </c>
      <c r="E100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00" s="23"/>
      <c r="G100" s="23" t="str">
        <f>IF(Table1[[#This Row],[M1A]]="","",Table1[[#This Row],[M1A]]-Table1[[#This Row],[AWAL]])</f>
        <v/>
      </c>
      <c r="H100" s="23"/>
      <c r="I100" s="22" t="str">
        <f>IF(Table1[[#This Row],[M2A]]="","",SUM(Table1[[#This Row],[M2A]]-(IF(Table1[[#This Row],[M1A]]="",Table1[[#This Row],[AWAL]],Table1[[#This Row],[M1A]]))))</f>
        <v/>
      </c>
      <c r="J100" s="22"/>
      <c r="K100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00" s="22"/>
      <c r="M100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00" s="4" t="str">
        <f>SUBSTITUTE(SUBSTITUTE(SUBSTITUTE(Table1[[#This Row],[NAMA BARANG]]," ",""),".",""),"-","")</f>
        <v>ClipJumboKenkono5</v>
      </c>
      <c r="O100" t="str">
        <f>IF(NOT(Table1[[#This Row],[M1B]]=""),"+-","")</f>
        <v/>
      </c>
      <c r="P100" t="str">
        <f>IF(NOT(Table1[[#This Row],[M2B]]=""),"+-","")</f>
        <v/>
      </c>
    </row>
    <row r="101" spans="1:16">
      <c r="A101" s="4" t="str">
        <f>IF(Table1[[#This Row],[NAMA BARANG]]="","",IF(Table1[[#This Row],[TT]]&lt;1,"",COUNT(A$2:A100)+1))</f>
        <v/>
      </c>
      <c r="B101" s="14" t="s">
        <v>2744</v>
      </c>
      <c r="C101" s="19">
        <v>1</v>
      </c>
      <c r="D101" s="19" t="s">
        <v>2803</v>
      </c>
      <c r="E101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01" s="23">
        <v>0</v>
      </c>
      <c r="G101" s="23">
        <f>IF(Table1[[#This Row],[M1A]]="","",Table1[[#This Row],[M1A]]-Table1[[#This Row],[AWAL]])</f>
        <v>-1</v>
      </c>
      <c r="H101" s="23"/>
      <c r="I101" s="22" t="str">
        <f>IF(Table1[[#This Row],[M2A]]="","",SUM(Table1[[#This Row],[M2A]]-(IF(Table1[[#This Row],[M1A]]="",Table1[[#This Row],[AWAL]],Table1[[#This Row],[M1A]]))))</f>
        <v/>
      </c>
      <c r="J101" s="22"/>
      <c r="K101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01" s="22"/>
      <c r="M101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01" s="4" t="str">
        <f>SUBSTITUTE(SUBSTITUTE(SUBSTITUTE(Table1[[#This Row],[NAMA BARANG]]," ",""),".",""),"-","")</f>
        <v>ClipTrigonalJKno3</v>
      </c>
      <c r="O101" t="str">
        <f>IF(NOT(Table1[[#This Row],[M1B]]=""),"+-","")</f>
        <v>+-</v>
      </c>
      <c r="P101" t="str">
        <f>IF(NOT(Table1[[#This Row],[M2B]]=""),"+-","")</f>
        <v/>
      </c>
    </row>
    <row r="102" spans="1:16">
      <c r="A102" s="4" t="str">
        <f>IF(Table1[[#This Row],[NAMA BARANG]]="","",IF(Table1[[#This Row],[TT]]&lt;1,"",COUNT(A$2:A101)+1))</f>
        <v/>
      </c>
      <c r="B102" s="14" t="s">
        <v>2745</v>
      </c>
      <c r="C102" s="19">
        <v>0</v>
      </c>
      <c r="D102" s="19" t="s">
        <v>2803</v>
      </c>
      <c r="E102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02" s="23"/>
      <c r="G102" s="23" t="str">
        <f>IF(Table1[[#This Row],[M1A]]="","",Table1[[#This Row],[M1A]]-Table1[[#This Row],[AWAL]])</f>
        <v/>
      </c>
      <c r="H102" s="23"/>
      <c r="I102" s="22" t="str">
        <f>IF(Table1[[#This Row],[M2A]]="","",SUM(Table1[[#This Row],[M2A]]-(IF(Table1[[#This Row],[M1A]]="",Table1[[#This Row],[AWAL]],Table1[[#This Row],[M1A]]))))</f>
        <v/>
      </c>
      <c r="J102" s="22"/>
      <c r="K102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02" s="22"/>
      <c r="M102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02" s="4" t="str">
        <f>SUBSTITUTE(SUBSTITUTE(SUBSTITUTE(Table1[[#This Row],[NAMA BARANG]]," ",""),".",""),"-","")</f>
        <v>CliptrigonalKenkono3</v>
      </c>
      <c r="O102" t="str">
        <f>IF(NOT(Table1[[#This Row],[M1B]]=""),"+-","")</f>
        <v/>
      </c>
      <c r="P102" t="str">
        <f>IF(NOT(Table1[[#This Row],[M2B]]=""),"+-","")</f>
        <v/>
      </c>
    </row>
    <row r="103" spans="1:16">
      <c r="A103" t="str">
        <f>IF(Table1[[#This Row],[NAMA BARANG]]="","",IF(Table1[[#This Row],[TT]]&lt;1,"",COUNT(A$2:A102)+1))</f>
        <v/>
      </c>
      <c r="B103" s="14" t="s">
        <v>2688</v>
      </c>
      <c r="C103" s="19">
        <v>5</v>
      </c>
      <c r="D103" s="19" t="s">
        <v>2689</v>
      </c>
      <c r="E103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03" s="20">
        <v>2</v>
      </c>
      <c r="G103" s="20">
        <f>IF(Table1[[#This Row],[M1A]]="","",Table1[[#This Row],[M1A]]-Table1[[#This Row],[AWAL]])</f>
        <v>-3</v>
      </c>
      <c r="H103" s="20">
        <v>1</v>
      </c>
      <c r="I103">
        <f>IF(Table1[[#This Row],[M2A]]="","",SUM(Table1[[#This Row],[M2A]]-(IF(Table1[[#This Row],[M1A]]="",Table1[[#This Row],[AWAL]],Table1[[#This Row],[M1A]]))))</f>
        <v>-1</v>
      </c>
      <c r="J103"/>
      <c r="K103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103">
        <v>0</v>
      </c>
      <c r="M103" s="22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>-1</v>
      </c>
      <c r="N103" t="str">
        <f>SUBSTITUTE(SUBSTITUTE(SUBSTITUTE(Table1[[#This Row],[NAMA BARANG]]," ",""),".",""),"-","")</f>
        <v>ClipwarnaKenko3100</v>
      </c>
      <c r="O103" t="str">
        <f>IF(NOT(Table1[[#This Row],[M1B]]=""),"+-","")</f>
        <v>+-</v>
      </c>
      <c r="P103" t="str">
        <f>IF(NOT(Table1[[#This Row],[M2B]]=""),"+-","")</f>
        <v>+-</v>
      </c>
    </row>
    <row r="104" spans="1:16">
      <c r="A104" s="4" t="str">
        <f>IF(Table1[[#This Row],[NAMA BARANG]]="","",IF(Table1[[#This Row],[TT]]&lt;1,"",COUNT(A$2:A103)+1))</f>
        <v/>
      </c>
      <c r="B104" s="14" t="s">
        <v>2746</v>
      </c>
      <c r="C104" s="19">
        <v>0</v>
      </c>
      <c r="E104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04" s="23"/>
      <c r="G104" s="23" t="str">
        <f>IF(Table1[[#This Row],[M1A]]="","",Table1[[#This Row],[M1A]]-Table1[[#This Row],[AWAL]])</f>
        <v/>
      </c>
      <c r="H104" s="23"/>
      <c r="I104" s="22" t="str">
        <f>IF(Table1[[#This Row],[M2A]]="","",SUM(Table1[[#This Row],[M2A]]-(IF(Table1[[#This Row],[M1A]]="",Table1[[#This Row],[AWAL]],Table1[[#This Row],[M1A]]))))</f>
        <v/>
      </c>
      <c r="J104" s="22"/>
      <c r="K104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04" s="22"/>
      <c r="M104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04" s="4" t="str">
        <f>SUBSTITUTE(SUBSTITUTE(SUBSTITUTE(Table1[[#This Row],[NAMA BARANG]]," ",""),".",""),"-","")</f>
        <v>CounterhandtallyKenkoHT302</v>
      </c>
      <c r="O104" t="str">
        <f>IF(NOT(Table1[[#This Row],[M1B]]=""),"+-","")</f>
        <v/>
      </c>
      <c r="P104" t="str">
        <f>IF(NOT(Table1[[#This Row],[M2B]]=""),"+-","")</f>
        <v/>
      </c>
    </row>
    <row r="105" spans="1:16">
      <c r="A105" t="str">
        <f>IF(Table1[[#This Row],[NAMA BARANG]]="","",IF(Table1[[#This Row],[TT]]&lt;1,"",COUNT(A$2:A104)+1))</f>
        <v/>
      </c>
      <c r="B105" s="14" t="s">
        <v>42</v>
      </c>
      <c r="C105" s="19">
        <v>1</v>
      </c>
      <c r="D105" s="19">
        <v>72</v>
      </c>
      <c r="E105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05" s="20"/>
      <c r="G105" s="20" t="str">
        <f>IF(Table1[[#This Row],[M1A]]="","",Table1[[#This Row],[M1A]]-Table1[[#This Row],[AWAL]])</f>
        <v/>
      </c>
      <c r="H105" s="20"/>
      <c r="I105" t="str">
        <f>IF(Table1[[#This Row],[M2A]]="","",SUM(Table1[[#This Row],[M2A]]-(IF(Table1[[#This Row],[M1A]]="",Table1[[#This Row],[AWAL]],Table1[[#This Row],[M1A]]))))</f>
        <v/>
      </c>
      <c r="J105">
        <v>0</v>
      </c>
      <c r="K105" s="22">
        <f>IF(Table1[[#This Row],[M3A]]="","",SUM(Table1[[#This Row],[M3A]]-(IF(Table1[[#This Row],[M2A]]="",IF(Table1[[#This Row],[M1A]]="",Table1[[#This Row],[AWAL]],Table1[[#This Row],[M1A]]),Table1[[#This Row],[M2A]]))))</f>
        <v>-1</v>
      </c>
      <c r="L105"/>
      <c r="M105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05" t="str">
        <f>SUBSTITUTE(SUBSTITUTE(SUBSTITUTE(Table1[[#This Row],[NAMA BARANG]]," ",""),".",""),"-","")</f>
        <v>CrayonTiTi24wputarpendek</v>
      </c>
      <c r="O105" t="str">
        <f>IF(NOT(Table1[[#This Row],[M1B]]=""),"+-","")</f>
        <v/>
      </c>
      <c r="P105" t="str">
        <f>IF(NOT(Table1[[#This Row],[M2B]]=""),"+-","")</f>
        <v/>
      </c>
    </row>
    <row r="106" spans="1:16">
      <c r="A106" s="4" t="str">
        <f>IF(Table1[[#This Row],[NAMA BARANG]]="","",IF(Table1[[#This Row],[TT]]&lt;1,"",COUNT(A$2:A105)+1))</f>
        <v/>
      </c>
      <c r="B106" s="14" t="s">
        <v>2963</v>
      </c>
      <c r="D106" s="19" t="s">
        <v>2689</v>
      </c>
      <c r="E106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06" s="23">
        <v>1</v>
      </c>
      <c r="G106" s="23">
        <f>IF(Table1[[#This Row],[M1A]]="","",Table1[[#This Row],[M1A]]-Table1[[#This Row],[AWAL]])</f>
        <v>1</v>
      </c>
      <c r="H106" s="23">
        <v>0</v>
      </c>
      <c r="I106" s="22">
        <f>IF(Table1[[#This Row],[M2A]]="","",SUM(Table1[[#This Row],[M2A]]-(IF(Table1[[#This Row],[M1A]]="",Table1[[#This Row],[AWAL]],Table1[[#This Row],[M1A]]))))</f>
        <v>-1</v>
      </c>
      <c r="J106" s="22"/>
      <c r="K106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06" s="22"/>
      <c r="M106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06" s="4" t="str">
        <f>SUBSTITUTE(SUBSTITUTE(SUBSTITUTE(Table1[[#This Row],[NAMA BARANG]]," ",""),".",""),"-","")</f>
        <v>CutterJKA300A</v>
      </c>
      <c r="O106" s="4" t="str">
        <f>IF(NOT(Table1[[#This Row],[M1B]]=""),"+-","")</f>
        <v>+-</v>
      </c>
      <c r="P106" t="str">
        <f>IF(NOT(Table1[[#This Row],[M2B]]=""),"+-","")</f>
        <v>+-</v>
      </c>
    </row>
    <row r="107" spans="1:16">
      <c r="A107" s="4" t="str">
        <f>IF(Table1[[#This Row],[NAMA BARANG]]="","",IF(Table1[[#This Row],[TT]]&lt;1,"",COUNT(A$2:A106)+1))</f>
        <v/>
      </c>
      <c r="B107" s="14" t="s">
        <v>2676</v>
      </c>
      <c r="C107" s="19">
        <v>3</v>
      </c>
      <c r="D107" s="19" t="s">
        <v>2677</v>
      </c>
      <c r="E107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07" s="20">
        <v>0</v>
      </c>
      <c r="G107" s="23">
        <f>IF(Table1[[#This Row],[M1A]]="","",Table1[[#This Row],[M1A]]-Table1[[#This Row],[AWAL]])</f>
        <v>-3</v>
      </c>
      <c r="H107" s="20"/>
      <c r="I107" t="str">
        <f>IF(Table1[[#This Row],[M2A]]="","",SUM(Table1[[#This Row],[M2A]]-(IF(Table1[[#This Row],[M1A]]="",Table1[[#This Row],[AWAL]],Table1[[#This Row],[M1A]]))))</f>
        <v/>
      </c>
      <c r="J107"/>
      <c r="K107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07"/>
      <c r="M107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07" t="str">
        <f>SUBSTITUTE(SUBSTITUTE(SUBSTITUTE(Table1[[#This Row],[NAMA BARANG]]," ",""),".",""),"-","")</f>
        <v>CutterKenkoA300</v>
      </c>
      <c r="O107" t="str">
        <f>IF(NOT(Table1[[#This Row],[M1B]]=""),"+-","")</f>
        <v>+-</v>
      </c>
      <c r="P107" t="str">
        <f>IF(NOT(Table1[[#This Row],[M2B]]=""),"+-","")</f>
        <v/>
      </c>
    </row>
    <row r="108" spans="1:16">
      <c r="A108" s="4" t="str">
        <f>IF(Table1[[#This Row],[NAMA BARANG]]="","",IF(Table1[[#This Row],[TT]]&lt;1,"",COUNT(A$2:A107)+1))</f>
        <v/>
      </c>
      <c r="B108" s="14" t="s">
        <v>2584</v>
      </c>
      <c r="C108" s="19">
        <v>0</v>
      </c>
      <c r="D108" s="19" t="s">
        <v>2677</v>
      </c>
      <c r="E108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08" s="23"/>
      <c r="G108" s="23" t="str">
        <f>IF(Table1[[#This Row],[M1A]]="","",Table1[[#This Row],[M1A]]-Table1[[#This Row],[AWAL]])</f>
        <v/>
      </c>
      <c r="H108" s="23"/>
      <c r="I108" s="22" t="str">
        <f>IF(Table1[[#This Row],[M2A]]="","",SUM(Table1[[#This Row],[M2A]]-(IF(Table1[[#This Row],[M1A]]="",Table1[[#This Row],[AWAL]],Table1[[#This Row],[M1A]]))))</f>
        <v/>
      </c>
      <c r="J108" s="22"/>
      <c r="K108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08" s="22"/>
      <c r="M108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08" s="4" t="str">
        <f>SUBSTITUTE(SUBSTITUTE(SUBSTITUTE(Table1[[#This Row],[NAMA BARANG]]," ",""),".",""),"-","")</f>
        <v>CutterKenkoK200</v>
      </c>
      <c r="O108" t="str">
        <f>IF(NOT(Table1[[#This Row],[M1B]]=""),"+-","")</f>
        <v/>
      </c>
      <c r="P108" t="str">
        <f>IF(NOT(Table1[[#This Row],[M2B]]=""),"+-","")</f>
        <v/>
      </c>
    </row>
    <row r="109" spans="1:16">
      <c r="A109" s="4" t="str">
        <f>IF(Table1[[#This Row],[NAMA BARANG]]="","",IF(Table1[[#This Row],[TT]]&lt;1,"",COUNT(A$2:A108)+1))</f>
        <v/>
      </c>
      <c r="B109" s="14" t="s">
        <v>2747</v>
      </c>
      <c r="C109" s="19">
        <v>0</v>
      </c>
      <c r="E109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09" s="23"/>
      <c r="G109" s="23" t="str">
        <f>IF(Table1[[#This Row],[M1A]]="","",Table1[[#This Row],[M1A]]-Table1[[#This Row],[AWAL]])</f>
        <v/>
      </c>
      <c r="H109" s="23"/>
      <c r="I109" s="22" t="str">
        <f>IF(Table1[[#This Row],[M2A]]="","",SUM(Table1[[#This Row],[M2A]]-(IF(Table1[[#This Row],[M1A]]="",Table1[[#This Row],[AWAL]],Table1[[#This Row],[M1A]]))))</f>
        <v/>
      </c>
      <c r="J109" s="22"/>
      <c r="K109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09" s="22"/>
      <c r="M109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09" s="4" t="str">
        <f>SUBSTITUTE(SUBSTITUTE(SUBSTITUTE(Table1[[#This Row],[NAMA BARANG]]," ",""),".",""),"-","")</f>
        <v>DateStampKenkoD44mm</v>
      </c>
      <c r="O109" t="str">
        <f>IF(NOT(Table1[[#This Row],[M1B]]=""),"+-","")</f>
        <v/>
      </c>
      <c r="P109" t="str">
        <f>IF(NOT(Table1[[#This Row],[M2B]]=""),"+-","")</f>
        <v/>
      </c>
    </row>
    <row r="110" spans="1:16">
      <c r="A110" s="4" t="str">
        <f>IF(Table1[[#This Row],[NAMA BARANG]]="","",IF(Table1[[#This Row],[TT]]&lt;1,"",COUNT(A$2:A109)+1))</f>
        <v/>
      </c>
      <c r="B110" s="14" t="s">
        <v>2748</v>
      </c>
      <c r="C110" s="19">
        <v>0</v>
      </c>
      <c r="D110" s="19" t="s">
        <v>2804</v>
      </c>
      <c r="E110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10" s="23"/>
      <c r="G110" s="23" t="str">
        <f>IF(Table1[[#This Row],[M1A]]="","",Table1[[#This Row],[M1A]]-Table1[[#This Row],[AWAL]])</f>
        <v/>
      </c>
      <c r="H110" s="23"/>
      <c r="I110" s="22" t="str">
        <f>IF(Table1[[#This Row],[M2A]]="","",SUM(Table1[[#This Row],[M2A]]-(IF(Table1[[#This Row],[M1A]]="",Table1[[#This Row],[AWAL]],Table1[[#This Row],[M1A]]))))</f>
        <v/>
      </c>
      <c r="J110" s="22"/>
      <c r="K110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10" s="22"/>
      <c r="M110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10" s="4" t="str">
        <f>SUBSTITUTE(SUBSTITUTE(SUBSTITUTE(Table1[[#This Row],[NAMA BARANG]]," ",""),".",""),"-","")</f>
        <v>DoubletapeKenko12mmHGplstbiru</v>
      </c>
      <c r="O110" t="str">
        <f>IF(NOT(Table1[[#This Row],[M1B]]=""),"+-","")</f>
        <v/>
      </c>
      <c r="P110" t="str">
        <f>IF(NOT(Table1[[#This Row],[M2B]]=""),"+-","")</f>
        <v/>
      </c>
    </row>
    <row r="111" spans="1:16">
      <c r="A111" s="4" t="str">
        <f>IF(Table1[[#This Row],[NAMA BARANG]]="","",IF(Table1[[#This Row],[TT]]&lt;1,"",COUNT(A$2:A110)+1))</f>
        <v/>
      </c>
      <c r="B111" s="14" t="s">
        <v>2749</v>
      </c>
      <c r="C111" s="19">
        <v>0</v>
      </c>
      <c r="D111" s="19" t="s">
        <v>2805</v>
      </c>
      <c r="E111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11" s="23"/>
      <c r="G111" s="23" t="str">
        <f>IF(Table1[[#This Row],[M1A]]="","",Table1[[#This Row],[M1A]]-Table1[[#This Row],[AWAL]])</f>
        <v/>
      </c>
      <c r="H111" s="23"/>
      <c r="I111" s="22" t="str">
        <f>IF(Table1[[#This Row],[M2A]]="","",SUM(Table1[[#This Row],[M2A]]-(IF(Table1[[#This Row],[M1A]]="",Table1[[#This Row],[AWAL]],Table1[[#This Row],[M1A]]))))</f>
        <v/>
      </c>
      <c r="J111" s="22"/>
      <c r="K111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11" s="22"/>
      <c r="M111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11" s="4" t="str">
        <f>SUBSTITUTE(SUBSTITUTE(SUBSTITUTE(Table1[[#This Row],[NAMA BARANG]]," ",""),".",""),"-","")</f>
        <v>DoubletapeKenko6mmHGplstbiru</v>
      </c>
      <c r="O111" t="str">
        <f>IF(NOT(Table1[[#This Row],[M1B]]=""),"+-","")</f>
        <v/>
      </c>
      <c r="P111" t="str">
        <f>IF(NOT(Table1[[#This Row],[M2B]]=""),"+-","")</f>
        <v/>
      </c>
    </row>
    <row r="112" spans="1:16">
      <c r="A112" s="4" t="str">
        <f>IF(Table1[[#This Row],[NAMA BARANG]]="","",IF(Table1[[#This Row],[TT]]&lt;1,"",COUNT(A$2:A111)+1))</f>
        <v/>
      </c>
      <c r="B112" s="14" t="s">
        <v>2750</v>
      </c>
      <c r="C112" s="22">
        <v>0</v>
      </c>
      <c r="D112" s="22" t="s">
        <v>2806</v>
      </c>
      <c r="E112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12" s="23"/>
      <c r="G112" s="23" t="str">
        <f>IF(Table1[[#This Row],[M1A]]="","",Table1[[#This Row],[M1A]]-Table1[[#This Row],[AWAL]])</f>
        <v/>
      </c>
      <c r="H112" s="23"/>
      <c r="I112" s="22" t="str">
        <f>IF(Table1[[#This Row],[M2A]]="","",SUM(Table1[[#This Row],[M2A]]-(IF(Table1[[#This Row],[M1A]]="",Table1[[#This Row],[AWAL]],Table1[[#This Row],[M1A]]))))</f>
        <v/>
      </c>
      <c r="J112" s="22"/>
      <c r="K112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12" s="22"/>
      <c r="M112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12" s="4" t="str">
        <f>SUBSTITUTE(SUBSTITUTE(SUBSTITUTE(Table1[[#This Row],[NAMA BARANG]]," ",""),".",""),"-","")</f>
        <v>GelpenKenkoEasyGelhitam</v>
      </c>
      <c r="O112" t="str">
        <f>IF(NOT(Table1[[#This Row],[M1B]]=""),"+-","")</f>
        <v/>
      </c>
      <c r="P112" t="str">
        <f>IF(NOT(Table1[[#This Row],[M2B]]=""),"+-","")</f>
        <v/>
      </c>
    </row>
    <row r="113" spans="1:16">
      <c r="A113" s="4" t="str">
        <f>IF(Table1[[#This Row],[NAMA BARANG]]="","",IF(Table1[[#This Row],[TT]]&lt;1,"",COUNT(A$2:A112)+1))</f>
        <v/>
      </c>
      <c r="B113" s="14" t="s">
        <v>2751</v>
      </c>
      <c r="C113" s="22">
        <v>0</v>
      </c>
      <c r="D113" s="22" t="s">
        <v>2806</v>
      </c>
      <c r="E113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13" s="23"/>
      <c r="G113" s="23" t="str">
        <f>IF(Table1[[#This Row],[M1A]]="","",Table1[[#This Row],[M1A]]-Table1[[#This Row],[AWAL]])</f>
        <v/>
      </c>
      <c r="H113" s="23"/>
      <c r="I113" s="22" t="str">
        <f>IF(Table1[[#This Row],[M2A]]="","",SUM(Table1[[#This Row],[M2A]]-(IF(Table1[[#This Row],[M1A]]="",Table1[[#This Row],[AWAL]],Table1[[#This Row],[M1A]]))))</f>
        <v/>
      </c>
      <c r="J113" s="22"/>
      <c r="K113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13" s="22"/>
      <c r="M113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13" s="4" t="str">
        <f>SUBSTITUTE(SUBSTITUTE(SUBSTITUTE(Table1[[#This Row],[NAMA BARANG]]," ",""),".",""),"-","")</f>
        <v>GelpenKenkoHitech028mmbiru</v>
      </c>
      <c r="O113" t="str">
        <f>IF(NOT(Table1[[#This Row],[M1B]]=""),"+-","")</f>
        <v/>
      </c>
      <c r="P113" t="str">
        <f>IF(NOT(Table1[[#This Row],[M2B]]=""),"+-","")</f>
        <v/>
      </c>
    </row>
    <row r="114" spans="1:16">
      <c r="A114" s="4" t="str">
        <f>IF(Table1[[#This Row],[NAMA BARANG]]="","",IF(Table1[[#This Row],[TT]]&lt;1,"",COUNT(A$2:A113)+1))</f>
        <v/>
      </c>
      <c r="B114" s="14" t="s">
        <v>2752</v>
      </c>
      <c r="C114" s="22">
        <v>0</v>
      </c>
      <c r="D114" s="22" t="s">
        <v>2806</v>
      </c>
      <c r="E114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14" s="23"/>
      <c r="G114" s="23" t="str">
        <f>IF(Table1[[#This Row],[M1A]]="","",Table1[[#This Row],[M1A]]-Table1[[#This Row],[AWAL]])</f>
        <v/>
      </c>
      <c r="H114" s="23"/>
      <c r="I114" s="22" t="str">
        <f>IF(Table1[[#This Row],[M2A]]="","",SUM(Table1[[#This Row],[M2A]]-(IF(Table1[[#This Row],[M1A]]="",Table1[[#This Row],[AWAL]],Table1[[#This Row],[M1A]]))))</f>
        <v/>
      </c>
      <c r="J114" s="22"/>
      <c r="K114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14" s="22"/>
      <c r="M114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14" s="4" t="str">
        <f>SUBSTITUTE(SUBSTITUTE(SUBSTITUTE(Table1[[#This Row],[NAMA BARANG]]," ",""),".",""),"-","")</f>
        <v>GelpenKenkoHitech028mmhitam</v>
      </c>
      <c r="O114" t="str">
        <f>IF(NOT(Table1[[#This Row],[M1B]]=""),"+-","")</f>
        <v/>
      </c>
      <c r="P114" t="str">
        <f>IF(NOT(Table1[[#This Row],[M2B]]=""),"+-","")</f>
        <v/>
      </c>
    </row>
    <row r="115" spans="1:16">
      <c r="A115" s="4" t="str">
        <f>IF(Table1[[#This Row],[NAMA BARANG]]="","",IF(Table1[[#This Row],[TT]]&lt;1,"",COUNT(A$2:A114)+1))</f>
        <v/>
      </c>
      <c r="B115" s="14" t="s">
        <v>3035</v>
      </c>
      <c r="C115" s="22"/>
      <c r="D115" s="22" t="s">
        <v>2806</v>
      </c>
      <c r="E115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15" s="23"/>
      <c r="G115" s="23" t="str">
        <f>IF(Table1[[#This Row],[M1A]]="","",Table1[[#This Row],[M1A]]-Table1[[#This Row],[AWAL]])</f>
        <v/>
      </c>
      <c r="H115" s="23">
        <v>1</v>
      </c>
      <c r="I115" s="22">
        <f>IF(Table1[[#This Row],[M2A]]="","",SUM(Table1[[#This Row],[M2A]]-(IF(Table1[[#This Row],[M1A]]="",Table1[[#This Row],[AWAL]],Table1[[#This Row],[M1A]]))))</f>
        <v>1</v>
      </c>
      <c r="J115" s="22">
        <v>0</v>
      </c>
      <c r="K115" s="5">
        <f>IF(Table1[[#This Row],[M3A]]="","",SUM(Table1[[#This Row],[M3A]]-(IF(Table1[[#This Row],[M2A]]="",IF(Table1[[#This Row],[M1A]]="",Table1[[#This Row],[AWAL]],Table1[[#This Row],[M1A]]),Table1[[#This Row],[M2A]]))))</f>
        <v>-1</v>
      </c>
      <c r="L115" s="22"/>
      <c r="M115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15" s="4" t="str">
        <f>SUBSTITUTE(SUBSTITUTE(SUBSTITUTE(Table1[[#This Row],[NAMA BARANG]]," ",""),".",""),"-","")</f>
        <v>GelpenKenkoK1</v>
      </c>
      <c r="O115" t="str">
        <f>IF(NOT(Table1[[#This Row],[M1B]]=""),"+-","")</f>
        <v/>
      </c>
      <c r="P115" t="str">
        <f>IF(NOT(Table1[[#This Row],[M2B]]=""),"+-","")</f>
        <v>+-</v>
      </c>
    </row>
    <row r="116" spans="1:16">
      <c r="A116" s="4" t="str">
        <f>IF(Table1[[#This Row],[NAMA BARANG]]="","",IF(Table1[[#This Row],[TT]]&lt;1,"",COUNT(A$2:A114)+1))</f>
        <v/>
      </c>
      <c r="B116" s="14" t="s">
        <v>2681</v>
      </c>
      <c r="C116" s="22">
        <v>0</v>
      </c>
      <c r="D116" s="22" t="s">
        <v>2680</v>
      </c>
      <c r="E116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16" s="20"/>
      <c r="G116" s="23" t="str">
        <f>IF(Table1[[#This Row],[M1A]]="","",Table1[[#This Row],[M1A]]-Table1[[#This Row],[AWAL]])</f>
        <v/>
      </c>
      <c r="H116" s="20"/>
      <c r="I116" t="str">
        <f>IF(Table1[[#This Row],[M2A]]="","",SUM(Table1[[#This Row],[M2A]]-(IF(Table1[[#This Row],[M1A]]="",Table1[[#This Row],[AWAL]],Table1[[#This Row],[M1A]]))))</f>
        <v/>
      </c>
      <c r="J116"/>
      <c r="K116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16"/>
      <c r="M116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16" t="str">
        <f>SUBSTITUTE(SUBSTITUTE(SUBSTITUTE(Table1[[#This Row],[NAMA BARANG]]," ",""),".",""),"-","")</f>
        <v>GelpenKenkoK1biru</v>
      </c>
      <c r="O116" t="str">
        <f>IF(NOT(Table1[[#This Row],[M1B]]=""),"+-","")</f>
        <v/>
      </c>
      <c r="P116" t="str">
        <f>IF(NOT(Table1[[#This Row],[M2B]]=""),"+-","")</f>
        <v/>
      </c>
    </row>
    <row r="117" spans="1:16">
      <c r="A117" t="str">
        <f>IF(Table1[[#This Row],[NAMA BARANG]]="","",IF(Table1[[#This Row],[TT]]&lt;1,"",COUNT(A$2:A116)+1))</f>
        <v/>
      </c>
      <c r="B117" s="14" t="s">
        <v>2679</v>
      </c>
      <c r="C117" s="22">
        <v>0</v>
      </c>
      <c r="D117" s="22" t="s">
        <v>2680</v>
      </c>
      <c r="E117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17" s="20"/>
      <c r="G117" s="20" t="str">
        <f>IF(Table1[[#This Row],[M1A]]="","",Table1[[#This Row],[M1A]]-Table1[[#This Row],[AWAL]])</f>
        <v/>
      </c>
      <c r="H117" s="20"/>
      <c r="I117" t="str">
        <f>IF(Table1[[#This Row],[M2A]]="","",SUM(Table1[[#This Row],[M2A]]-(IF(Table1[[#This Row],[M1A]]="",Table1[[#This Row],[AWAL]],Table1[[#This Row],[M1A]]))))</f>
        <v/>
      </c>
      <c r="J117"/>
      <c r="K117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117"/>
      <c r="M117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17" t="str">
        <f>SUBSTITUTE(SUBSTITUTE(SUBSTITUTE(Table1[[#This Row],[NAMA BARANG]]," ",""),".",""),"-","")</f>
        <v>GelpenKenkoK1hitam</v>
      </c>
      <c r="O117" t="str">
        <f>IF(NOT(Table1[[#This Row],[M1B]]=""),"+-","")</f>
        <v/>
      </c>
      <c r="P117" t="str">
        <f>IF(NOT(Table1[[#This Row],[M2B]]=""),"+-","")</f>
        <v/>
      </c>
    </row>
    <row r="118" spans="1:16">
      <c r="A118" t="str">
        <f>IF(Table1[[#This Row],[NAMA BARANG]]="","",IF(Table1[[#This Row],[TT]]&lt;1,"",COUNT(A$2:A117)+1))</f>
        <v/>
      </c>
      <c r="B118" s="14" t="s">
        <v>3036</v>
      </c>
      <c r="C118" s="22"/>
      <c r="D118" s="22" t="s">
        <v>2806</v>
      </c>
      <c r="E118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18" s="20"/>
      <c r="G118" s="20" t="str">
        <f>IF(Table1[[#This Row],[M1A]]="","",Table1[[#This Row],[M1A]]-Table1[[#This Row],[AWAL]])</f>
        <v/>
      </c>
      <c r="H118" s="20">
        <v>1</v>
      </c>
      <c r="I118">
        <f>IF(Table1[[#This Row],[M2A]]="","",SUM(Table1[[#This Row],[M2A]]-(IF(Table1[[#This Row],[M1A]]="",Table1[[#This Row],[AWAL]],Table1[[#This Row],[M1A]]))))</f>
        <v>1</v>
      </c>
      <c r="J118">
        <v>0</v>
      </c>
      <c r="K118" s="22">
        <f>IF(Table1[[#This Row],[M3A]]="","",SUM(Table1[[#This Row],[M3A]]-(IF(Table1[[#This Row],[M2A]]="",IF(Table1[[#This Row],[M1A]]="",Table1[[#This Row],[AWAL]],Table1[[#This Row],[M1A]]),Table1[[#This Row],[M2A]]))))</f>
        <v>-1</v>
      </c>
      <c r="L118"/>
      <c r="M118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18" t="str">
        <f>SUBSTITUTE(SUBSTITUTE(SUBSTITUTE(Table1[[#This Row],[NAMA BARANG]]," ",""),".",""),"-","")</f>
        <v>GelpenKenkoK100</v>
      </c>
      <c r="O118" t="str">
        <f>IF(NOT(Table1[[#This Row],[M1B]]=""),"+-","")</f>
        <v/>
      </c>
      <c r="P118" t="str">
        <f>IF(NOT(Table1[[#This Row],[M2B]]=""),"+-","")</f>
        <v>+-</v>
      </c>
    </row>
    <row r="119" spans="1:16">
      <c r="A119" t="str">
        <f>IF(Table1[[#This Row],[NAMA BARANG]]="","",IF(Table1[[#This Row],[TT]]&lt;1,"",COUNT(A$2:A117)+1))</f>
        <v/>
      </c>
      <c r="B119" s="14" t="s">
        <v>2682</v>
      </c>
      <c r="C119" s="22">
        <v>0</v>
      </c>
      <c r="D119" s="22" t="s">
        <v>2680</v>
      </c>
      <c r="E119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19" s="20"/>
      <c r="G119" s="20" t="str">
        <f>IF(Table1[[#This Row],[M1A]]="","",Table1[[#This Row],[M1A]]-Table1[[#This Row],[AWAL]])</f>
        <v/>
      </c>
      <c r="H119" s="20"/>
      <c r="I119" t="str">
        <f>IF(Table1[[#This Row],[M2A]]="","",SUM(Table1[[#This Row],[M2A]]-(IF(Table1[[#This Row],[M1A]]="",Table1[[#This Row],[AWAL]],Table1[[#This Row],[M1A]]))))</f>
        <v/>
      </c>
      <c r="J119"/>
      <c r="K119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119"/>
      <c r="M119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19" t="str">
        <f>SUBSTITUTE(SUBSTITUTE(SUBSTITUTE(Table1[[#This Row],[NAMA BARANG]]," ",""),".",""),"-","")</f>
        <v>GelpenKenkoKE100hitam</v>
      </c>
      <c r="O119" t="str">
        <f>IF(NOT(Table1[[#This Row],[M1B]]=""),"+-","")</f>
        <v/>
      </c>
      <c r="P119" t="str">
        <f>IF(NOT(Table1[[#This Row],[M2B]]=""),"+-","")</f>
        <v/>
      </c>
    </row>
    <row r="120" spans="1:16">
      <c r="A120" s="4" t="str">
        <f>IF(Table1[[#This Row],[NAMA BARANG]]="","",IF(Table1[[#This Row],[TT]]&lt;1,"",COUNT(A$2:A119)+1))</f>
        <v/>
      </c>
      <c r="B120" s="14" t="s">
        <v>2691</v>
      </c>
      <c r="C120" s="22">
        <v>0</v>
      </c>
      <c r="D120" s="22" t="s">
        <v>2680</v>
      </c>
      <c r="E120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20" s="20"/>
      <c r="G120" s="23" t="str">
        <f>IF(Table1[[#This Row],[M1A]]="","",Table1[[#This Row],[M1A]]-Table1[[#This Row],[AWAL]])</f>
        <v/>
      </c>
      <c r="H120" s="20"/>
      <c r="I120" t="str">
        <f>IF(Table1[[#This Row],[M2A]]="","",SUM(Table1[[#This Row],[M2A]]-(IF(Table1[[#This Row],[M1A]]="",Table1[[#This Row],[AWAL]],Table1[[#This Row],[M1A]]))))</f>
        <v/>
      </c>
      <c r="J120"/>
      <c r="K120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20"/>
      <c r="M120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20" t="str">
        <f>SUBSTITUTE(SUBSTITUTE(SUBSTITUTE(Table1[[#This Row],[NAMA BARANG]]," ",""),".",""),"-","")</f>
        <v>GelpenKenkoKE303Tgelbiru</v>
      </c>
      <c r="O120" t="str">
        <f>IF(NOT(Table1[[#This Row],[M1B]]=""),"+-","")</f>
        <v/>
      </c>
      <c r="P120" t="str">
        <f>IF(NOT(Table1[[#This Row],[M2B]]=""),"+-","")</f>
        <v/>
      </c>
    </row>
    <row r="121" spans="1:16">
      <c r="A121" t="str">
        <f>IF(Table1[[#This Row],[NAMA BARANG]]="","",IF(Table1[[#This Row],[TT]]&lt;1,"",COUNT(A$2:A120)+1))</f>
        <v/>
      </c>
      <c r="B121" s="14" t="s">
        <v>2692</v>
      </c>
      <c r="C121" s="22">
        <v>0</v>
      </c>
      <c r="D121" s="22" t="s">
        <v>2693</v>
      </c>
      <c r="E121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21" s="20"/>
      <c r="G121" s="20" t="str">
        <f>IF(Table1[[#This Row],[M1A]]="","",Table1[[#This Row],[M1A]]-Table1[[#This Row],[AWAL]])</f>
        <v/>
      </c>
      <c r="H121" s="20"/>
      <c r="I121" t="str">
        <f>IF(Table1[[#This Row],[M2A]]="","",SUM(Table1[[#This Row],[M2A]]-(IF(Table1[[#This Row],[M1A]]="",Table1[[#This Row],[AWAL]],Table1[[#This Row],[M1A]]))))</f>
        <v/>
      </c>
      <c r="J121"/>
      <c r="K121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121"/>
      <c r="M121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21" t="str">
        <f>SUBSTITUTE(SUBSTITUTE(SUBSTITUTE(Table1[[#This Row],[NAMA BARANG]]," ",""),".",""),"-","")</f>
        <v>GuntingKenkoSC828</v>
      </c>
      <c r="O121" t="str">
        <f>IF(NOT(Table1[[#This Row],[M1B]]=""),"+-","")</f>
        <v/>
      </c>
      <c r="P121" t="str">
        <f>IF(NOT(Table1[[#This Row],[M2B]]=""),"+-","")</f>
        <v/>
      </c>
    </row>
    <row r="122" spans="1:16">
      <c r="A122" s="4" t="str">
        <f>IF(Table1[[#This Row],[NAMA BARANG]]="","",IF(Table1[[#This Row],[TT]]&lt;1,"",COUNT(A$2:A121)+1))</f>
        <v/>
      </c>
      <c r="B122" s="14" t="s">
        <v>2896</v>
      </c>
      <c r="C122" s="22">
        <v>14</v>
      </c>
      <c r="D122" s="22" t="s">
        <v>2655</v>
      </c>
      <c r="E122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22" s="23">
        <v>5</v>
      </c>
      <c r="G122" s="23">
        <f>IF(Table1[[#This Row],[M1A]]="","",Table1[[#This Row],[M1A]]-Table1[[#This Row],[AWAL]])</f>
        <v>-9</v>
      </c>
      <c r="H122" s="23">
        <v>0</v>
      </c>
      <c r="I122" s="22">
        <f>IF(Table1[[#This Row],[M2A]]="","",SUM(Table1[[#This Row],[M2A]]-(IF(Table1[[#This Row],[M1A]]="",Table1[[#This Row],[AWAL]],Table1[[#This Row],[M1A]]))))</f>
        <v>-5</v>
      </c>
      <c r="J122" s="22"/>
      <c r="K122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22" s="22"/>
      <c r="M122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22" s="4" t="str">
        <f>SUBSTITUTE(SUBSTITUTE(SUBSTITUTE(Table1[[#This Row],[NAMA BARANG]]," ",""),".",""),"-","")</f>
        <v>IsicutterKenkoL150besar</v>
      </c>
      <c r="O122" t="str">
        <f>IF(NOT(Table1[[#This Row],[M1B]]=""),"+-","")</f>
        <v>+-</v>
      </c>
      <c r="P122" t="str">
        <f>IF(NOT(Table1[[#This Row],[M2B]]=""),"+-","")</f>
        <v>+-</v>
      </c>
    </row>
    <row r="123" spans="1:16">
      <c r="A123" s="4" t="str">
        <f>IF(Table1[[#This Row],[NAMA BARANG]]="","",IF(Table1[[#This Row],[TT]]&lt;1,"",COUNT(A$2:A122)+1))</f>
        <v/>
      </c>
      <c r="B123" s="14" t="s">
        <v>2897</v>
      </c>
      <c r="C123" s="22">
        <v>0</v>
      </c>
      <c r="D123" s="22" t="s">
        <v>2808</v>
      </c>
      <c r="E123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23" s="23"/>
      <c r="G123" s="23" t="str">
        <f>IF(Table1[[#This Row],[M1A]]="","",Table1[[#This Row],[M1A]]-Table1[[#This Row],[AWAL]])</f>
        <v/>
      </c>
      <c r="H123" s="23"/>
      <c r="I123" s="22" t="str">
        <f>IF(Table1[[#This Row],[M2A]]="","",SUM(Table1[[#This Row],[M2A]]-(IF(Table1[[#This Row],[M1A]]="",Table1[[#This Row],[AWAL]],Table1[[#This Row],[M1A]]))))</f>
        <v/>
      </c>
      <c r="J123" s="22"/>
      <c r="K123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23" s="22"/>
      <c r="M123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23" s="4" t="str">
        <f>SUBSTITUTE(SUBSTITUTE(SUBSTITUTE(Table1[[#This Row],[NAMA BARANG]]," ",""),".",""),"-","")</f>
        <v>isilabel2lineJK</v>
      </c>
      <c r="O123" t="str">
        <f>IF(NOT(Table1[[#This Row],[M1B]]=""),"+-","")</f>
        <v/>
      </c>
      <c r="P123" t="str">
        <f>IF(NOT(Table1[[#This Row],[M2B]]=""),"+-","")</f>
        <v/>
      </c>
    </row>
    <row r="124" spans="1:16">
      <c r="A124" s="4" t="str">
        <f>IF(Table1[[#This Row],[NAMA BARANG]]="","",IF(Table1[[#This Row],[TT]]&lt;1,"",COUNT(A$2:A123)+1))</f>
        <v/>
      </c>
      <c r="B124" s="14" t="s">
        <v>2753</v>
      </c>
      <c r="C124" s="22">
        <v>0</v>
      </c>
      <c r="D124" s="22" t="s">
        <v>2802</v>
      </c>
      <c r="E124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24" s="23"/>
      <c r="G124" s="23" t="str">
        <f>IF(Table1[[#This Row],[M1A]]="","",Table1[[#This Row],[M1A]]-Table1[[#This Row],[AWAL]])</f>
        <v/>
      </c>
      <c r="H124" s="23"/>
      <c r="I124" s="22" t="str">
        <f>IF(Table1[[#This Row],[M2A]]="","",SUM(Table1[[#This Row],[M2A]]-(IF(Table1[[#This Row],[M1A]]="",Table1[[#This Row],[AWAL]],Table1[[#This Row],[M1A]]))))</f>
        <v/>
      </c>
      <c r="J124" s="22"/>
      <c r="K124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24" s="22"/>
      <c r="M124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24" s="4" t="str">
        <f>SUBSTITUTE(SUBSTITUTE(SUBSTITUTE(Table1[[#This Row],[NAMA BARANG]]," ",""),".",""),"-","")</f>
        <v>Isistapler(staples)Kenkono3</v>
      </c>
      <c r="O124" t="str">
        <f>IF(NOT(Table1[[#This Row],[M1B]]=""),"+-","")</f>
        <v/>
      </c>
      <c r="P124" t="str">
        <f>IF(NOT(Table1[[#This Row],[M2B]]=""),"+-","")</f>
        <v/>
      </c>
    </row>
    <row r="125" spans="1:16">
      <c r="A125" s="4" t="str">
        <f>IF(Table1[[#This Row],[NAMA BARANG]]="","",IF(Table1[[#This Row],[TT]]&lt;1,"",COUNT(A$2:A124)+1))</f>
        <v/>
      </c>
      <c r="B125" s="14" t="s">
        <v>2754</v>
      </c>
      <c r="C125" s="22">
        <v>0</v>
      </c>
      <c r="D125" s="22"/>
      <c r="E125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25" s="23"/>
      <c r="G125" s="23" t="str">
        <f>IF(Table1[[#This Row],[M1A]]="","",Table1[[#This Row],[M1A]]-Table1[[#This Row],[AWAL]])</f>
        <v/>
      </c>
      <c r="H125" s="23"/>
      <c r="I125" s="22" t="str">
        <f>IF(Table1[[#This Row],[M2A]]="","",SUM(Table1[[#This Row],[M2A]]-(IF(Table1[[#This Row],[M1A]]="",Table1[[#This Row],[AWAL]],Table1[[#This Row],[M1A]]))))</f>
        <v/>
      </c>
      <c r="J125" s="22"/>
      <c r="K125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25" s="22"/>
      <c r="M125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25" s="4" t="str">
        <f>SUBSTITUTE(SUBSTITUTE(SUBSTITUTE(Table1[[#This Row],[NAMA BARANG]]," ",""),".",""),"-","")</f>
        <v>JangkasetKenkoC288</v>
      </c>
      <c r="O125" t="str">
        <f>IF(NOT(Table1[[#This Row],[M1B]]=""),"+-","")</f>
        <v/>
      </c>
      <c r="P125" t="str">
        <f>IF(NOT(Table1[[#This Row],[M2B]]=""),"+-","")</f>
        <v/>
      </c>
    </row>
    <row r="126" spans="1:16">
      <c r="A126" s="4" t="str">
        <f>IF(Table1[[#This Row],[NAMA BARANG]]="","",IF(Table1[[#This Row],[TT]]&lt;1,"",COUNT(A$2:A125)+1))</f>
        <v/>
      </c>
      <c r="B126" s="14" t="s">
        <v>2964</v>
      </c>
      <c r="C126" s="22"/>
      <c r="D126" s="22" t="s">
        <v>2683</v>
      </c>
      <c r="E126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26" s="23">
        <v>1</v>
      </c>
      <c r="G126" s="23">
        <f>IF(Table1[[#This Row],[M1A]]="","",Table1[[#This Row],[M1A]]-Table1[[#This Row],[AWAL]])</f>
        <v>1</v>
      </c>
      <c r="H126" s="23"/>
      <c r="I126" s="22" t="str">
        <f>IF(Table1[[#This Row],[M2A]]="","",SUM(Table1[[#This Row],[M2A]]-(IF(Table1[[#This Row],[M1A]]="",Table1[[#This Row],[AWAL]],Table1[[#This Row],[M1A]]))))</f>
        <v/>
      </c>
      <c r="J126" s="22">
        <v>0</v>
      </c>
      <c r="K126" s="5">
        <f>IF(Table1[[#This Row],[M3A]]="","",SUM(Table1[[#This Row],[M3A]]-(IF(Table1[[#This Row],[M2A]]="",IF(Table1[[#This Row],[M1A]]="",Table1[[#This Row],[AWAL]],Table1[[#This Row],[M1A]]),Table1[[#This Row],[M2A]]))))</f>
        <v>-1</v>
      </c>
      <c r="L126" s="22"/>
      <c r="M126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26" s="4" t="str">
        <f>SUBSTITUTE(SUBSTITUTE(SUBSTITUTE(Table1[[#This Row],[NAMA BARANG]]," ",""),".",""),"-","")</f>
        <v>JangkasetMS28JK</v>
      </c>
      <c r="O126" s="4" t="str">
        <f>IF(NOT(Table1[[#This Row],[M1B]]=""),"+-","")</f>
        <v>+-</v>
      </c>
      <c r="P126" t="str">
        <f>IF(NOT(Table1[[#This Row],[M2B]]=""),"+-","")</f>
        <v/>
      </c>
    </row>
    <row r="127" spans="1:16">
      <c r="A127" s="4" t="str">
        <f>IF(Table1[[#This Row],[NAMA BARANG]]="","",IF(Table1[[#This Row],[TT]]&lt;1,"",COUNT(A$2:A126)+1))</f>
        <v/>
      </c>
      <c r="B127" s="14" t="s">
        <v>2967</v>
      </c>
      <c r="C127" s="22"/>
      <c r="D127" s="22">
        <v>192</v>
      </c>
      <c r="E127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27" s="23">
        <v>1</v>
      </c>
      <c r="G127" s="23">
        <f>IF(Table1[[#This Row],[M1A]]="","",Table1[[#This Row],[M1A]]-Table1[[#This Row],[AWAL]])</f>
        <v>1</v>
      </c>
      <c r="H127" s="23">
        <v>0</v>
      </c>
      <c r="I127" s="22">
        <f>IF(Table1[[#This Row],[M2A]]="","",SUM(Table1[[#This Row],[M2A]]-(IF(Table1[[#This Row],[M1A]]="",Table1[[#This Row],[AWAL]],Table1[[#This Row],[M1A]]))))</f>
        <v>-1</v>
      </c>
      <c r="J127" s="22"/>
      <c r="K127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27" s="22"/>
      <c r="M127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27" s="4" t="str">
        <f>SUBSTITUTE(SUBSTITUTE(SUBSTITUTE(Table1[[#This Row],[NAMA BARANG]]," ",""),".",""),"-","")</f>
        <v>LLeaf!5Kenko</v>
      </c>
      <c r="O127" s="4" t="str">
        <f>IF(NOT(Table1[[#This Row],[M1B]]=""),"+-","")</f>
        <v>+-</v>
      </c>
      <c r="P127" t="str">
        <f>IF(NOT(Table1[[#This Row],[M2B]]=""),"+-","")</f>
        <v>+-</v>
      </c>
    </row>
    <row r="128" spans="1:16">
      <c r="A128" t="str">
        <f>IF(Table1[[#This Row],[NAMA BARANG]]="","",IF(Table1[[#This Row],[TT]]&lt;1,"",COUNT(A$2:A127)+1))</f>
        <v/>
      </c>
      <c r="B128" s="14" t="s">
        <v>60</v>
      </c>
      <c r="C128" s="22">
        <v>5</v>
      </c>
      <c r="D128" s="22" t="s">
        <v>61</v>
      </c>
      <c r="E128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28" s="20"/>
      <c r="G128" s="20" t="str">
        <f>IF(Table1[[#This Row],[M1A]]="","",Table1[[#This Row],[M1A]]-Table1[[#This Row],[AWAL]])</f>
        <v/>
      </c>
      <c r="H128" s="20">
        <v>4</v>
      </c>
      <c r="I128">
        <f>IF(Table1[[#This Row],[M2A]]="","",SUM(Table1[[#This Row],[M2A]]-(IF(Table1[[#This Row],[M1A]]="",Table1[[#This Row],[AWAL]],Table1[[#This Row],[M1A]]))))</f>
        <v>-1</v>
      </c>
      <c r="J128"/>
      <c r="K128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128">
        <v>0</v>
      </c>
      <c r="M128" s="22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>-4</v>
      </c>
      <c r="N128" t="str">
        <f>SUBSTITUTE(SUBSTITUTE(SUBSTITUTE(Table1[[#This Row],[NAMA BARANG]]," ",""),".",""),"-","")</f>
        <v>LLeafB5100JK</v>
      </c>
      <c r="O128" t="str">
        <f>IF(NOT(Table1[[#This Row],[M1B]]=""),"+-","")</f>
        <v/>
      </c>
      <c r="P128" t="str">
        <f>IF(NOT(Table1[[#This Row],[M2B]]=""),"+-","")</f>
        <v>+-</v>
      </c>
    </row>
    <row r="129" spans="1:16">
      <c r="A129" s="4" t="str">
        <f>IF(Table1[[#This Row],[NAMA BARANG]]="","",IF(Table1[[#This Row],[TT]]&lt;1,"",COUNT(A$2:A128)+1))</f>
        <v/>
      </c>
      <c r="B129" s="14" t="s">
        <v>2697</v>
      </c>
      <c r="C129" s="22">
        <v>0</v>
      </c>
      <c r="D129" s="22" t="s">
        <v>2698</v>
      </c>
      <c r="E129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29" s="20"/>
      <c r="G129" s="23" t="str">
        <f>IF(Table1[[#This Row],[M1A]]="","",Table1[[#This Row],[M1A]]-Table1[[#This Row],[AWAL]])</f>
        <v/>
      </c>
      <c r="H129" s="20"/>
      <c r="I129" t="str">
        <f>IF(Table1[[#This Row],[M2A]]="","",SUM(Table1[[#This Row],[M2A]]-(IF(Table1[[#This Row],[M1A]]="",Table1[[#This Row],[AWAL]],Table1[[#This Row],[M1A]]))))</f>
        <v/>
      </c>
      <c r="J129"/>
      <c r="K129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29"/>
      <c r="M129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29" t="str">
        <f>SUBSTITUTE(SUBSTITUTE(SUBSTITUTE(Table1[[#This Row],[NAMA BARANG]]," ",""),".",""),"-","")</f>
        <v>LLeafKenkoA5LL1002070</v>
      </c>
      <c r="O129" t="str">
        <f>IF(NOT(Table1[[#This Row],[M1B]]=""),"+-","")</f>
        <v/>
      </c>
      <c r="P129" t="str">
        <f>IF(NOT(Table1[[#This Row],[M2B]]=""),"+-","")</f>
        <v/>
      </c>
    </row>
    <row r="130" spans="1:16">
      <c r="A130" t="str">
        <f>IF(Table1[[#This Row],[NAMA BARANG]]="","",IF(Table1[[#This Row],[TT]]&lt;1,"",COUNT(A$2:A129)+1))</f>
        <v/>
      </c>
      <c r="B130" s="14" t="s">
        <v>2699</v>
      </c>
      <c r="C130" s="22">
        <v>0</v>
      </c>
      <c r="D130" s="22" t="s">
        <v>2700</v>
      </c>
      <c r="E130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30" s="20"/>
      <c r="G130" s="20" t="str">
        <f>IF(Table1[[#This Row],[M1A]]="","",Table1[[#This Row],[M1A]]-Table1[[#This Row],[AWAL]])</f>
        <v/>
      </c>
      <c r="H130" s="20"/>
      <c r="I130" t="str">
        <f>IF(Table1[[#This Row],[M2A]]="","",SUM(Table1[[#This Row],[M2A]]-(IF(Table1[[#This Row],[M1A]]="",Table1[[#This Row],[AWAL]],Table1[[#This Row],[M1A]]))))</f>
        <v/>
      </c>
      <c r="J130"/>
      <c r="K130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130"/>
      <c r="M130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30" t="str">
        <f>SUBSTITUTE(SUBSTITUTE(SUBSTITUTE(Table1[[#This Row],[NAMA BARANG]]," ",""),".",""),"-","")</f>
        <v>LLeafKenkoB5LL1002670</v>
      </c>
      <c r="O130" t="str">
        <f>IF(NOT(Table1[[#This Row],[M1B]]=""),"+-","")</f>
        <v/>
      </c>
      <c r="P130" t="str">
        <f>IF(NOT(Table1[[#This Row],[M2B]]=""),"+-","")</f>
        <v/>
      </c>
    </row>
    <row r="131" spans="1:16">
      <c r="A131" s="4" t="str">
        <f>IF(Table1[[#This Row],[NAMA BARANG]]="","",IF(Table1[[#This Row],[TT]]&lt;1,"",COUNT(A$2:A130)+1))</f>
        <v/>
      </c>
      <c r="B131" s="14" t="s">
        <v>2755</v>
      </c>
      <c r="C131" s="22">
        <v>0</v>
      </c>
      <c r="D131" s="22" t="s">
        <v>2807</v>
      </c>
      <c r="E131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31" s="23"/>
      <c r="G131" s="23" t="str">
        <f>IF(Table1[[#This Row],[M1A]]="","",Table1[[#This Row],[M1A]]-Table1[[#This Row],[AWAL]])</f>
        <v/>
      </c>
      <c r="H131" s="23"/>
      <c r="I131" s="22" t="str">
        <f>IF(Table1[[#This Row],[M2A]]="","",SUM(Table1[[#This Row],[M2A]]-(IF(Table1[[#This Row],[M1A]]="",Table1[[#This Row],[AWAL]],Table1[[#This Row],[M1A]]))))</f>
        <v/>
      </c>
      <c r="J131" s="22"/>
      <c r="K131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31" s="22"/>
      <c r="M131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31" s="4" t="str">
        <f>SUBSTITUTE(SUBSTITUTE(SUBSTITUTE(Table1[[#This Row],[NAMA BARANG]]," ",""),".",""),"-","")</f>
        <v>LabelhargaKenko60012R1brs</v>
      </c>
      <c r="O131" t="str">
        <f>IF(NOT(Table1[[#This Row],[M1B]]=""),"+-","")</f>
        <v/>
      </c>
      <c r="P131" t="str">
        <f>IF(NOT(Table1[[#This Row],[M2B]]=""),"+-","")</f>
        <v/>
      </c>
    </row>
    <row r="132" spans="1:16">
      <c r="A132" s="4" t="str">
        <f>IF(Table1[[#This Row],[NAMA BARANG]]="","",IF(Table1[[#This Row],[TT]]&lt;1,"",COUNT(A$2:A131)+1))</f>
        <v/>
      </c>
      <c r="B132" s="14" t="s">
        <v>2756</v>
      </c>
      <c r="C132" s="22">
        <v>0</v>
      </c>
      <c r="D132" s="22">
        <v>500</v>
      </c>
      <c r="E132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32" s="20"/>
      <c r="G132" s="23" t="str">
        <f>IF(Table1[[#This Row],[M1A]]="","",Table1[[#This Row],[M1A]]-Table1[[#This Row],[AWAL]])</f>
        <v/>
      </c>
      <c r="H132" s="20"/>
      <c r="I132" t="str">
        <f>IF(Table1[[#This Row],[M2A]]="","",SUM(Table1[[#This Row],[M2A]]-(IF(Table1[[#This Row],[M1A]]="",Table1[[#This Row],[AWAL]],Table1[[#This Row],[M1A]]))))</f>
        <v/>
      </c>
      <c r="J132"/>
      <c r="K132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32"/>
      <c r="M132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32" t="str">
        <f>SUBSTITUTE(SUBSTITUTE(SUBSTITUTE(Table1[[#This Row],[NAMA BARANG]]," ",""),".",""),"-","")</f>
        <v>LabelJKLBP2LN2brs</v>
      </c>
      <c r="O132" t="str">
        <f>IF(NOT(Table1[[#This Row],[M1B]]=""),"+-","")</f>
        <v/>
      </c>
      <c r="P132" t="str">
        <f>IF(NOT(Table1[[#This Row],[M2B]]=""),"+-","")</f>
        <v/>
      </c>
    </row>
    <row r="133" spans="1:16">
      <c r="A133" t="str">
        <f>IF(Table1[[#This Row],[NAMA BARANG]]="","",IF(Table1[[#This Row],[TT]]&lt;1,"",COUNT(A$2:A132)+1))</f>
        <v/>
      </c>
      <c r="B133" s="14" t="s">
        <v>2701</v>
      </c>
      <c r="C133" s="22">
        <v>0</v>
      </c>
      <c r="D133" s="22" t="s">
        <v>2659</v>
      </c>
      <c r="E133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33" s="20"/>
      <c r="G133" s="20" t="str">
        <f>IF(Table1[[#This Row],[M1A]]="","",Table1[[#This Row],[M1A]]-Table1[[#This Row],[AWAL]])</f>
        <v/>
      </c>
      <c r="H133" s="20"/>
      <c r="I133" t="str">
        <f>IF(Table1[[#This Row],[M2A]]="","",SUM(Table1[[#This Row],[M2A]]-(IF(Table1[[#This Row],[M1A]]="",Table1[[#This Row],[AWAL]],Table1[[#This Row],[M1A]]))))</f>
        <v/>
      </c>
      <c r="J133"/>
      <c r="K133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133"/>
      <c r="M133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33" t="str">
        <f>SUBSTITUTE(SUBSTITUTE(SUBSTITUTE(Table1[[#This Row],[NAMA BARANG]]," ",""),".",""),"-","")</f>
        <v>LemcairKenkoLG50</v>
      </c>
      <c r="O133" t="str">
        <f>IF(NOT(Table1[[#This Row],[M1B]]=""),"+-","")</f>
        <v/>
      </c>
      <c r="P133" t="str">
        <f>IF(NOT(Table1[[#This Row],[M2B]]=""),"+-","")</f>
        <v/>
      </c>
    </row>
    <row r="134" spans="1:16">
      <c r="A134" t="str">
        <f>IF(Table1[[#This Row],[NAMA BARANG]]="","",IF(Table1[[#This Row],[TT]]&lt;1,"",COUNT(A$2:A133)+1))</f>
        <v/>
      </c>
      <c r="B134" s="14" t="s">
        <v>2702</v>
      </c>
      <c r="C134" s="22">
        <v>0</v>
      </c>
      <c r="D134" s="22" t="s">
        <v>2689</v>
      </c>
      <c r="E134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34" s="20"/>
      <c r="G134" s="20" t="str">
        <f>IF(Table1[[#This Row],[M1A]]="","",Table1[[#This Row],[M1A]]-Table1[[#This Row],[AWAL]])</f>
        <v/>
      </c>
      <c r="H134" s="20"/>
      <c r="I134" t="str">
        <f>IF(Table1[[#This Row],[M2A]]="","",SUM(Table1[[#This Row],[M2A]]-(IF(Table1[[#This Row],[M1A]]="",Table1[[#This Row],[AWAL]],Table1[[#This Row],[M1A]]))))</f>
        <v/>
      </c>
      <c r="J134"/>
      <c r="K134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134"/>
      <c r="M134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34" t="str">
        <f>SUBSTITUTE(SUBSTITUTE(SUBSTITUTE(Table1[[#This Row],[NAMA BARANG]]," ",""),".",""),"-","")</f>
        <v>LemJKGLR35</v>
      </c>
      <c r="O134" t="str">
        <f>IF(NOT(Table1[[#This Row],[M1B]]=""),"+-","")</f>
        <v/>
      </c>
      <c r="P134" t="str">
        <f>IF(NOT(Table1[[#This Row],[M2B]]=""),"+-","")</f>
        <v/>
      </c>
    </row>
    <row r="135" spans="1:16">
      <c r="A135" s="4" t="str">
        <f>IF(Table1[[#This Row],[NAMA BARANG]]="","",IF(Table1[[#This Row],[TT]]&lt;1,"",COUNT(A$2:A134)+1))</f>
        <v/>
      </c>
      <c r="B135" s="14" t="s">
        <v>2965</v>
      </c>
      <c r="C135" s="22"/>
      <c r="D135" s="22" t="s">
        <v>2966</v>
      </c>
      <c r="E135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35" s="23">
        <v>2</v>
      </c>
      <c r="G135" s="23">
        <f>IF(Table1[[#This Row],[M1A]]="","",Table1[[#This Row],[M1A]]-Table1[[#This Row],[AWAL]])</f>
        <v>2</v>
      </c>
      <c r="H135" s="23"/>
      <c r="I135" s="22" t="str">
        <f>IF(Table1[[#This Row],[M2A]]="","",SUM(Table1[[#This Row],[M2A]]-(IF(Table1[[#This Row],[M1A]]="",Table1[[#This Row],[AWAL]],Table1[[#This Row],[M1A]]))))</f>
        <v/>
      </c>
      <c r="J135" s="22">
        <v>0</v>
      </c>
      <c r="K135" s="5">
        <f>IF(Table1[[#This Row],[M3A]]="","",SUM(Table1[[#This Row],[M3A]]-(IF(Table1[[#This Row],[M2A]]="",IF(Table1[[#This Row],[M1A]]="",Table1[[#This Row],[AWAL]],Table1[[#This Row],[M1A]]),Table1[[#This Row],[M2A]]))))</f>
        <v>-2</v>
      </c>
      <c r="L135" s="22"/>
      <c r="M135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35" s="4" t="str">
        <f>SUBSTITUTE(SUBSTITUTE(SUBSTITUTE(Table1[[#This Row],[NAMA BARANG]]," ",""),".",""),"-","")</f>
        <v>LemJKGS100</v>
      </c>
      <c r="O135" s="4" t="str">
        <f>IF(NOT(Table1[[#This Row],[M1B]]=""),"+-","")</f>
        <v>+-</v>
      </c>
      <c r="P135" t="str">
        <f>IF(NOT(Table1[[#This Row],[M2B]]=""),"+-","")</f>
        <v/>
      </c>
    </row>
    <row r="136" spans="1:16">
      <c r="A136" s="4" t="str">
        <f>IF(Table1[[#This Row],[NAMA BARANG]]="","",IF(Table1[[#This Row],[TT]]&lt;1,"",COUNT(A$2:A135)+1))</f>
        <v/>
      </c>
      <c r="B136" s="14" t="s">
        <v>2758</v>
      </c>
      <c r="C136" s="22">
        <v>0</v>
      </c>
      <c r="D136" s="22" t="s">
        <v>2810</v>
      </c>
      <c r="E136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36" s="23"/>
      <c r="G136" s="23" t="str">
        <f>IF(Table1[[#This Row],[M1A]]="","",Table1[[#This Row],[M1A]]-Table1[[#This Row],[AWAL]])</f>
        <v/>
      </c>
      <c r="H136" s="23"/>
      <c r="I136" s="22" t="str">
        <f>IF(Table1[[#This Row],[M2A]]="","",SUM(Table1[[#This Row],[M2A]]-(IF(Table1[[#This Row],[M1A]]="",Table1[[#This Row],[AWAL]],Table1[[#This Row],[M1A]]))))</f>
        <v/>
      </c>
      <c r="J136" s="22"/>
      <c r="K136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36" s="22"/>
      <c r="M136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36" s="4" t="str">
        <f>SUBSTITUTE(SUBSTITUTE(SUBSTITUTE(Table1[[#This Row],[NAMA BARANG]]," ",""),".",""),"-","")</f>
        <v>LemstickKenko15grtanggung</v>
      </c>
      <c r="O136" t="str">
        <f>IF(NOT(Table1[[#This Row],[M1B]]=""),"+-","")</f>
        <v/>
      </c>
      <c r="P136" t="str">
        <f>IF(NOT(Table1[[#This Row],[M2B]]=""),"+-","")</f>
        <v/>
      </c>
    </row>
    <row r="137" spans="1:16">
      <c r="A137" t="str">
        <f>IF(Table1[[#This Row],[NAMA BARANG]]="","",IF(Table1[[#This Row],[TT]]&lt;1,"",COUNT(A$2:A136)+1))</f>
        <v/>
      </c>
      <c r="B137" s="14" t="s">
        <v>2703</v>
      </c>
      <c r="C137" s="22">
        <v>0</v>
      </c>
      <c r="D137" s="22" t="s">
        <v>2704</v>
      </c>
      <c r="E137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37" s="20"/>
      <c r="G137" s="20" t="str">
        <f>IF(Table1[[#This Row],[M1A]]="","",Table1[[#This Row],[M1A]]-Table1[[#This Row],[AWAL]])</f>
        <v/>
      </c>
      <c r="H137" s="20"/>
      <c r="I137" t="str">
        <f>IF(Table1[[#This Row],[M2A]]="","",SUM(Table1[[#This Row],[M2A]]-(IF(Table1[[#This Row],[M1A]]="",Table1[[#This Row],[AWAL]],Table1[[#This Row],[M1A]]))))</f>
        <v/>
      </c>
      <c r="J137"/>
      <c r="K137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137"/>
      <c r="M137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37" t="str">
        <f>SUBSTITUTE(SUBSTITUTE(SUBSTITUTE(Table1[[#This Row],[NAMA BARANG]]," ",""),".",""),"-","")</f>
        <v>LemstickKenko8grkecil</v>
      </c>
      <c r="O137" t="str">
        <f>IF(NOT(Table1[[#This Row],[M1B]]=""),"+-","")</f>
        <v/>
      </c>
      <c r="P137" t="str">
        <f>IF(NOT(Table1[[#This Row],[M2B]]=""),"+-","")</f>
        <v/>
      </c>
    </row>
    <row r="138" spans="1:16">
      <c r="A138" t="str">
        <f>IF(Table1[[#This Row],[NAMA BARANG]]="","",IF(Table1[[#This Row],[TT]]&lt;1,"",COUNT(A$2:A137)+1))</f>
        <v/>
      </c>
      <c r="B138" s="14" t="s">
        <v>2674</v>
      </c>
      <c r="C138" s="22">
        <v>0</v>
      </c>
      <c r="D138" s="22" t="s">
        <v>2655</v>
      </c>
      <c r="E138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38" s="20"/>
      <c r="G138" s="20" t="str">
        <f>IF(Table1[[#This Row],[M1A]]="","",Table1[[#This Row],[M1A]]-Table1[[#This Row],[AWAL]])</f>
        <v/>
      </c>
      <c r="H138" s="20"/>
      <c r="I138" t="str">
        <f>IF(Table1[[#This Row],[M2A]]="","",SUM(Table1[[#This Row],[M2A]]-(IF(Table1[[#This Row],[M1A]]="",Table1[[#This Row],[AWAL]],Table1[[#This Row],[M1A]]))))</f>
        <v/>
      </c>
      <c r="J138"/>
      <c r="K138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138"/>
      <c r="M138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38" t="str">
        <f>SUBSTITUTE(SUBSTITUTE(SUBSTITUTE(Table1[[#This Row],[NAMA BARANG]]," ",""),".",""),"-","")</f>
        <v>MarkerpermanenKenkoPM100hitam</v>
      </c>
      <c r="O138" t="str">
        <f>IF(NOT(Table1[[#This Row],[M1B]]=""),"+-","")</f>
        <v/>
      </c>
      <c r="P138" t="str">
        <f>IF(NOT(Table1[[#This Row],[M2B]]=""),"+-","")</f>
        <v/>
      </c>
    </row>
    <row r="139" spans="1:16">
      <c r="A139" t="str">
        <f>IF(Table1[[#This Row],[NAMA BARANG]]="","",IF(Table1[[#This Row],[TT]]&lt;1,"",COUNT(A$2:A138)+1))</f>
        <v/>
      </c>
      <c r="B139" s="14" t="s">
        <v>2675</v>
      </c>
      <c r="C139" s="22">
        <v>0</v>
      </c>
      <c r="D139" s="22" t="s">
        <v>2655</v>
      </c>
      <c r="E139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39" s="20"/>
      <c r="G139" s="20" t="str">
        <f>IF(Table1[[#This Row],[M1A]]="","",Table1[[#This Row],[M1A]]-Table1[[#This Row],[AWAL]])</f>
        <v/>
      </c>
      <c r="H139" s="20"/>
      <c r="I139" t="str">
        <f>IF(Table1[[#This Row],[M2A]]="","",SUM(Table1[[#This Row],[M2A]]-(IF(Table1[[#This Row],[M1A]]="",Table1[[#This Row],[AWAL]],Table1[[#This Row],[M1A]]))))</f>
        <v/>
      </c>
      <c r="J139"/>
      <c r="K139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139"/>
      <c r="M139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39" t="str">
        <f>SUBSTITUTE(SUBSTITUTE(SUBSTITUTE(Table1[[#This Row],[NAMA BARANG]]," ",""),".",""),"-","")</f>
        <v>MarkerWBKenkoWM100hitam</v>
      </c>
      <c r="O139" t="str">
        <f>IF(NOT(Table1[[#This Row],[M1B]]=""),"+-","")</f>
        <v/>
      </c>
      <c r="P139" t="str">
        <f>IF(NOT(Table1[[#This Row],[M2B]]=""),"+-","")</f>
        <v/>
      </c>
    </row>
    <row r="140" spans="1:16">
      <c r="A140" s="4" t="str">
        <f>IF(Table1[[#This Row],[NAMA BARANG]]="","",IF(Table1[[#This Row],[TT]]&lt;1,"",COUNT(A$2:A139)+1))</f>
        <v/>
      </c>
      <c r="B140" s="14" t="s">
        <v>2759</v>
      </c>
      <c r="C140" s="22">
        <v>0</v>
      </c>
      <c r="D140" s="22" t="s">
        <v>2811</v>
      </c>
      <c r="E140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40" s="23"/>
      <c r="G140" s="23" t="str">
        <f>IF(Table1[[#This Row],[M1A]]="","",Table1[[#This Row],[M1A]]-Table1[[#This Row],[AWAL]])</f>
        <v/>
      </c>
      <c r="H140" s="23"/>
      <c r="I140" s="22" t="str">
        <f>IF(Table1[[#This Row],[M2A]]="","",SUM(Table1[[#This Row],[M2A]]-(IF(Table1[[#This Row],[M1A]]="",Table1[[#This Row],[AWAL]],Table1[[#This Row],[M1A]]))))</f>
        <v/>
      </c>
      <c r="J140" s="22"/>
      <c r="K140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40" s="22"/>
      <c r="M140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40" s="4" t="str">
        <f>SUBSTITUTE(SUBSTITUTE(SUBSTITUTE(Table1[[#This Row],[NAMA BARANG]]," ",""),".",""),"-","")</f>
        <v>MesinlabelhargaKenkoMX5500</v>
      </c>
      <c r="O140" t="str">
        <f>IF(NOT(Table1[[#This Row],[M1B]]=""),"+-","")</f>
        <v/>
      </c>
      <c r="P140" t="str">
        <f>IF(NOT(Table1[[#This Row],[M2B]]=""),"+-","")</f>
        <v/>
      </c>
    </row>
    <row r="141" spans="1:16">
      <c r="A141" t="str">
        <f>IF(Table1[[#This Row],[NAMA BARANG]]="","",IF(Table1[[#This Row],[TT]]&lt;1,"",COUNT(A$2:A140)+1))</f>
        <v/>
      </c>
      <c r="B141" s="14" t="s">
        <v>2705</v>
      </c>
      <c r="C141" s="22">
        <v>0</v>
      </c>
      <c r="D141" s="22" t="s">
        <v>2706</v>
      </c>
      <c r="E141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41" s="20"/>
      <c r="G141" s="20" t="str">
        <f>IF(Table1[[#This Row],[M1A]]="","",Table1[[#This Row],[M1A]]-Table1[[#This Row],[AWAL]])</f>
        <v/>
      </c>
      <c r="H141" s="20"/>
      <c r="I141" t="str">
        <f>IF(Table1[[#This Row],[M2A]]="","",SUM(Table1[[#This Row],[M2A]]-(IF(Table1[[#This Row],[M1A]]="",Table1[[#This Row],[AWAL]],Table1[[#This Row],[M1A]]))))</f>
        <v/>
      </c>
      <c r="J141"/>
      <c r="K141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141"/>
      <c r="M141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41" t="str">
        <f>SUBSTITUTE(SUBSTITUTE(SUBSTITUTE(Table1[[#This Row],[NAMA BARANG]]," ",""),".",""),"-","")</f>
        <v>MikalaminatingKenkoLF1002234</v>
      </c>
      <c r="O141" t="str">
        <f>IF(NOT(Table1[[#This Row],[M1B]]=""),"+-","")</f>
        <v/>
      </c>
      <c r="P141" t="str">
        <f>IF(NOT(Table1[[#This Row],[M2B]]=""),"+-","")</f>
        <v/>
      </c>
    </row>
    <row r="142" spans="1:16">
      <c r="A142" t="str">
        <f>IF(Table1[[#This Row],[NAMA BARANG]]="","",IF(Table1[[#This Row],[TT]]&lt;1,"",COUNT(A$2:A141)+1))</f>
        <v/>
      </c>
      <c r="B142" s="14" t="s">
        <v>2707</v>
      </c>
      <c r="C142" s="22">
        <v>0</v>
      </c>
      <c r="D142" s="22" t="s">
        <v>2708</v>
      </c>
      <c r="E142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42" s="20"/>
      <c r="G142" s="20" t="str">
        <f>IF(Table1[[#This Row],[M1A]]="","",Table1[[#This Row],[M1A]]-Table1[[#This Row],[AWAL]])</f>
        <v/>
      </c>
      <c r="H142" s="20"/>
      <c r="I142" t="str">
        <f>IF(Table1[[#This Row],[M2A]]="","",SUM(Table1[[#This Row],[M2A]]-(IF(Table1[[#This Row],[M1A]]="",Table1[[#This Row],[AWAL]],Table1[[#This Row],[M1A]]))))</f>
        <v/>
      </c>
      <c r="J142">
        <v>1</v>
      </c>
      <c r="K142" s="22">
        <f>IF(Table1[[#This Row],[M3A]]="","",SUM(Table1[[#This Row],[M3A]]-(IF(Table1[[#This Row],[M2A]]="",IF(Table1[[#This Row],[M1A]]="",Table1[[#This Row],[AWAL]],Table1[[#This Row],[M1A]]),Table1[[#This Row],[M2A]]))))</f>
        <v>1</v>
      </c>
      <c r="L142">
        <v>0</v>
      </c>
      <c r="M142" s="22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>-1</v>
      </c>
      <c r="N142" t="str">
        <f>SUBSTITUTE(SUBSTITUTE(SUBSTITUTE(Table1[[#This Row],[NAMA BARANG]]," ",""),".",""),"-","")</f>
        <v>OpastelJK12WOP12S</v>
      </c>
      <c r="O142" t="str">
        <f>IF(NOT(Table1[[#This Row],[M1B]]=""),"+-","")</f>
        <v/>
      </c>
      <c r="P142" t="str">
        <f>IF(NOT(Table1[[#This Row],[M2B]]=""),"+-","")</f>
        <v/>
      </c>
    </row>
    <row r="143" spans="1:16">
      <c r="A143" s="4" t="str">
        <f>IF(Table1[[#This Row],[NAMA BARANG]]="","",IF(Table1[[#This Row],[TT]]&lt;1,"",COUNT(A$2:A142)+1))</f>
        <v/>
      </c>
      <c r="B143" s="14" t="s">
        <v>2760</v>
      </c>
      <c r="C143" s="22">
        <v>0</v>
      </c>
      <c r="D143" s="22" t="s">
        <v>2812</v>
      </c>
      <c r="E143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43" s="23"/>
      <c r="G143" s="23" t="str">
        <f>IF(Table1[[#This Row],[M1A]]="","",Table1[[#This Row],[M1A]]-Table1[[#This Row],[AWAL]])</f>
        <v/>
      </c>
      <c r="H143" s="23"/>
      <c r="I143" s="22" t="str">
        <f>IF(Table1[[#This Row],[M2A]]="","",SUM(Table1[[#This Row],[M2A]]-(IF(Table1[[#This Row],[M1A]]="",Table1[[#This Row],[AWAL]],Table1[[#This Row],[M1A]]))))</f>
        <v/>
      </c>
      <c r="J143" s="22">
        <v>4</v>
      </c>
      <c r="K143" s="5">
        <f>IF(Table1[[#This Row],[M3A]]="","",SUM(Table1[[#This Row],[M3A]]-(IF(Table1[[#This Row],[M2A]]="",IF(Table1[[#This Row],[M1A]]="",Table1[[#This Row],[AWAL]],Table1[[#This Row],[M1A]]),Table1[[#This Row],[M2A]]))))</f>
        <v>4</v>
      </c>
      <c r="L143" s="22">
        <v>0</v>
      </c>
      <c r="M143" s="5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>-4</v>
      </c>
      <c r="N143" s="4" t="str">
        <f>SUBSTITUTE(SUBSTITUTE(SUBSTITUTE(Table1[[#This Row],[NAMA BARANG]]," ",""),".",""),"-","")</f>
        <v>OpastelJK24WOP24S</v>
      </c>
      <c r="O143" t="str">
        <f>IF(NOT(Table1[[#This Row],[M1B]]=""),"+-","")</f>
        <v/>
      </c>
      <c r="P143" t="str">
        <f>IF(NOT(Table1[[#This Row],[M2B]]=""),"+-","")</f>
        <v/>
      </c>
    </row>
    <row r="144" spans="1:16">
      <c r="A144" s="4" t="str">
        <f>IF(Table1[[#This Row],[NAMA BARANG]]="","",IF(Table1[[#This Row],[TT]]&lt;1,"",COUNT(A$2:A143)+1))</f>
        <v/>
      </c>
      <c r="B144" s="14" t="s">
        <v>2762</v>
      </c>
      <c r="C144" s="22">
        <v>0</v>
      </c>
      <c r="D144" s="22" t="s">
        <v>2814</v>
      </c>
      <c r="E144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44" s="23"/>
      <c r="G144" s="23" t="str">
        <f>IF(Table1[[#This Row],[M1A]]="","",Table1[[#This Row],[M1A]]-Table1[[#This Row],[AWAL]])</f>
        <v/>
      </c>
      <c r="H144" s="23"/>
      <c r="I144" s="22" t="str">
        <f>IF(Table1[[#This Row],[M2A]]="","",SUM(Table1[[#This Row],[M2A]]-(IF(Table1[[#This Row],[M1A]]="",Table1[[#This Row],[AWAL]],Table1[[#This Row],[M1A]]))))</f>
        <v/>
      </c>
      <c r="J144" s="22"/>
      <c r="K144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44" s="22"/>
      <c r="M144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44" s="4" t="str">
        <f>SUBSTITUTE(SUBSTITUTE(SUBSTITUTE(Table1[[#This Row],[NAMA BARANG]]," ",""),".",""),"-","")</f>
        <v>OpastelJK18WOP18S</v>
      </c>
      <c r="O144" t="str">
        <f>IF(NOT(Table1[[#This Row],[M1B]]=""),"+-","")</f>
        <v/>
      </c>
      <c r="P144" t="str">
        <f>IF(NOT(Table1[[#This Row],[M2B]]=""),"+-","")</f>
        <v/>
      </c>
    </row>
    <row r="145" spans="1:16">
      <c r="A145" s="4" t="str">
        <f>IF(Table1[[#This Row],[NAMA BARANG]]="","",IF(Table1[[#This Row],[TT]]&lt;1,"",COUNT(A$2:A144)+1))</f>
        <v/>
      </c>
      <c r="B145" s="14" t="s">
        <v>2968</v>
      </c>
      <c r="C145" s="22"/>
      <c r="D145" s="22" t="s">
        <v>2892</v>
      </c>
      <c r="E145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45" s="23">
        <v>2</v>
      </c>
      <c r="G145" s="23">
        <f>IF(Table1[[#This Row],[M1A]]="","",Table1[[#This Row],[M1A]]-Table1[[#This Row],[AWAL]])</f>
        <v>2</v>
      </c>
      <c r="H145" s="23">
        <v>0</v>
      </c>
      <c r="I145" s="22">
        <f>IF(Table1[[#This Row],[M2A]]="","",SUM(Table1[[#This Row],[M2A]]-(IF(Table1[[#This Row],[M1A]]="",Table1[[#This Row],[AWAL]],Table1[[#This Row],[M1A]]))))</f>
        <v>-2</v>
      </c>
      <c r="J145" s="22"/>
      <c r="K145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45" s="22"/>
      <c r="M145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45" s="4" t="str">
        <f>SUBSTITUTE(SUBSTITUTE(SUBSTITUTE(Table1[[#This Row],[NAMA BARANG]]," ",""),".",""),"-","")</f>
        <v>OP12WputarpanjangJK</v>
      </c>
      <c r="O145" s="4" t="str">
        <f>IF(NOT(Table1[[#This Row],[M1B]]=""),"+-","")</f>
        <v>+-</v>
      </c>
      <c r="P145" t="str">
        <f>IF(NOT(Table1[[#This Row],[M2B]]=""),"+-","")</f>
        <v>+-</v>
      </c>
    </row>
    <row r="146" spans="1:16">
      <c r="A146" s="4" t="str">
        <f>IF(Table1[[#This Row],[NAMA BARANG]]="","",IF(Table1[[#This Row],[TT]]&lt;1,"",COUNT(A$2:A145)+1))</f>
        <v/>
      </c>
      <c r="B146" s="14" t="s">
        <v>2974</v>
      </c>
      <c r="C146" s="22"/>
      <c r="D146" s="22">
        <v>144</v>
      </c>
      <c r="E146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46" s="23">
        <v>28</v>
      </c>
      <c r="G146" s="23">
        <f>IF(Table1[[#This Row],[M1A]]="","",Table1[[#This Row],[M1A]]-Table1[[#This Row],[AWAL]])</f>
        <v>28</v>
      </c>
      <c r="H146" s="23">
        <v>0</v>
      </c>
      <c r="I146" s="22">
        <f>IF(Table1[[#This Row],[M2A]]="","",SUM(Table1[[#This Row],[M2A]]-(IF(Table1[[#This Row],[M1A]]="",Table1[[#This Row],[AWAL]],Table1[[#This Row],[M1A]]))))</f>
        <v>-28</v>
      </c>
      <c r="J146" s="22"/>
      <c r="K146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46" s="22"/>
      <c r="M146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46" s="4" t="str">
        <f>SUBSTITUTE(SUBSTITUTE(SUBSTITUTE(Table1[[#This Row],[NAMA BARANG]]," ",""),".",""),"-","")</f>
        <v>OPTiti12</v>
      </c>
      <c r="O146" s="4" t="str">
        <f>IF(NOT(Table1[[#This Row],[M1B]]=""),"+-","")</f>
        <v>+-</v>
      </c>
      <c r="P146" t="str">
        <f>IF(NOT(Table1[[#This Row],[M2B]]=""),"+-","")</f>
        <v>+-</v>
      </c>
    </row>
    <row r="147" spans="1:16">
      <c r="A147" s="4" t="str">
        <f>IF(Table1[[#This Row],[NAMA BARANG]]="","",IF(Table1[[#This Row],[TT]]&lt;1,"",COUNT(A$2:A146)+1))</f>
        <v/>
      </c>
      <c r="B147" s="14" t="s">
        <v>2971</v>
      </c>
      <c r="C147" s="22"/>
      <c r="D147" s="22" t="s">
        <v>2892</v>
      </c>
      <c r="E147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47" s="23">
        <v>15</v>
      </c>
      <c r="G147" s="23">
        <f>IF(Table1[[#This Row],[M1A]]="","",Table1[[#This Row],[M1A]]-Table1[[#This Row],[AWAL]])</f>
        <v>15</v>
      </c>
      <c r="H147" s="23">
        <v>14</v>
      </c>
      <c r="I147" s="22">
        <f>IF(Table1[[#This Row],[M2A]]="","",SUM(Table1[[#This Row],[M2A]]-(IF(Table1[[#This Row],[M1A]]="",Table1[[#This Row],[AWAL]],Table1[[#This Row],[M1A]]))))</f>
        <v>-1</v>
      </c>
      <c r="J147" s="22">
        <v>13</v>
      </c>
      <c r="K147" s="5">
        <f>IF(Table1[[#This Row],[M3A]]="","",SUM(Table1[[#This Row],[M3A]]-(IF(Table1[[#This Row],[M2A]]="",IF(Table1[[#This Row],[M1A]]="",Table1[[#This Row],[AWAL]],Table1[[#This Row],[M1A]]),Table1[[#This Row],[M2A]]))))</f>
        <v>-1</v>
      </c>
      <c r="L147" s="22">
        <v>0</v>
      </c>
      <c r="M147" s="5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>-13</v>
      </c>
      <c r="N147" s="4" t="str">
        <f>SUBSTITUTE(SUBSTITUTE(SUBSTITUTE(Table1[[#This Row],[NAMA BARANG]]," ",""),".",""),"-","")</f>
        <v>OPTiti12CHJK</v>
      </c>
      <c r="O147" s="4" t="str">
        <f>IF(NOT(Table1[[#This Row],[M1B]]=""),"+-","")</f>
        <v>+-</v>
      </c>
      <c r="P147" t="str">
        <f>IF(NOT(Table1[[#This Row],[M2B]]=""),"+-","")</f>
        <v>+-</v>
      </c>
    </row>
    <row r="148" spans="1:16">
      <c r="A148" s="4" t="str">
        <f>IF(Table1[[#This Row],[NAMA BARANG]]="","",IF(Table1[[#This Row],[TT]]&lt;1,"",COUNT(A$2:A147)+1))</f>
        <v/>
      </c>
      <c r="B148" s="14" t="s">
        <v>2972</v>
      </c>
      <c r="C148" s="22"/>
      <c r="D148" s="22">
        <v>36</v>
      </c>
      <c r="E148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48" s="23">
        <v>1</v>
      </c>
      <c r="G148" s="23">
        <f>IF(Table1[[#This Row],[M1A]]="","",Table1[[#This Row],[M1A]]-Table1[[#This Row],[AWAL]])</f>
        <v>1</v>
      </c>
      <c r="H148" s="23">
        <v>0</v>
      </c>
      <c r="I148" s="22">
        <f>IF(Table1[[#This Row],[M2A]]="","",SUM(Table1[[#This Row],[M2A]]-(IF(Table1[[#This Row],[M1A]]="",Table1[[#This Row],[AWAL]],Table1[[#This Row],[M1A]]))))</f>
        <v>-1</v>
      </c>
      <c r="J148" s="22"/>
      <c r="K148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48" s="22"/>
      <c r="M148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48" s="4" t="str">
        <f>SUBSTITUTE(SUBSTITUTE(SUBSTITUTE(Table1[[#This Row],[NAMA BARANG]]," ",""),".",""),"-","")</f>
        <v>OPTiti36JK</v>
      </c>
      <c r="O148" s="4" t="str">
        <f>IF(NOT(Table1[[#This Row],[M1B]]=""),"+-","")</f>
        <v>+-</v>
      </c>
      <c r="P148" t="str">
        <f>IF(NOT(Table1[[#This Row],[M2B]]=""),"+-","")</f>
        <v>+-</v>
      </c>
    </row>
    <row r="149" spans="1:16">
      <c r="A149" s="4" t="str">
        <f>IF(Table1[[#This Row],[NAMA BARANG]]="","",IF(Table1[[#This Row],[TT]]&lt;1,"",COUNT(A$2:A148)+1))</f>
        <v/>
      </c>
      <c r="B149" s="14" t="s">
        <v>2973</v>
      </c>
      <c r="C149" s="22"/>
      <c r="D149" s="22" t="s">
        <v>2716</v>
      </c>
      <c r="E149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49" s="23">
        <v>15</v>
      </c>
      <c r="G149" s="23">
        <f>IF(Table1[[#This Row],[M1A]]="","",Table1[[#This Row],[M1A]]-Table1[[#This Row],[AWAL]])</f>
        <v>15</v>
      </c>
      <c r="H149" s="23">
        <v>8</v>
      </c>
      <c r="I149" s="22">
        <f>IF(Table1[[#This Row],[M2A]]="","",SUM(Table1[[#This Row],[M2A]]-(IF(Table1[[#This Row],[M1A]]="",Table1[[#This Row],[AWAL]],Table1[[#This Row],[M1A]]))))</f>
        <v>-7</v>
      </c>
      <c r="J149" s="22">
        <v>5</v>
      </c>
      <c r="K149" s="5">
        <f>IF(Table1[[#This Row],[M3A]]="","",SUM(Table1[[#This Row],[M3A]]-(IF(Table1[[#This Row],[M2A]]="",IF(Table1[[#This Row],[M1A]]="",Table1[[#This Row],[AWAL]],Table1[[#This Row],[M1A]]),Table1[[#This Row],[M2A]]))))</f>
        <v>-3</v>
      </c>
      <c r="L149" s="22">
        <v>0</v>
      </c>
      <c r="M149" s="5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>-5</v>
      </c>
      <c r="N149" s="4" t="str">
        <f>SUBSTITUTE(SUBSTITUTE(SUBSTITUTE(Table1[[#This Row],[NAMA BARANG]]," ",""),".",""),"-","")</f>
        <v>OPTiti55JK</v>
      </c>
      <c r="O149" s="4" t="str">
        <f>IF(NOT(Table1[[#This Row],[M1B]]=""),"+-","")</f>
        <v>+-</v>
      </c>
      <c r="P149" t="str">
        <f>IF(NOT(Table1[[#This Row],[M2B]]=""),"+-","")</f>
        <v>+-</v>
      </c>
    </row>
    <row r="150" spans="1:16">
      <c r="A150" s="4" t="str">
        <f>IF(Table1[[#This Row],[NAMA BARANG]]="","",IF(Table1[[#This Row],[TT]]&lt;1,"",COUNT(A$2:A149)+1))</f>
        <v/>
      </c>
      <c r="B150" s="14" t="s">
        <v>2969</v>
      </c>
      <c r="C150" s="22"/>
      <c r="D150" s="22" t="s">
        <v>2970</v>
      </c>
      <c r="E150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50" s="23">
        <v>28</v>
      </c>
      <c r="G150" s="23">
        <f>IF(Table1[[#This Row],[M1A]]="","",Table1[[#This Row],[M1A]]-Table1[[#This Row],[AWAL]])</f>
        <v>28</v>
      </c>
      <c r="H150" s="23">
        <v>18</v>
      </c>
      <c r="I150" s="22">
        <f>IF(Table1[[#This Row],[M2A]]="","",SUM(Table1[[#This Row],[M2A]]-(IF(Table1[[#This Row],[M1A]]="",Table1[[#This Row],[AWAL]],Table1[[#This Row],[M1A]]))))</f>
        <v>-10</v>
      </c>
      <c r="J150" s="22">
        <v>5</v>
      </c>
      <c r="K150" s="5">
        <f>IF(Table1[[#This Row],[M3A]]="","",SUM(Table1[[#This Row],[M3A]]-(IF(Table1[[#This Row],[M2A]]="",IF(Table1[[#This Row],[M1A]]="",Table1[[#This Row],[AWAL]],Table1[[#This Row],[M1A]]),Table1[[#This Row],[M2A]]))))</f>
        <v>-13</v>
      </c>
      <c r="L150" s="22">
        <v>0</v>
      </c>
      <c r="M150" s="5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>-5</v>
      </c>
      <c r="N150" s="4" t="str">
        <f>SUBSTITUTE(SUBSTITUTE(SUBSTITUTE(Table1[[#This Row],[NAMA BARANG]]," ",""),".",""),"-","")</f>
        <v>OPTitii24W</v>
      </c>
      <c r="O150" s="4" t="str">
        <f>IF(NOT(Table1[[#This Row],[M1B]]=""),"+-","")</f>
        <v>+-</v>
      </c>
      <c r="P150" t="str">
        <f>IF(NOT(Table1[[#This Row],[M2B]]=""),"+-","")</f>
        <v>+-</v>
      </c>
    </row>
    <row r="151" spans="1:16">
      <c r="A151" s="4" t="str">
        <f>IF(Table1[[#This Row],[NAMA BARANG]]="","",IF(Table1[[#This Row],[TT]]&lt;1,"",COUNT(A$2:A150)+1))</f>
        <v/>
      </c>
      <c r="B151" s="14" t="s">
        <v>2763</v>
      </c>
      <c r="C151" s="22">
        <v>0</v>
      </c>
      <c r="D151" s="22" t="s">
        <v>2683</v>
      </c>
      <c r="E151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51" s="23"/>
      <c r="G151" s="23" t="str">
        <f>IF(Table1[[#This Row],[M1A]]="","",Table1[[#This Row],[M1A]]-Table1[[#This Row],[AWAL]])</f>
        <v/>
      </c>
      <c r="H151" s="23"/>
      <c r="I151" s="22" t="str">
        <f>IF(Table1[[#This Row],[M2A]]="","",SUM(Table1[[#This Row],[M2A]]-(IF(Table1[[#This Row],[M1A]]="",Table1[[#This Row],[AWAL]],Table1[[#This Row],[M1A]]))))</f>
        <v/>
      </c>
      <c r="J151" s="22"/>
      <c r="K151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51" s="22"/>
      <c r="M151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51" s="4" t="str">
        <f>SUBSTITUTE(SUBSTITUTE(SUBSTITUTE(Table1[[#This Row],[NAMA BARANG]]," ",""),".",""),"-","")</f>
        <v>PcaseJKPC0719AC36A/FAnimalCalender</v>
      </c>
      <c r="O151" t="str">
        <f>IF(NOT(Table1[[#This Row],[M1B]]=""),"+-","")</f>
        <v/>
      </c>
      <c r="P151" t="str">
        <f>IF(NOT(Table1[[#This Row],[M2B]]=""),"+-","")</f>
        <v/>
      </c>
    </row>
    <row r="152" spans="1:16">
      <c r="A152" s="4" t="str">
        <f>IF(Table1[[#This Row],[NAMA BARANG]]="","",IF(Table1[[#This Row],[TT]]&lt;1,"",COUNT(A$2:A151)+1))</f>
        <v/>
      </c>
      <c r="B152" s="14" t="s">
        <v>2764</v>
      </c>
      <c r="C152" s="22">
        <v>0</v>
      </c>
      <c r="D152" s="22" t="s">
        <v>2683</v>
      </c>
      <c r="E152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52" s="23"/>
      <c r="G152" s="23" t="str">
        <f>IF(Table1[[#This Row],[M1A]]="","",Table1[[#This Row],[M1A]]-Table1[[#This Row],[AWAL]])</f>
        <v/>
      </c>
      <c r="H152" s="23"/>
      <c r="I152" s="22" t="str">
        <f>IF(Table1[[#This Row],[M2A]]="","",SUM(Table1[[#This Row],[M2A]]-(IF(Table1[[#This Row],[M1A]]="",Table1[[#This Row],[AWAL]],Table1[[#This Row],[M1A]]))))</f>
        <v/>
      </c>
      <c r="J152" s="22"/>
      <c r="K152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52" s="22"/>
      <c r="M152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52" s="4" t="str">
        <f>SUBSTITUTE(SUBSTITUTE(SUBSTITUTE(Table1[[#This Row],[NAMA BARANG]]," ",""),".",""),"-","")</f>
        <v>PcaseJKPC0719GZ34A/FGozzy</v>
      </c>
      <c r="O152" t="str">
        <f>IF(NOT(Table1[[#This Row],[M1B]]=""),"+-","")</f>
        <v/>
      </c>
      <c r="P152" t="str">
        <f>IF(NOT(Table1[[#This Row],[M2B]]=""),"+-","")</f>
        <v/>
      </c>
    </row>
    <row r="153" spans="1:16">
      <c r="A153" s="4" t="str">
        <f>IF(Table1[[#This Row],[NAMA BARANG]]="","",IF(Table1[[#This Row],[TT]]&lt;1,"",COUNT(A$2:A152)+1))</f>
        <v/>
      </c>
      <c r="B153" s="14" t="s">
        <v>2765</v>
      </c>
      <c r="C153" s="22">
        <v>0</v>
      </c>
      <c r="D153" s="22" t="s">
        <v>2683</v>
      </c>
      <c r="E153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53" s="23"/>
      <c r="G153" s="23" t="str">
        <f>IF(Table1[[#This Row],[M1A]]="","",Table1[[#This Row],[M1A]]-Table1[[#This Row],[AWAL]])</f>
        <v/>
      </c>
      <c r="H153" s="23"/>
      <c r="I153" s="22" t="str">
        <f>IF(Table1[[#This Row],[M2A]]="","",SUM(Table1[[#This Row],[M2A]]-(IF(Table1[[#This Row],[M1A]]="",Table1[[#This Row],[AWAL]],Table1[[#This Row],[M1A]]))))</f>
        <v/>
      </c>
      <c r="J153" s="22"/>
      <c r="K153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53" s="22"/>
      <c r="M153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53" s="4" t="str">
        <f>SUBSTITUTE(SUBSTITUTE(SUBSTITUTE(Table1[[#This Row],[NAMA BARANG]]," ",""),".",""),"-","")</f>
        <v>PaperClipJKC3100</v>
      </c>
      <c r="O153" t="str">
        <f>IF(NOT(Table1[[#This Row],[M1B]]=""),"+-","")</f>
        <v/>
      </c>
      <c r="P153" t="str">
        <f>IF(NOT(Table1[[#This Row],[M2B]]=""),"+-","")</f>
        <v/>
      </c>
    </row>
    <row r="154" spans="1:16">
      <c r="A154" t="str">
        <f>IF(Table1[[#This Row],[NAMA BARANG]]="","",IF(Table1[[#This Row],[TT]]&lt;1,"",COUNT(A$2:A153)+1))</f>
        <v/>
      </c>
      <c r="B154" s="14" t="s">
        <v>2709</v>
      </c>
      <c r="C154" s="22">
        <v>0</v>
      </c>
      <c r="D154" s="22" t="s">
        <v>2710</v>
      </c>
      <c r="E154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54" s="20"/>
      <c r="G154" s="20" t="str">
        <f>IF(Table1[[#This Row],[M1A]]="","",Table1[[#This Row],[M1A]]-Table1[[#This Row],[AWAL]])</f>
        <v/>
      </c>
      <c r="H154" s="20"/>
      <c r="I154" t="str">
        <f>IF(Table1[[#This Row],[M2A]]="","",SUM(Table1[[#This Row],[M2A]]-(IF(Table1[[#This Row],[M1A]]="",Table1[[#This Row],[AWAL]],Table1[[#This Row],[M1A]]))))</f>
        <v/>
      </c>
      <c r="J154"/>
      <c r="K154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154"/>
      <c r="M154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54" t="str">
        <f>SUBSTITUTE(SUBSTITUTE(SUBSTITUTE(Table1[[#This Row],[NAMA BARANG]]," ",""),".",""),"-","")</f>
        <v>PapercutterJKPC2638(F4)</v>
      </c>
      <c r="O154" t="str">
        <f>IF(NOT(Table1[[#This Row],[M1B]]=""),"+-","")</f>
        <v/>
      </c>
      <c r="P154" t="str">
        <f>IF(NOT(Table1[[#This Row],[M2B]]=""),"+-","")</f>
        <v/>
      </c>
    </row>
    <row r="155" spans="1:16">
      <c r="A155" s="4" t="str">
        <f>IF(Table1[[#This Row],[NAMA BARANG]]="","",IF(Table1[[#This Row],[TT]]&lt;1,"",COUNT(A$2:A154)+1))</f>
        <v/>
      </c>
      <c r="B155" s="14" t="s">
        <v>2980</v>
      </c>
      <c r="C155" s="22"/>
      <c r="D155" s="22" t="s">
        <v>2656</v>
      </c>
      <c r="E155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55" s="23">
        <v>1</v>
      </c>
      <c r="G155" s="23">
        <f>IF(Table1[[#This Row],[M1A]]="","",Table1[[#This Row],[M1A]]-Table1[[#This Row],[AWAL]])</f>
        <v>1</v>
      </c>
      <c r="H155" s="23">
        <v>0</v>
      </c>
      <c r="I155" s="22">
        <f>IF(Table1[[#This Row],[M2A]]="","",SUM(Table1[[#This Row],[M2A]]-(IF(Table1[[#This Row],[M1A]]="",Table1[[#This Row],[AWAL]],Table1[[#This Row],[M1A]]))))</f>
        <v>-1</v>
      </c>
      <c r="J155" s="22"/>
      <c r="K155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55" s="22"/>
      <c r="M155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55" s="4" t="str">
        <f>SUBSTITUTE(SUBSTITUTE(SUBSTITUTE(Table1[[#This Row],[NAMA BARANG]]," ",""),".",""),"-","")</f>
        <v>PensilJKP88</v>
      </c>
      <c r="O155" s="4" t="str">
        <f>IF(NOT(Table1[[#This Row],[M1B]]=""),"+-","")</f>
        <v>+-</v>
      </c>
      <c r="P155" t="str">
        <f>IF(NOT(Table1[[#This Row],[M2B]]=""),"+-","")</f>
        <v>+-</v>
      </c>
    </row>
    <row r="156" spans="1:16">
      <c r="A156" t="str">
        <f>IF(Table1[[#This Row],[NAMA BARANG]]="","",IF(Table1[[#This Row],[TT]]&lt;1,"",COUNT(A$2:A155)+1))</f>
        <v/>
      </c>
      <c r="B156" s="14" t="s">
        <v>2711</v>
      </c>
      <c r="C156" s="22">
        <v>0</v>
      </c>
      <c r="D156" s="22" t="s">
        <v>2656</v>
      </c>
      <c r="E156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56" s="20"/>
      <c r="G156" s="20" t="str">
        <f>IF(Table1[[#This Row],[M1A]]="","",Table1[[#This Row],[M1A]]-Table1[[#This Row],[AWAL]])</f>
        <v/>
      </c>
      <c r="H156" s="20"/>
      <c r="I156" t="str">
        <f>IF(Table1[[#This Row],[M2A]]="","",SUM(Table1[[#This Row],[M2A]]-(IF(Table1[[#This Row],[M1A]]="",Table1[[#This Row],[AWAL]],Table1[[#This Row],[M1A]]))))</f>
        <v/>
      </c>
      <c r="J156">
        <v>2</v>
      </c>
      <c r="K156" s="22">
        <f>IF(Table1[[#This Row],[M3A]]="","",SUM(Table1[[#This Row],[M3A]]-(IF(Table1[[#This Row],[M2A]]="",IF(Table1[[#This Row],[M1A]]="",Table1[[#This Row],[AWAL]],Table1[[#This Row],[M1A]]),Table1[[#This Row],[M2A]]))))</f>
        <v>2</v>
      </c>
      <c r="L156">
        <v>0</v>
      </c>
      <c r="M156" s="22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>-2</v>
      </c>
      <c r="N156" t="str">
        <f>SUBSTITUTE(SUBSTITUTE(SUBSTITUTE(Table1[[#This Row],[NAMA BARANG]]," ",""),".",""),"-","")</f>
        <v>PensilJKP882B</v>
      </c>
      <c r="O156" t="str">
        <f>IF(NOT(Table1[[#This Row],[M1B]]=""),"+-","")</f>
        <v/>
      </c>
      <c r="P156" t="str">
        <f>IF(NOT(Table1[[#This Row],[M2B]]=""),"+-","")</f>
        <v/>
      </c>
    </row>
    <row r="157" spans="1:16">
      <c r="A157" s="4" t="str">
        <f>IF(Table1[[#This Row],[NAMA BARANG]]="","",IF(Table1[[#This Row],[TT]]&lt;1,"",COUNT(A$2:A156)+1))</f>
        <v/>
      </c>
      <c r="B157" s="14" t="s">
        <v>2766</v>
      </c>
      <c r="C157" s="22">
        <v>0</v>
      </c>
      <c r="D157" s="22"/>
      <c r="E157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57" s="23"/>
      <c r="G157" s="23" t="str">
        <f>IF(Table1[[#This Row],[M1A]]="","",Table1[[#This Row],[M1A]]-Table1[[#This Row],[AWAL]])</f>
        <v/>
      </c>
      <c r="H157" s="23"/>
      <c r="I157" s="22" t="str">
        <f>IF(Table1[[#This Row],[M2A]]="","",SUM(Table1[[#This Row],[M2A]]-(IF(Table1[[#This Row],[M1A]]="",Table1[[#This Row],[AWAL]],Table1[[#This Row],[M1A]]))))</f>
        <v/>
      </c>
      <c r="J157" s="22"/>
      <c r="K157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57" s="22"/>
      <c r="M157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57" s="4" t="str">
        <f>SUBSTITUTE(SUBSTITUTE(SUBSTITUTE(Table1[[#This Row],[NAMA BARANG]]," ",""),".",""),"-","")</f>
        <v>PensilJKP90</v>
      </c>
      <c r="O157" t="str">
        <f>IF(NOT(Table1[[#This Row],[M1B]]=""),"+-","")</f>
        <v/>
      </c>
      <c r="P157" t="str">
        <f>IF(NOT(Table1[[#This Row],[M2B]]=""),"+-","")</f>
        <v/>
      </c>
    </row>
    <row r="158" spans="1:16">
      <c r="A158" t="str">
        <f>IF(Table1[[#This Row],[NAMA BARANG]]="","",IF(Table1[[#This Row],[TT]]&lt;1,"",COUNT(A$2:A157)+1))</f>
        <v/>
      </c>
      <c r="B158" s="14" t="s">
        <v>2712</v>
      </c>
      <c r="C158" s="22">
        <v>0</v>
      </c>
      <c r="D158" s="22" t="s">
        <v>2656</v>
      </c>
      <c r="E158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58" s="20"/>
      <c r="G158" s="20" t="str">
        <f>IF(Table1[[#This Row],[M1A]]="","",Table1[[#This Row],[M1A]]-Table1[[#This Row],[AWAL]])</f>
        <v/>
      </c>
      <c r="H158" s="20"/>
      <c r="I158" t="str">
        <f>IF(Table1[[#This Row],[M2A]]="","",SUM(Table1[[#This Row],[M2A]]-(IF(Table1[[#This Row],[M1A]]="",Table1[[#This Row],[AWAL]],Table1[[#This Row],[M1A]]))))</f>
        <v/>
      </c>
      <c r="J158"/>
      <c r="K158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158"/>
      <c r="M158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58" t="str">
        <f>SUBSTITUTE(SUBSTITUTE(SUBSTITUTE(Table1[[#This Row],[NAMA BARANG]]," ",""),".",""),"-","")</f>
        <v>PensilJKP932B</v>
      </c>
      <c r="O158" t="str">
        <f>IF(NOT(Table1[[#This Row],[M1B]]=""),"+-","")</f>
        <v/>
      </c>
      <c r="P158" t="str">
        <f>IF(NOT(Table1[[#This Row],[M2B]]=""),"+-","")</f>
        <v/>
      </c>
    </row>
    <row r="159" spans="1:16">
      <c r="A159" s="4" t="str">
        <f>IF(Table1[[#This Row],[NAMA BARANG]]="","",IF(Table1[[#This Row],[TT]]&lt;1,"",COUNT(A$2:A158)+1))</f>
        <v/>
      </c>
      <c r="B159" s="14" t="s">
        <v>2767</v>
      </c>
      <c r="C159" s="22">
        <v>0</v>
      </c>
      <c r="D159" s="22" t="s">
        <v>2815</v>
      </c>
      <c r="E159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59" s="23"/>
      <c r="G159" s="23" t="str">
        <f>IF(Table1[[#This Row],[M1A]]="","",Table1[[#This Row],[M1A]]-Table1[[#This Row],[AWAL]])</f>
        <v/>
      </c>
      <c r="H159" s="23"/>
      <c r="I159" s="22" t="str">
        <f>IF(Table1[[#This Row],[M2A]]="","",SUM(Table1[[#This Row],[M2A]]-(IF(Table1[[#This Row],[M1A]]="",Table1[[#This Row],[AWAL]],Table1[[#This Row],[M1A]]))))</f>
        <v/>
      </c>
      <c r="J159" s="22"/>
      <c r="K159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59" s="22"/>
      <c r="M159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59" s="4" t="str">
        <f>SUBSTITUTE(SUBSTITUTE(SUBSTITUTE(Table1[[#This Row],[NAMA BARANG]]," ",""),".",""),"-","")</f>
        <v>PlakbankainhitamKenko36mmplstmerah</v>
      </c>
      <c r="O159" t="str">
        <f>IF(NOT(Table1[[#This Row],[M1B]]=""),"+-","")</f>
        <v/>
      </c>
      <c r="P159" t="str">
        <f>IF(NOT(Table1[[#This Row],[M2B]]=""),"+-","")</f>
        <v/>
      </c>
    </row>
    <row r="160" spans="1:16">
      <c r="A160" s="4" t="str">
        <f>IF(Table1[[#This Row],[NAMA BARANG]]="","",IF(Table1[[#This Row],[TT]]&lt;1,"",COUNT(A$2:A159)+1))</f>
        <v/>
      </c>
      <c r="B160" s="14" t="s">
        <v>2768</v>
      </c>
      <c r="C160" s="22">
        <v>0</v>
      </c>
      <c r="D160" s="22" t="s">
        <v>2714</v>
      </c>
      <c r="E160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60" s="23"/>
      <c r="G160" s="23" t="str">
        <f>IF(Table1[[#This Row],[M1A]]="","",Table1[[#This Row],[M1A]]-Table1[[#This Row],[AWAL]])</f>
        <v/>
      </c>
      <c r="H160" s="23"/>
      <c r="I160" s="22" t="str">
        <f>IF(Table1[[#This Row],[M2A]]="","",SUM(Table1[[#This Row],[M2A]]-(IF(Table1[[#This Row],[M1A]]="",Table1[[#This Row],[AWAL]],Table1[[#This Row],[M1A]]))))</f>
        <v/>
      </c>
      <c r="J160" s="22"/>
      <c r="K160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60" s="22"/>
      <c r="M160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60" s="4" t="str">
        <f>SUBSTITUTE(SUBSTITUTE(SUBSTITUTE(Table1[[#This Row],[NAMA BARANG]]," ",""),".",""),"-","")</f>
        <v>PlakbankainhitamKenko48mmplstmerah</v>
      </c>
      <c r="O160" t="str">
        <f>IF(NOT(Table1[[#This Row],[M1B]]=""),"+-","")</f>
        <v/>
      </c>
      <c r="P160" t="str">
        <f>IF(NOT(Table1[[#This Row],[M2B]]=""),"+-","")</f>
        <v/>
      </c>
    </row>
    <row r="161" spans="1:16">
      <c r="A161" t="str">
        <f>IF(Table1[[#This Row],[NAMA BARANG]]="","",IF(Table1[[#This Row],[TT]]&lt;1,"",COUNT(A$2:A160)+1))</f>
        <v/>
      </c>
      <c r="B161" s="14" t="s">
        <v>2713</v>
      </c>
      <c r="C161" s="22">
        <v>0</v>
      </c>
      <c r="D161" s="22" t="s">
        <v>2714</v>
      </c>
      <c r="E161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61" s="20"/>
      <c r="G161" s="20" t="str">
        <f>IF(Table1[[#This Row],[M1A]]="","",Table1[[#This Row],[M1A]]-Table1[[#This Row],[AWAL]])</f>
        <v/>
      </c>
      <c r="H161" s="20"/>
      <c r="I161" t="str">
        <f>IF(Table1[[#This Row],[M2A]]="","",SUM(Table1[[#This Row],[M2A]]-(IF(Table1[[#This Row],[M1A]]="",Table1[[#This Row],[AWAL]],Table1[[#This Row],[M1A]]))))</f>
        <v/>
      </c>
      <c r="J161"/>
      <c r="K161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161"/>
      <c r="M161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61" t="str">
        <f>SUBSTITUTE(SUBSTITUTE(SUBSTITUTE(Table1[[#This Row],[NAMA BARANG]]," ",""),".",""),"-","")</f>
        <v>PlakbankainKenko48mmplstbiru</v>
      </c>
      <c r="O161" t="str">
        <f>IF(NOT(Table1[[#This Row],[M1B]]=""),"+-","")</f>
        <v/>
      </c>
      <c r="P161" t="str">
        <f>IF(NOT(Table1[[#This Row],[M2B]]=""),"+-","")</f>
        <v/>
      </c>
    </row>
    <row r="162" spans="1:16">
      <c r="A162" t="str">
        <f>IF(Table1[[#This Row],[NAMA BARANG]]="","",IF(Table1[[#This Row],[TT]]&lt;1,"",COUNT(A$2:A161)+1))</f>
        <v/>
      </c>
      <c r="B162" s="14" t="s">
        <v>2715</v>
      </c>
      <c r="C162" s="22">
        <v>0</v>
      </c>
      <c r="D162" s="22" t="s">
        <v>2716</v>
      </c>
      <c r="E162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62" s="20"/>
      <c r="G162" s="20" t="str">
        <f>IF(Table1[[#This Row],[M1A]]="","",Table1[[#This Row],[M1A]]-Table1[[#This Row],[AWAL]])</f>
        <v/>
      </c>
      <c r="H162" s="20"/>
      <c r="I162" t="str">
        <f>IF(Table1[[#This Row],[M2A]]="","",SUM(Table1[[#This Row],[M2A]]-(IF(Table1[[#This Row],[M1A]]="",Table1[[#This Row],[AWAL]],Table1[[#This Row],[M1A]]))))</f>
        <v/>
      </c>
      <c r="J162"/>
      <c r="K162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162"/>
      <c r="M162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62" t="str">
        <f>SUBSTITUTE(SUBSTITUTE(SUBSTITUTE(Table1[[#This Row],[NAMA BARANG]]," ",""),".",""),"-","")</f>
        <v>PunchJKno85</v>
      </c>
      <c r="O162" t="str">
        <f>IF(NOT(Table1[[#This Row],[M1B]]=""),"+-","")</f>
        <v/>
      </c>
      <c r="P162" t="str">
        <f>IF(NOT(Table1[[#This Row],[M2B]]=""),"+-","")</f>
        <v/>
      </c>
    </row>
    <row r="163" spans="1:16">
      <c r="A163" s="4" t="str">
        <f>IF(Table1[[#This Row],[NAMA BARANG]]="","",IF(Table1[[#This Row],[TT]]&lt;1,"",COUNT(A$2:A162)+1))</f>
        <v/>
      </c>
      <c r="B163" s="14" t="s">
        <v>2769</v>
      </c>
      <c r="C163" s="22">
        <v>0</v>
      </c>
      <c r="D163" s="22" t="s">
        <v>2678</v>
      </c>
      <c r="E163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63" s="23"/>
      <c r="G163" s="23" t="str">
        <f>IF(Table1[[#This Row],[M1A]]="","",Table1[[#This Row],[M1A]]-Table1[[#This Row],[AWAL]])</f>
        <v/>
      </c>
      <c r="H163" s="23"/>
      <c r="I163" s="22" t="str">
        <f>IF(Table1[[#This Row],[M2A]]="","",SUM(Table1[[#This Row],[M2A]]-(IF(Table1[[#This Row],[M1A]]="",Table1[[#This Row],[AWAL]],Table1[[#This Row],[M1A]]))))</f>
        <v/>
      </c>
      <c r="J163" s="22"/>
      <c r="K163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63" s="22"/>
      <c r="M163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63" s="4" t="str">
        <f>SUBSTITUTE(SUBSTITUTE(SUBSTITUTE(Table1[[#This Row],[NAMA BARANG]]," ",""),".",""),"-","")</f>
        <v>PunchKenkono30</v>
      </c>
      <c r="O163" t="str">
        <f>IF(NOT(Table1[[#This Row],[M1B]]=""),"+-","")</f>
        <v/>
      </c>
      <c r="P163" t="str">
        <f>IF(NOT(Table1[[#This Row],[M2B]]=""),"+-","")</f>
        <v/>
      </c>
    </row>
    <row r="164" spans="1:16">
      <c r="A164" s="4" t="str">
        <f>IF(Table1[[#This Row],[NAMA BARANG]]="","",IF(Table1[[#This Row],[TT]]&lt;1,"",COUNT(A$2:A163)+1))</f>
        <v/>
      </c>
      <c r="B164" s="14" t="s">
        <v>2717</v>
      </c>
      <c r="C164" s="22">
        <v>0</v>
      </c>
      <c r="D164" s="22" t="s">
        <v>2683</v>
      </c>
      <c r="E164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64" s="20"/>
      <c r="G164" s="23" t="str">
        <f>IF(Table1[[#This Row],[M1A]]="","",Table1[[#This Row],[M1A]]-Table1[[#This Row],[AWAL]])</f>
        <v/>
      </c>
      <c r="H164" s="20"/>
      <c r="I164" t="str">
        <f>IF(Table1[[#This Row],[M2A]]="","",SUM(Table1[[#This Row],[M2A]]-(IF(Table1[[#This Row],[M1A]]="",Table1[[#This Row],[AWAL]],Table1[[#This Row],[M1A]]))))</f>
        <v/>
      </c>
      <c r="J164"/>
      <c r="K164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64"/>
      <c r="M164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64" t="str">
        <f>SUBSTITUTE(SUBSTITUTE(SUBSTITUTE(Table1[[#This Row],[NAMA BARANG]]," ",""),".",""),"-","")</f>
        <v>PWbicolorKenko12WCP12FBCclassic</v>
      </c>
      <c r="O164" t="str">
        <f>IF(NOT(Table1[[#This Row],[M1B]]=""),"+-","")</f>
        <v/>
      </c>
      <c r="P164" t="str">
        <f>IF(NOT(Table1[[#This Row],[M2B]]=""),"+-","")</f>
        <v/>
      </c>
    </row>
    <row r="165" spans="1:16">
      <c r="A165" s="4" t="str">
        <f>IF(Table1[[#This Row],[NAMA BARANG]]="","",IF(Table1[[#This Row],[TT]]&lt;1,"",COUNT(A$2:A164)+1))</f>
        <v/>
      </c>
      <c r="B165" s="14" t="s">
        <v>2978</v>
      </c>
      <c r="C165" s="22"/>
      <c r="D165" s="22" t="s">
        <v>2683</v>
      </c>
      <c r="E165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65" s="23">
        <v>1</v>
      </c>
      <c r="G165" s="23">
        <f>IF(Table1[[#This Row],[M1A]]="","",Table1[[#This Row],[M1A]]-Table1[[#This Row],[AWAL]])</f>
        <v>1</v>
      </c>
      <c r="H165" s="23">
        <v>0</v>
      </c>
      <c r="I165" s="22">
        <f>IF(Table1[[#This Row],[M2A]]="","",SUM(Table1[[#This Row],[M2A]]-(IF(Table1[[#This Row],[M1A]]="",Table1[[#This Row],[AWAL]],Table1[[#This Row],[M1A]]))))</f>
        <v>-1</v>
      </c>
      <c r="J165" s="22"/>
      <c r="K165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65" s="22"/>
      <c r="M165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65" s="4" t="str">
        <f>SUBSTITUTE(SUBSTITUTE(SUBSTITUTE(Table1[[#This Row],[NAMA BARANG]]," ",""),".",""),"-","")</f>
        <v>PWJK12pendek</v>
      </c>
      <c r="O165" s="4" t="str">
        <f>IF(NOT(Table1[[#This Row],[M1B]]=""),"+-","")</f>
        <v>+-</v>
      </c>
      <c r="P165" t="str">
        <f>IF(NOT(Table1[[#This Row],[M2B]]=""),"+-","")</f>
        <v>+-</v>
      </c>
    </row>
    <row r="166" spans="1:16">
      <c r="A166" s="4" t="str">
        <f>IF(Table1[[#This Row],[NAMA BARANG]]="","",IF(Table1[[#This Row],[TT]]&lt;1,"",COUNT(A$2:A165)+1))</f>
        <v/>
      </c>
      <c r="B166" s="14" t="s">
        <v>2771</v>
      </c>
      <c r="C166" s="22">
        <v>0</v>
      </c>
      <c r="D166" s="22" t="s">
        <v>2708</v>
      </c>
      <c r="E166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66" s="23"/>
      <c r="G166" s="23" t="str">
        <f>IF(Table1[[#This Row],[M1A]]="","",Table1[[#This Row],[M1A]]-Table1[[#This Row],[AWAL]])</f>
        <v/>
      </c>
      <c r="H166" s="23"/>
      <c r="I166" s="22" t="str">
        <f>IF(Table1[[#This Row],[M2A]]="","",SUM(Table1[[#This Row],[M2A]]-(IF(Table1[[#This Row],[M1A]]="",Table1[[#This Row],[AWAL]],Table1[[#This Row],[M1A]]))))</f>
        <v/>
      </c>
      <c r="J166" s="22"/>
      <c r="K166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66" s="22"/>
      <c r="M166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66" s="4" t="str">
        <f>SUBSTITUTE(SUBSTITUTE(SUBSTITUTE(Table1[[#This Row],[NAMA BARANG]]," ",""),".",""),"-","")</f>
        <v>PWJK12WCP100</v>
      </c>
      <c r="O166" t="str">
        <f>IF(NOT(Table1[[#This Row],[M1B]]=""),"+-","")</f>
        <v/>
      </c>
      <c r="P166" t="str">
        <f>IF(NOT(Table1[[#This Row],[M2B]]=""),"+-","")</f>
        <v/>
      </c>
    </row>
    <row r="167" spans="1:16">
      <c r="A167" s="4" t="str">
        <f>IF(Table1[[#This Row],[NAMA BARANG]]="","",IF(Table1[[#This Row],[TT]]&lt;1,"",COUNT(A$2:A166)+1))</f>
        <v/>
      </c>
      <c r="B167" s="14" t="s">
        <v>2772</v>
      </c>
      <c r="C167" s="22">
        <v>0</v>
      </c>
      <c r="D167" s="22" t="s">
        <v>2683</v>
      </c>
      <c r="E167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67" s="23"/>
      <c r="G167" s="23" t="str">
        <f>IF(Table1[[#This Row],[M1A]]="","",Table1[[#This Row],[M1A]]-Table1[[#This Row],[AWAL]])</f>
        <v/>
      </c>
      <c r="H167" s="23"/>
      <c r="I167" s="22" t="str">
        <f>IF(Table1[[#This Row],[M2A]]="","",SUM(Table1[[#This Row],[M2A]]-(IF(Table1[[#This Row],[M1A]]="",Table1[[#This Row],[AWAL]],Table1[[#This Row],[M1A]]))))</f>
        <v/>
      </c>
      <c r="J167" s="22"/>
      <c r="K167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67" s="22"/>
      <c r="M167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67" s="4" t="str">
        <f>SUBSTITUTE(SUBSTITUTE(SUBSTITUTE(Table1[[#This Row],[NAMA BARANG]]," ",""),".",""),"-","")</f>
        <v>PWJK12WCPS12pendek</v>
      </c>
      <c r="O167" t="str">
        <f>IF(NOT(Table1[[#This Row],[M1B]]=""),"+-","")</f>
        <v/>
      </c>
      <c r="P167" t="str">
        <f>IF(NOT(Table1[[#This Row],[M2B]]=""),"+-","")</f>
        <v/>
      </c>
    </row>
    <row r="168" spans="1:16">
      <c r="A168" s="4" t="str">
        <f>IF(Table1[[#This Row],[NAMA BARANG]]="","",IF(Table1[[#This Row],[TT]]&lt;1,"",COUNT(A$2:A167)+1))</f>
        <v/>
      </c>
      <c r="B168" s="14" t="s">
        <v>2718</v>
      </c>
      <c r="C168" s="22">
        <v>0</v>
      </c>
      <c r="D168" s="22" t="s">
        <v>2719</v>
      </c>
      <c r="E168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68" s="20"/>
      <c r="G168" s="23" t="str">
        <f>IF(Table1[[#This Row],[M1A]]="","",Table1[[#This Row],[M1A]]-Table1[[#This Row],[AWAL]])</f>
        <v/>
      </c>
      <c r="H168" s="20"/>
      <c r="I168" t="str">
        <f>IF(Table1[[#This Row],[M2A]]="","",SUM(Table1[[#This Row],[M2A]]-(IF(Table1[[#This Row],[M1A]]="",Table1[[#This Row],[AWAL]],Table1[[#This Row],[M1A]]))))</f>
        <v/>
      </c>
      <c r="J168"/>
      <c r="K168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68"/>
      <c r="M168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68" t="str">
        <f>SUBSTITUTE(SUBSTITUTE(SUBSTITUTE(Table1[[#This Row],[NAMA BARANG]]," ",""),".",""),"-","")</f>
        <v>PWJK24WCP101</v>
      </c>
      <c r="O168" t="str">
        <f>IF(NOT(Table1[[#This Row],[M1B]]=""),"+-","")</f>
        <v/>
      </c>
      <c r="P168" t="str">
        <f>IF(NOT(Table1[[#This Row],[M2B]]=""),"+-","")</f>
        <v/>
      </c>
    </row>
    <row r="169" spans="1:16">
      <c r="A169" t="str">
        <f>IF(Table1[[#This Row],[NAMA BARANG]]="","",IF(Table1[[#This Row],[TT]]&lt;1,"",COUNT(A$2:A168)+1))</f>
        <v/>
      </c>
      <c r="B169" s="14" t="s">
        <v>79</v>
      </c>
      <c r="C169" s="22">
        <v>0</v>
      </c>
      <c r="D169" s="22" t="s">
        <v>67</v>
      </c>
      <c r="E169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69" s="20"/>
      <c r="G169" s="20" t="str">
        <f>IF(Table1[[#This Row],[M1A]]="","",Table1[[#This Row],[M1A]]-Table1[[#This Row],[AWAL]])</f>
        <v/>
      </c>
      <c r="H169" s="20"/>
      <c r="I169" t="str">
        <f>IF(Table1[[#This Row],[M2A]]="","",SUM(Table1[[#This Row],[M2A]]-(IF(Table1[[#This Row],[M1A]]="",Table1[[#This Row],[AWAL]],Table1[[#This Row],[M1A]]))))</f>
        <v/>
      </c>
      <c r="J169"/>
      <c r="K169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169"/>
      <c r="M169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69" t="str">
        <f>SUBSTITUTE(SUBSTITUTE(SUBSTITUTE(Table1[[#This Row],[NAMA BARANG]]," ",""),".",""),"-","")</f>
        <v>PWJKCp102pendek</v>
      </c>
      <c r="O169" t="str">
        <f>IF(NOT(Table1[[#This Row],[M1B]]=""),"+-","")</f>
        <v/>
      </c>
      <c r="P169" t="str">
        <f>IF(NOT(Table1[[#This Row],[M2B]]=""),"+-","")</f>
        <v/>
      </c>
    </row>
    <row r="170" spans="1:16">
      <c r="A170" s="4" t="str">
        <f>IF(Table1[[#This Row],[NAMA BARANG]]="","",IF(Table1[[#This Row],[TT]]&lt;1,"",COUNT(A$2:A169)+1))</f>
        <v/>
      </c>
      <c r="B170" s="14" t="s">
        <v>2720</v>
      </c>
      <c r="C170" s="22">
        <v>0</v>
      </c>
      <c r="D170" s="22" t="s">
        <v>2683</v>
      </c>
      <c r="E170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70" s="20"/>
      <c r="G170" s="23" t="str">
        <f>IF(Table1[[#This Row],[M1A]]="","",Table1[[#This Row],[M1A]]-Table1[[#This Row],[AWAL]])</f>
        <v/>
      </c>
      <c r="H170" s="20"/>
      <c r="I170" t="str">
        <f>IF(Table1[[#This Row],[M2A]]="","",SUM(Table1[[#This Row],[M2A]]-(IF(Table1[[#This Row],[M1A]]="",Table1[[#This Row],[AWAL]],Table1[[#This Row],[M1A]]))))</f>
        <v/>
      </c>
      <c r="J170"/>
      <c r="K170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70"/>
      <c r="M170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70" t="str">
        <f>SUBSTITUTE(SUBSTITUTE(SUBSTITUTE(Table1[[#This Row],[NAMA BARANG]]," ",""),".",""),"-","")</f>
        <v>PWKenko12WCP12Fclassicpanjang</v>
      </c>
      <c r="O170" t="str">
        <f>IF(NOT(Table1[[#This Row],[M1B]]=""),"+-","")</f>
        <v/>
      </c>
      <c r="P170" t="str">
        <f>IF(NOT(Table1[[#This Row],[M2B]]=""),"+-","")</f>
        <v/>
      </c>
    </row>
    <row r="171" spans="1:16">
      <c r="A171" t="str">
        <f>IF(Table1[[#This Row],[NAMA BARANG]]="","",IF(Table1[[#This Row],[TT]]&lt;1,"",COUNT(A$2:A170)+1))</f>
        <v/>
      </c>
      <c r="B171" s="14" t="s">
        <v>2721</v>
      </c>
      <c r="C171" s="22">
        <v>0</v>
      </c>
      <c r="D171" s="22" t="s">
        <v>2678</v>
      </c>
      <c r="E171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71" s="20"/>
      <c r="G171" s="20" t="str">
        <f>IF(Table1[[#This Row],[M1A]]="","",Table1[[#This Row],[M1A]]-Table1[[#This Row],[AWAL]])</f>
        <v/>
      </c>
      <c r="H171" s="20"/>
      <c r="I171" t="str">
        <f>IF(Table1[[#This Row],[M2A]]="","",SUM(Table1[[#This Row],[M2A]]-(IF(Table1[[#This Row],[M1A]]="",Table1[[#This Row],[AWAL]],Table1[[#This Row],[M1A]]))))</f>
        <v/>
      </c>
      <c r="J171"/>
      <c r="K171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171"/>
      <c r="M171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71" t="str">
        <f>SUBSTITUTE(SUBSTITUTE(SUBSTITUTE(Table1[[#This Row],[NAMA BARANG]]," ",""),".",""),"-","")</f>
        <v>PWKenko12WCP12FTincaseclassic</v>
      </c>
      <c r="O171" t="str">
        <f>IF(NOT(Table1[[#This Row],[M1B]]=""),"+-","")</f>
        <v/>
      </c>
      <c r="P171" t="str">
        <f>IF(NOT(Table1[[#This Row],[M2B]]=""),"+-","")</f>
        <v/>
      </c>
    </row>
    <row r="172" spans="1:16">
      <c r="A172" t="str">
        <f>IF(Table1[[#This Row],[NAMA BARANG]]="","",IF(Table1[[#This Row],[TT]]&lt;1,"",COUNT(A$2:A171)+1))</f>
        <v/>
      </c>
      <c r="B172" s="14" t="s">
        <v>2722</v>
      </c>
      <c r="C172" s="22">
        <v>0</v>
      </c>
      <c r="D172" s="22" t="s">
        <v>2689</v>
      </c>
      <c r="E172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72" s="20"/>
      <c r="G172" s="20" t="str">
        <f>IF(Table1[[#This Row],[M1A]]="","",Table1[[#This Row],[M1A]]-Table1[[#This Row],[AWAL]])</f>
        <v/>
      </c>
      <c r="H172" s="20"/>
      <c r="I172" t="str">
        <f>IF(Table1[[#This Row],[M2A]]="","",SUM(Table1[[#This Row],[M2A]]-(IF(Table1[[#This Row],[M1A]]="",Table1[[#This Row],[AWAL]],Table1[[#This Row],[M1A]]))))</f>
        <v/>
      </c>
      <c r="J172"/>
      <c r="K172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172"/>
      <c r="M172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72" t="str">
        <f>SUBSTITUTE(SUBSTITUTE(SUBSTITUTE(Table1[[#This Row],[NAMA BARANG]]," ",""),".",""),"-","")</f>
        <v>PWKenko12WCP12HALFclassic</v>
      </c>
      <c r="O172" t="str">
        <f>IF(NOT(Table1[[#This Row],[M1B]]=""),"+-","")</f>
        <v/>
      </c>
      <c r="P172" t="str">
        <f>IF(NOT(Table1[[#This Row],[M2B]]=""),"+-","")</f>
        <v/>
      </c>
    </row>
    <row r="173" spans="1:16">
      <c r="A173" t="str">
        <f>IF(Table1[[#This Row],[NAMA BARANG]]="","",IF(Table1[[#This Row],[TT]]&lt;1,"",COUNT(A$2:A172)+1))</f>
        <v/>
      </c>
      <c r="B173" s="14" t="s">
        <v>2723</v>
      </c>
      <c r="C173" s="22">
        <v>0</v>
      </c>
      <c r="D173" s="22" t="s">
        <v>2708</v>
      </c>
      <c r="E173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73" s="20"/>
      <c r="G173" s="20" t="str">
        <f>IF(Table1[[#This Row],[M1A]]="","",Table1[[#This Row],[M1A]]-Table1[[#This Row],[AWAL]])</f>
        <v/>
      </c>
      <c r="H173" s="20"/>
      <c r="I173" t="str">
        <f>IF(Table1[[#This Row],[M2A]]="","",SUM(Table1[[#This Row],[M2A]]-(IF(Table1[[#This Row],[M1A]]="",Table1[[#This Row],[AWAL]],Table1[[#This Row],[M1A]]))))</f>
        <v/>
      </c>
      <c r="J173"/>
      <c r="K173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173"/>
      <c r="M173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73" t="str">
        <f>SUBSTITUTE(SUBSTITUTE(SUBSTITUTE(Table1[[#This Row],[NAMA BARANG]]," ",""),".",""),"-","")</f>
        <v>PWKenko24WCP24Fclassicpanjang</v>
      </c>
      <c r="O173" t="str">
        <f>IF(NOT(Table1[[#This Row],[M1B]]=""),"+-","")</f>
        <v/>
      </c>
      <c r="P173" t="str">
        <f>IF(NOT(Table1[[#This Row],[M2B]]=""),"+-","")</f>
        <v/>
      </c>
    </row>
    <row r="174" spans="1:16">
      <c r="A174" s="4" t="str">
        <f>IF(Table1[[#This Row],[NAMA BARANG]]="","",IF(Table1[[#This Row],[TT]]&lt;1,"",COUNT(A$2:A173)+1))</f>
        <v/>
      </c>
      <c r="B174" s="14" t="s">
        <v>2773</v>
      </c>
      <c r="C174" s="22">
        <v>0</v>
      </c>
      <c r="D174" s="22"/>
      <c r="E174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74" s="23"/>
      <c r="G174" s="23" t="str">
        <f>IF(Table1[[#This Row],[M1A]]="","",Table1[[#This Row],[M1A]]-Table1[[#This Row],[AWAL]])</f>
        <v/>
      </c>
      <c r="H174" s="23"/>
      <c r="I174" s="22" t="str">
        <f>IF(Table1[[#This Row],[M2A]]="","",SUM(Table1[[#This Row],[M2A]]-(IF(Table1[[#This Row],[M1A]]="",Table1[[#This Row],[AWAL]],Table1[[#This Row],[M1A]]))))</f>
        <v/>
      </c>
      <c r="J174" s="22"/>
      <c r="K174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74" s="22"/>
      <c r="M174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74" s="4" t="str">
        <f>SUBSTITUTE(SUBSTITUTE(SUBSTITUTE(Table1[[#This Row],[NAMA BARANG]]," ",""),".",""),"-","")</f>
        <v>StabilloHighlighterJKHL1kuning</v>
      </c>
      <c r="O174" t="str">
        <f>IF(NOT(Table1[[#This Row],[M1B]]=""),"+-","")</f>
        <v/>
      </c>
      <c r="P174" t="str">
        <f>IF(NOT(Table1[[#This Row],[M2B]]=""),"+-","")</f>
        <v/>
      </c>
    </row>
    <row r="175" spans="1:16">
      <c r="A175" s="4" t="str">
        <f>IF(Table1[[#This Row],[NAMA BARANG]]="","",IF(Table1[[#This Row],[TT]]&lt;1,"",COUNT(A$2:A174)+1))</f>
        <v/>
      </c>
      <c r="B175" s="14" t="s">
        <v>2774</v>
      </c>
      <c r="C175" s="22">
        <v>0</v>
      </c>
      <c r="D175" s="22"/>
      <c r="E175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75" s="23"/>
      <c r="G175" s="23" t="str">
        <f>IF(Table1[[#This Row],[M1A]]="","",Table1[[#This Row],[M1A]]-Table1[[#This Row],[AWAL]])</f>
        <v/>
      </c>
      <c r="H175" s="23"/>
      <c r="I175" s="22" t="str">
        <f>IF(Table1[[#This Row],[M2A]]="","",SUM(Table1[[#This Row],[M2A]]-(IF(Table1[[#This Row],[M1A]]="",Table1[[#This Row],[AWAL]],Table1[[#This Row],[M1A]]))))</f>
        <v/>
      </c>
      <c r="J175" s="22"/>
      <c r="K175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75" s="22"/>
      <c r="M175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75" s="4" t="str">
        <f>SUBSTITUTE(SUBSTITUTE(SUBSTITUTE(Table1[[#This Row],[NAMA BARANG]]," ",""),".",""),"-","")</f>
        <v>StampplatedaterKenkoS68(lunas)</v>
      </c>
      <c r="O175" t="str">
        <f>IF(NOT(Table1[[#This Row],[M1B]]=""),"+-","")</f>
        <v/>
      </c>
      <c r="P175" t="str">
        <f>IF(NOT(Table1[[#This Row],[M2B]]=""),"+-","")</f>
        <v/>
      </c>
    </row>
    <row r="176" spans="1:16">
      <c r="A176" s="4" t="str">
        <f>IF(Table1[[#This Row],[NAMA BARANG]]="","",IF(Table1[[#This Row],[TT]]&lt;1,"",COUNT(A$2:A175)+1))</f>
        <v/>
      </c>
      <c r="B176" s="14" t="s">
        <v>2775</v>
      </c>
      <c r="C176" s="22">
        <v>0</v>
      </c>
      <c r="D176" s="22" t="s">
        <v>2659</v>
      </c>
      <c r="E176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76" s="23"/>
      <c r="G176" s="23" t="str">
        <f>IF(Table1[[#This Row],[M1A]]="","",Table1[[#This Row],[M1A]]-Table1[[#This Row],[AWAL]])</f>
        <v/>
      </c>
      <c r="H176" s="23"/>
      <c r="I176" s="22" t="str">
        <f>IF(Table1[[#This Row],[M2A]]="","",SUM(Table1[[#This Row],[M2A]]-(IF(Table1[[#This Row],[M1A]]="",Table1[[#This Row],[AWAL]],Table1[[#This Row],[M1A]]))))</f>
        <v/>
      </c>
      <c r="J176" s="22"/>
      <c r="K176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76" s="22"/>
      <c r="M176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76" s="4" t="str">
        <f>SUBSTITUTE(SUBSTITUTE(SUBSTITUTE(Table1[[#This Row],[NAMA BARANG]]," ",""),".",""),"-","")</f>
        <v>StaplerJKHD10</v>
      </c>
      <c r="O176" t="str">
        <f>IF(NOT(Table1[[#This Row],[M1B]]=""),"+-","")</f>
        <v/>
      </c>
      <c r="P176" t="str">
        <f>IF(NOT(Table1[[#This Row],[M2B]]=""),"+-","")</f>
        <v/>
      </c>
    </row>
    <row r="177" spans="1:16">
      <c r="A177" s="4" t="str">
        <f>IF(Table1[[#This Row],[NAMA BARANG]]="","",IF(Table1[[#This Row],[TT]]&lt;1,"",COUNT(A$2:A176)+1))</f>
        <v/>
      </c>
      <c r="B177" s="14" t="s">
        <v>2776</v>
      </c>
      <c r="C177" s="22">
        <v>0</v>
      </c>
      <c r="D177" s="22" t="s">
        <v>2693</v>
      </c>
      <c r="E177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77" s="23"/>
      <c r="G177" s="23" t="str">
        <f>IF(Table1[[#This Row],[M1A]]="","",Table1[[#This Row],[M1A]]-Table1[[#This Row],[AWAL]])</f>
        <v/>
      </c>
      <c r="H177" s="23"/>
      <c r="I177" s="22" t="str">
        <f>IF(Table1[[#This Row],[M2A]]="","",SUM(Table1[[#This Row],[M2A]]-(IF(Table1[[#This Row],[M1A]]="",Table1[[#This Row],[AWAL]],Table1[[#This Row],[M1A]]))))</f>
        <v/>
      </c>
      <c r="J177" s="22"/>
      <c r="K177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77" s="22"/>
      <c r="M177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77" s="4" t="str">
        <f>SUBSTITUTE(SUBSTITUTE(SUBSTITUTE(Table1[[#This Row],[NAMA BARANG]]," ",""),".",""),"-","")</f>
        <v>StaplerJKHD10M</v>
      </c>
      <c r="O177" t="str">
        <f>IF(NOT(Table1[[#This Row],[M1B]]=""),"+-","")</f>
        <v/>
      </c>
      <c r="P177" t="str">
        <f>IF(NOT(Table1[[#This Row],[M2B]]=""),"+-","")</f>
        <v/>
      </c>
    </row>
    <row r="178" spans="1:16">
      <c r="A178" s="4" t="str">
        <f>IF(Table1[[#This Row],[NAMA BARANG]]="","",IF(Table1[[#This Row],[TT]]&lt;1,"",COUNT(A$2:A177)+1))</f>
        <v/>
      </c>
      <c r="B178" s="14" t="s">
        <v>2777</v>
      </c>
      <c r="C178" s="22">
        <v>0</v>
      </c>
      <c r="D178" s="22" t="s">
        <v>2816</v>
      </c>
      <c r="E178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78" s="23"/>
      <c r="G178" s="23" t="str">
        <f>IF(Table1[[#This Row],[M1A]]="","",Table1[[#This Row],[M1A]]-Table1[[#This Row],[AWAL]])</f>
        <v/>
      </c>
      <c r="H178" s="23"/>
      <c r="I178" s="22" t="str">
        <f>IF(Table1[[#This Row],[M2A]]="","",SUM(Table1[[#This Row],[M2A]]-(IF(Table1[[#This Row],[M1A]]="",Table1[[#This Row],[AWAL]],Table1[[#This Row],[M1A]]))))</f>
        <v/>
      </c>
      <c r="J178" s="22"/>
      <c r="K178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78" s="22"/>
      <c r="M178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78" s="4" t="str">
        <f>SUBSTITUTE(SUBSTITUTE(SUBSTITUTE(Table1[[#This Row],[NAMA BARANG]]," ",""),".",""),"-","")</f>
        <v>StaplerJKHD12N/13</v>
      </c>
      <c r="O178" t="str">
        <f>IF(NOT(Table1[[#This Row],[M1B]]=""),"+-","")</f>
        <v/>
      </c>
      <c r="P178" t="str">
        <f>IF(NOT(Table1[[#This Row],[M2B]]=""),"+-","")</f>
        <v/>
      </c>
    </row>
    <row r="179" spans="1:16">
      <c r="A179" s="4" t="str">
        <f>IF(Table1[[#This Row],[NAMA BARANG]]="","",IF(Table1[[#This Row],[TT]]&lt;1,"",COUNT(A$2:A178)+1))</f>
        <v/>
      </c>
      <c r="B179" s="14" t="s">
        <v>2778</v>
      </c>
      <c r="C179" s="22">
        <v>0</v>
      </c>
      <c r="D179" s="22" t="s">
        <v>2800</v>
      </c>
      <c r="E179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79" s="23"/>
      <c r="G179" s="23" t="str">
        <f>IF(Table1[[#This Row],[M1A]]="","",Table1[[#This Row],[M1A]]-Table1[[#This Row],[AWAL]])</f>
        <v/>
      </c>
      <c r="H179" s="23"/>
      <c r="I179" s="22" t="str">
        <f>IF(Table1[[#This Row],[M2A]]="","",SUM(Table1[[#This Row],[M2A]]-(IF(Table1[[#This Row],[M1A]]="",Table1[[#This Row],[AWAL]],Table1[[#This Row],[M1A]]))))</f>
        <v/>
      </c>
      <c r="J179" s="22"/>
      <c r="K179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79" s="22"/>
      <c r="M179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79" s="4" t="str">
        <f>SUBSTITUTE(SUBSTITUTE(SUBSTITUTE(Table1[[#This Row],[NAMA BARANG]]," ",""),".",""),"-","")</f>
        <v>StaplerJKHD50</v>
      </c>
      <c r="O179" t="str">
        <f>IF(NOT(Table1[[#This Row],[M1B]]=""),"+-","")</f>
        <v/>
      </c>
      <c r="P179" t="str">
        <f>IF(NOT(Table1[[#This Row],[M2B]]=""),"+-","")</f>
        <v/>
      </c>
    </row>
    <row r="180" spans="1:16">
      <c r="A180" s="4" t="str">
        <f>IF(Table1[[#This Row],[NAMA BARANG]]="","",IF(Table1[[#This Row],[TT]]&lt;1,"",COUNT(A$2:A179)+1))</f>
        <v/>
      </c>
      <c r="B180" s="14" t="s">
        <v>2661</v>
      </c>
      <c r="C180" s="22">
        <v>3</v>
      </c>
      <c r="D180" s="22" t="s">
        <v>53</v>
      </c>
      <c r="E180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80" s="20">
        <v>2</v>
      </c>
      <c r="G180" s="23">
        <f>IF(Table1[[#This Row],[M1A]]="","",Table1[[#This Row],[M1A]]-Table1[[#This Row],[AWAL]])</f>
        <v>-1</v>
      </c>
      <c r="H180" s="20">
        <v>0</v>
      </c>
      <c r="I180">
        <f>IF(Table1[[#This Row],[M2A]]="","",SUM(Table1[[#This Row],[M2A]]-(IF(Table1[[#This Row],[M1A]]="",Table1[[#This Row],[AWAL]],Table1[[#This Row],[M1A]]))))</f>
        <v>-2</v>
      </c>
      <c r="J180"/>
      <c r="K180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80"/>
      <c r="M180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80" t="str">
        <f>SUBSTITUTE(SUBSTITUTE(SUBSTITUTE(Table1[[#This Row],[NAMA BARANG]]," ",""),".",""),"-","")</f>
        <v>StaplerKenkoHD50OJ</v>
      </c>
      <c r="O180" t="str">
        <f>IF(NOT(Table1[[#This Row],[M1B]]=""),"+-","")</f>
        <v>+-</v>
      </c>
      <c r="P180" t="str">
        <f>IF(NOT(Table1[[#This Row],[M2B]]=""),"+-","")</f>
        <v>+-</v>
      </c>
    </row>
    <row r="181" spans="1:16">
      <c r="A181" t="str">
        <f>IF(Table1[[#This Row],[NAMA BARANG]]="","",IF(Table1[[#This Row],[TT]]&lt;1,"",COUNT(A$2:A180)+1))</f>
        <v/>
      </c>
      <c r="B181" s="14" t="s">
        <v>2725</v>
      </c>
      <c r="C181" s="22">
        <v>0</v>
      </c>
      <c r="D181" s="22" t="s">
        <v>2659</v>
      </c>
      <c r="E181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81" s="20"/>
      <c r="G181" s="20" t="str">
        <f>IF(Table1[[#This Row],[M1A]]="","",Table1[[#This Row],[M1A]]-Table1[[#This Row],[AWAL]])</f>
        <v/>
      </c>
      <c r="H181" s="20">
        <v>2</v>
      </c>
      <c r="I181">
        <f>IF(Table1[[#This Row],[M2A]]="","",SUM(Table1[[#This Row],[M2A]]-(IF(Table1[[#This Row],[M1A]]="",Table1[[#This Row],[AWAL]],Table1[[#This Row],[M1A]]))))</f>
        <v>2</v>
      </c>
      <c r="J181">
        <v>0</v>
      </c>
      <c r="K181" s="22">
        <f>IF(Table1[[#This Row],[M3A]]="","",SUM(Table1[[#This Row],[M3A]]-(IF(Table1[[#This Row],[M2A]]="",IF(Table1[[#This Row],[M1A]]="",Table1[[#This Row],[AWAL]],Table1[[#This Row],[M1A]]),Table1[[#This Row],[M2A]]))))</f>
        <v>-2</v>
      </c>
      <c r="L181"/>
      <c r="M181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81" t="str">
        <f>SUBSTITUTE(SUBSTITUTE(SUBSTITUTE(Table1[[#This Row],[NAMA BARANG]]," ",""),".",""),"-","")</f>
        <v>StaplerKenkoHD10</v>
      </c>
      <c r="O181" t="str">
        <f>IF(NOT(Table1[[#This Row],[M1B]]=""),"+-","")</f>
        <v/>
      </c>
      <c r="P181" t="str">
        <f>IF(NOT(Table1[[#This Row],[M2B]]=""),"+-","")</f>
        <v>+-</v>
      </c>
    </row>
    <row r="182" spans="1:16">
      <c r="A182" s="4" t="str">
        <f>IF(Table1[[#This Row],[NAMA BARANG]]="","",IF(Table1[[#This Row],[TT]]&lt;1,"",COUNT(A$2:A181)+1))</f>
        <v/>
      </c>
      <c r="B182" s="14" t="s">
        <v>2779</v>
      </c>
      <c r="C182" s="22">
        <v>0</v>
      </c>
      <c r="D182" s="22" t="s">
        <v>2659</v>
      </c>
      <c r="E182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82" s="23"/>
      <c r="G182" s="23" t="str">
        <f>IF(Table1[[#This Row],[M1A]]="","",Table1[[#This Row],[M1A]]-Table1[[#This Row],[AWAL]])</f>
        <v/>
      </c>
      <c r="H182" s="23"/>
      <c r="I182" s="22" t="str">
        <f>IF(Table1[[#This Row],[M2A]]="","",SUM(Table1[[#This Row],[M2A]]-(IF(Table1[[#This Row],[M1A]]="",Table1[[#This Row],[AWAL]],Table1[[#This Row],[M1A]]))))</f>
        <v/>
      </c>
      <c r="J182" s="22"/>
      <c r="K182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82" s="22"/>
      <c r="M182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82" s="4" t="str">
        <f>SUBSTITUTE(SUBSTITUTE(SUBSTITUTE(Table1[[#This Row],[NAMA BARANG]]," ",""),".",""),"-","")</f>
        <v>StaplerKenkoHD10DNewColor</v>
      </c>
      <c r="O182" t="str">
        <f>IF(NOT(Table1[[#This Row],[M1B]]=""),"+-","")</f>
        <v/>
      </c>
      <c r="P182" t="str">
        <f>IF(NOT(Table1[[#This Row],[M2B]]=""),"+-","")</f>
        <v/>
      </c>
    </row>
    <row r="183" spans="1:16">
      <c r="A183" s="4" t="str">
        <f>IF(Table1[[#This Row],[NAMA BARANG]]="","",IF(Table1[[#This Row],[TT]]&lt;1,"",COUNT(A$2:A182)+1))</f>
        <v/>
      </c>
      <c r="B183" s="14" t="s">
        <v>2981</v>
      </c>
      <c r="C183" s="22"/>
      <c r="D183" s="22" t="s">
        <v>2659</v>
      </c>
      <c r="E183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83" s="23">
        <v>1</v>
      </c>
      <c r="G183" s="23">
        <f>IF(Table1[[#This Row],[M1A]]="","",Table1[[#This Row],[M1A]]-Table1[[#This Row],[AWAL]])</f>
        <v>1</v>
      </c>
      <c r="H183" s="23">
        <v>0</v>
      </c>
      <c r="I183" s="22">
        <f>IF(Table1[[#This Row],[M2A]]="","",SUM(Table1[[#This Row],[M2A]]-(IF(Table1[[#This Row],[M1A]]="",Table1[[#This Row],[AWAL]],Table1[[#This Row],[M1A]]))))</f>
        <v>-1</v>
      </c>
      <c r="J183" s="22"/>
      <c r="K183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83" s="22"/>
      <c r="M183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83" s="4" t="str">
        <f>SUBSTITUTE(SUBSTITUTE(SUBSTITUTE(Table1[[#This Row],[NAMA BARANG]]," ",""),".",""),"-","")</f>
        <v>StaplerKenkoHD10D</v>
      </c>
      <c r="O183" s="4" t="str">
        <f>IF(NOT(Table1[[#This Row],[M1B]]=""),"+-","")</f>
        <v>+-</v>
      </c>
      <c r="P183" t="str">
        <f>IF(NOT(Table1[[#This Row],[M2B]]=""),"+-","")</f>
        <v>+-</v>
      </c>
    </row>
    <row r="184" spans="1:16">
      <c r="A184" s="4" t="str">
        <f>IF(Table1[[#This Row],[NAMA BARANG]]="","",IF(Table1[[#This Row],[TT]]&lt;1,"",COUNT(A$2:A183)+1))</f>
        <v/>
      </c>
      <c r="B184" s="14" t="s">
        <v>2780</v>
      </c>
      <c r="C184" s="22">
        <v>0</v>
      </c>
      <c r="D184" s="22" t="s">
        <v>2800</v>
      </c>
      <c r="E184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84" s="23"/>
      <c r="G184" s="23" t="str">
        <f>IF(Table1[[#This Row],[M1A]]="","",Table1[[#This Row],[M1A]]-Table1[[#This Row],[AWAL]])</f>
        <v/>
      </c>
      <c r="H184" s="23"/>
      <c r="I184" s="22" t="str">
        <f>IF(Table1[[#This Row],[M2A]]="","",SUM(Table1[[#This Row],[M2A]]-(IF(Table1[[#This Row],[M1A]]="",Table1[[#This Row],[AWAL]],Table1[[#This Row],[M1A]]))))</f>
        <v/>
      </c>
      <c r="J184" s="22"/>
      <c r="K184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84" s="22"/>
      <c r="M184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84" s="4" t="str">
        <f>SUBSTITUTE(SUBSTITUTE(SUBSTITUTE(Table1[[#This Row],[NAMA BARANG]]," ",""),".",""),"-","")</f>
        <v>StaplerKenkoHD50</v>
      </c>
      <c r="O184" t="str">
        <f>IF(NOT(Table1[[#This Row],[M1B]]=""),"+-","")</f>
        <v/>
      </c>
      <c r="P184" t="str">
        <f>IF(NOT(Table1[[#This Row],[M2B]]=""),"+-","")</f>
        <v/>
      </c>
    </row>
    <row r="185" spans="1:16">
      <c r="A185" s="4" t="str">
        <f>IF(Table1[[#This Row],[NAMA BARANG]]="","",IF(Table1[[#This Row],[TT]]&lt;1,"",COUNT(A$2:A184)+1))</f>
        <v/>
      </c>
      <c r="B185" s="14" t="s">
        <v>2982</v>
      </c>
      <c r="C185" s="22"/>
      <c r="D185" s="22" t="s">
        <v>2727</v>
      </c>
      <c r="E185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85" s="23">
        <v>5</v>
      </c>
      <c r="G185" s="23">
        <f>IF(Table1[[#This Row],[M1A]]="","",Table1[[#This Row],[M1A]]-Table1[[#This Row],[AWAL]])</f>
        <v>5</v>
      </c>
      <c r="H185" s="23">
        <v>0</v>
      </c>
      <c r="I185" s="22">
        <f>IF(Table1[[#This Row],[M2A]]="","",SUM(Table1[[#This Row],[M2A]]-(IF(Table1[[#This Row],[M1A]]="",Table1[[#This Row],[AWAL]],Table1[[#This Row],[M1A]]))))</f>
        <v>-5</v>
      </c>
      <c r="J185" s="22"/>
      <c r="K185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85" s="22"/>
      <c r="M185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85" s="4" t="str">
        <f>SUBSTITUTE(SUBSTITUTE(SUBSTITUTE(Table1[[#This Row],[NAMA BARANG]]," ",""),".",""),"-","")</f>
        <v>StipJK20P</v>
      </c>
      <c r="O185" s="4" t="str">
        <f>IF(NOT(Table1[[#This Row],[M1B]]=""),"+-","")</f>
        <v>+-</v>
      </c>
      <c r="P185" t="str">
        <f>IF(NOT(Table1[[#This Row],[M2B]]=""),"+-","")</f>
        <v>+-</v>
      </c>
    </row>
    <row r="186" spans="1:16">
      <c r="A186" s="4" t="str">
        <f>IF(Table1[[#This Row],[NAMA BARANG]]="","",IF(Table1[[#This Row],[TT]]&lt;1,"",COUNT(A$2:A185)+1))</f>
        <v/>
      </c>
      <c r="B186" s="14" t="s">
        <v>2984</v>
      </c>
      <c r="C186" s="22"/>
      <c r="D186" s="22" t="s">
        <v>2727</v>
      </c>
      <c r="E186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86" s="23">
        <v>3</v>
      </c>
      <c r="G186" s="23">
        <f>IF(Table1[[#This Row],[M1A]]="","",Table1[[#This Row],[M1A]]-Table1[[#This Row],[AWAL]])</f>
        <v>3</v>
      </c>
      <c r="H186" s="23">
        <v>0</v>
      </c>
      <c r="I186" s="22">
        <f>IF(Table1[[#This Row],[M2A]]="","",SUM(Table1[[#This Row],[M2A]]-(IF(Table1[[#This Row],[M1A]]="",Table1[[#This Row],[AWAL]],Table1[[#This Row],[M1A]]))))</f>
        <v>-3</v>
      </c>
      <c r="J186" s="22"/>
      <c r="K186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86" s="22"/>
      <c r="M186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86" s="4" t="str">
        <f>SUBSTITUTE(SUBSTITUTE(SUBSTITUTE(Table1[[#This Row],[NAMA BARANG]]," ",""),".",""),"-","")</f>
        <v>StipJK40P</v>
      </c>
      <c r="O186" s="4" t="str">
        <f>IF(NOT(Table1[[#This Row],[M1B]]=""),"+-","")</f>
        <v>+-</v>
      </c>
      <c r="P186" t="str">
        <f>IF(NOT(Table1[[#This Row],[M2B]]=""),"+-","")</f>
        <v>+-</v>
      </c>
    </row>
    <row r="187" spans="1:16">
      <c r="A187" s="4" t="str">
        <f>IF(Table1[[#This Row],[NAMA BARANG]]="","",IF(Table1[[#This Row],[TT]]&lt;1,"",COUNT(A$2:A186)+1))</f>
        <v/>
      </c>
      <c r="B187" s="14" t="s">
        <v>2726</v>
      </c>
      <c r="C187" s="22">
        <v>0</v>
      </c>
      <c r="D187" s="22" t="s">
        <v>2727</v>
      </c>
      <c r="E187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87" s="20"/>
      <c r="G187" s="23" t="str">
        <f>IF(Table1[[#This Row],[M1A]]="","",Table1[[#This Row],[M1A]]-Table1[[#This Row],[AWAL]])</f>
        <v/>
      </c>
      <c r="H187" s="20"/>
      <c r="I187" t="str">
        <f>IF(Table1[[#This Row],[M2A]]="","",SUM(Table1[[#This Row],[M2A]]-(IF(Table1[[#This Row],[M1A]]="",Table1[[#This Row],[AWAL]],Table1[[#This Row],[M1A]]))))</f>
        <v/>
      </c>
      <c r="J187"/>
      <c r="K187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87"/>
      <c r="M187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87" t="str">
        <f>SUBSTITUTE(SUBSTITUTE(SUBSTITUTE(Table1[[#This Row],[NAMA BARANG]]," ",""),".",""),"-","")</f>
        <v>StipJK526B20</v>
      </c>
      <c r="O187" t="str">
        <f>IF(NOT(Table1[[#This Row],[M1B]]=""),"+-","")</f>
        <v/>
      </c>
      <c r="P187" t="str">
        <f>IF(NOT(Table1[[#This Row],[M2B]]=""),"+-","")</f>
        <v/>
      </c>
    </row>
    <row r="188" spans="1:16">
      <c r="A188" t="str">
        <f>IF(Table1[[#This Row],[NAMA BARANG]]="","",IF(Table1[[#This Row],[TT]]&lt;1,"",COUNT(A$2:A187)+1))</f>
        <v/>
      </c>
      <c r="B188" s="14" t="s">
        <v>2728</v>
      </c>
      <c r="C188" s="22">
        <v>0</v>
      </c>
      <c r="D188" s="22" t="s">
        <v>2727</v>
      </c>
      <c r="E188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88" s="20"/>
      <c r="G188" s="20" t="str">
        <f>IF(Table1[[#This Row],[M1A]]="","",Table1[[#This Row],[M1A]]-Table1[[#This Row],[AWAL]])</f>
        <v/>
      </c>
      <c r="H188" s="20"/>
      <c r="I188" t="str">
        <f>IF(Table1[[#This Row],[M2A]]="","",SUM(Table1[[#This Row],[M2A]]-(IF(Table1[[#This Row],[M1A]]="",Table1[[#This Row],[AWAL]],Table1[[#This Row],[M1A]]))))</f>
        <v/>
      </c>
      <c r="J188"/>
      <c r="K188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188"/>
      <c r="M188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88" t="str">
        <f>SUBSTITUTE(SUBSTITUTE(SUBSTITUTE(Table1[[#This Row],[NAMA BARANG]]," ",""),".",""),"-","")</f>
        <v>StipJK526B40P</v>
      </c>
      <c r="O188" t="str">
        <f>IF(NOT(Table1[[#This Row],[M1B]]=""),"+-","")</f>
        <v/>
      </c>
      <c r="P188" t="str">
        <f>IF(NOT(Table1[[#This Row],[M2B]]=""),"+-","")</f>
        <v/>
      </c>
    </row>
    <row r="189" spans="1:16">
      <c r="A189" t="str">
        <f>IF(Table1[[#This Row],[NAMA BARANG]]="","",IF(Table1[[#This Row],[TT]]&lt;1,"",COUNT(A$2:A188)+1))</f>
        <v/>
      </c>
      <c r="B189" s="14" t="s">
        <v>2657</v>
      </c>
      <c r="C189" s="22">
        <v>1</v>
      </c>
      <c r="D189" s="22">
        <v>50</v>
      </c>
      <c r="E189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89" s="20"/>
      <c r="G189" s="20" t="str">
        <f>IF(Table1[[#This Row],[M1A]]="","",Table1[[#This Row],[M1A]]-Table1[[#This Row],[AWAL]])</f>
        <v/>
      </c>
      <c r="H189" s="20"/>
      <c r="I189" t="str">
        <f>IF(Table1[[#This Row],[M2A]]="","",SUM(Table1[[#This Row],[M2A]]-(IF(Table1[[#This Row],[M1A]]="",Table1[[#This Row],[AWAL]],Table1[[#This Row],[M1A]]))))</f>
        <v/>
      </c>
      <c r="J189">
        <v>0</v>
      </c>
      <c r="K189" s="22">
        <f>IF(Table1[[#This Row],[M3A]]="","",SUM(Table1[[#This Row],[M3A]]-(IF(Table1[[#This Row],[M2A]]="",IF(Table1[[#This Row],[M1A]]="",Table1[[#This Row],[AWAL]],Table1[[#This Row],[M1A]]),Table1[[#This Row],[M2A]]))))</f>
        <v>-1</v>
      </c>
      <c r="L189"/>
      <c r="M189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89" t="str">
        <f>SUBSTITUTE(SUBSTITUTE(SUBSTITUTE(Table1[[#This Row],[NAMA BARANG]]," ",""),".",""),"-","")</f>
        <v>StipKenko40hitam</v>
      </c>
      <c r="O189" t="str">
        <f>IF(NOT(Table1[[#This Row],[M1B]]=""),"+-","")</f>
        <v/>
      </c>
      <c r="P189" t="str">
        <f>IF(NOT(Table1[[#This Row],[M2B]]=""),"+-","")</f>
        <v/>
      </c>
    </row>
    <row r="190" spans="1:16">
      <c r="A190" t="str">
        <f>IF(Table1[[#This Row],[NAMA BARANG]]="","",IF(Table1[[#This Row],[TT]]&lt;1,"",COUNT(A$2:A189)+1))</f>
        <v/>
      </c>
      <c r="B190" s="14" t="s">
        <v>2658</v>
      </c>
      <c r="C190" s="22">
        <v>2</v>
      </c>
      <c r="D190" s="22" t="s">
        <v>96</v>
      </c>
      <c r="E190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90" s="20">
        <v>1</v>
      </c>
      <c r="G190" s="20">
        <f>IF(Table1[[#This Row],[M1A]]="","",Table1[[#This Row],[M1A]]-Table1[[#This Row],[AWAL]])</f>
        <v>-1</v>
      </c>
      <c r="H190" s="20"/>
      <c r="I190" t="str">
        <f>IF(Table1[[#This Row],[M2A]]="","",SUM(Table1[[#This Row],[M2A]]-(IF(Table1[[#This Row],[M1A]]="",Table1[[#This Row],[AWAL]],Table1[[#This Row],[M1A]]))))</f>
        <v/>
      </c>
      <c r="J190">
        <v>0</v>
      </c>
      <c r="K190" s="22">
        <f>IF(Table1[[#This Row],[M3A]]="","",SUM(Table1[[#This Row],[M3A]]-(IF(Table1[[#This Row],[M2A]]="",IF(Table1[[#This Row],[M1A]]="",Table1[[#This Row],[AWAL]],Table1[[#This Row],[M1A]]),Table1[[#This Row],[M2A]]))))</f>
        <v>-1</v>
      </c>
      <c r="L190"/>
      <c r="M190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90" t="str">
        <f>SUBSTITUTE(SUBSTITUTE(SUBSTITUTE(Table1[[#This Row],[NAMA BARANG]]," ",""),".",""),"-","")</f>
        <v>StipKenko40putih</v>
      </c>
      <c r="O190" t="str">
        <f>IF(NOT(Table1[[#This Row],[M1B]]=""),"+-","")</f>
        <v>+-</v>
      </c>
      <c r="P190" t="str">
        <f>IF(NOT(Table1[[#This Row],[M2B]]=""),"+-","")</f>
        <v/>
      </c>
    </row>
    <row r="191" spans="1:16">
      <c r="A191" s="4" t="str">
        <f>IF(Table1[[#This Row],[NAMA BARANG]]="","",IF(Table1[[#This Row],[TT]]&lt;1,"",COUNT(A$2:A190)+1))</f>
        <v/>
      </c>
      <c r="B191" s="14" t="s">
        <v>2781</v>
      </c>
      <c r="C191" s="22">
        <v>0</v>
      </c>
      <c r="D191" s="22" t="s">
        <v>2716</v>
      </c>
      <c r="E191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91" s="23"/>
      <c r="G191" s="23" t="str">
        <f>IF(Table1[[#This Row],[M1A]]="","",Table1[[#This Row],[M1A]]-Table1[[#This Row],[AWAL]])</f>
        <v/>
      </c>
      <c r="H191" s="23"/>
      <c r="I191" s="22" t="str">
        <f>IF(Table1[[#This Row],[M2A]]="","",SUM(Table1[[#This Row],[M2A]]-(IF(Table1[[#This Row],[M1A]]="",Table1[[#This Row],[AWAL]],Table1[[#This Row],[M1A]]))))</f>
        <v/>
      </c>
      <c r="J191" s="22"/>
      <c r="K191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91" s="22"/>
      <c r="M191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91" s="4" t="str">
        <f>SUBSTITUTE(SUBSTITUTE(SUBSTITUTE(Table1[[#This Row],[NAMA BARANG]]," ",""),".",""),"-","")</f>
        <v>TapecutterJKTD2H</v>
      </c>
      <c r="O191" t="str">
        <f>IF(NOT(Table1[[#This Row],[M1B]]=""),"+-","")</f>
        <v/>
      </c>
      <c r="P191" t="str">
        <f>IF(NOT(Table1[[#This Row],[M2B]]=""),"+-","")</f>
        <v/>
      </c>
    </row>
    <row r="192" spans="1:16">
      <c r="A192" s="4" t="str">
        <f>IF(Table1[[#This Row],[NAMA BARANG]]="","",IF(Table1[[#This Row],[TT]]&lt;1,"",COUNT(A$2:A191)+1))</f>
        <v/>
      </c>
      <c r="B192" s="14" t="s">
        <v>2782</v>
      </c>
      <c r="C192" s="22">
        <v>0</v>
      </c>
      <c r="D192" s="22" t="s">
        <v>2817</v>
      </c>
      <c r="E192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92" s="23"/>
      <c r="G192" s="23" t="str">
        <f>IF(Table1[[#This Row],[M1A]]="","",Table1[[#This Row],[M1A]]-Table1[[#This Row],[AWAL]])</f>
        <v/>
      </c>
      <c r="H192" s="23"/>
      <c r="I192" s="22" t="str">
        <f>IF(Table1[[#This Row],[M2A]]="","",SUM(Table1[[#This Row],[M2A]]-(IF(Table1[[#This Row],[M1A]]="",Table1[[#This Row],[AWAL]],Table1[[#This Row],[M1A]]))))</f>
        <v/>
      </c>
      <c r="J192" s="22"/>
      <c r="K192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92" s="22"/>
      <c r="M192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92" s="4" t="str">
        <f>SUBSTITUTE(SUBSTITUTE(SUBSTITUTE(Table1[[#This Row],[NAMA BARANG]]," ",""),".",""),"-","")</f>
        <v>TasSBagJKSPB30CT29A/BCulture</v>
      </c>
      <c r="O192" t="str">
        <f>IF(NOT(Table1[[#This Row],[M1B]]=""),"+-","")</f>
        <v/>
      </c>
      <c r="P192" t="str">
        <f>IF(NOT(Table1[[#This Row],[M2B]]=""),"+-","")</f>
        <v/>
      </c>
    </row>
    <row r="193" spans="1:16">
      <c r="A193" s="4" t="str">
        <f>IF(Table1[[#This Row],[NAMA BARANG]]="","",IF(Table1[[#This Row],[TT]]&lt;1,"",COUNT(A$2:A192)+1))</f>
        <v/>
      </c>
      <c r="B193" s="14" t="s">
        <v>2783</v>
      </c>
      <c r="C193" s="22">
        <v>0</v>
      </c>
      <c r="D193" s="22" t="s">
        <v>2677</v>
      </c>
      <c r="E193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93" s="23"/>
      <c r="G193" s="23" t="str">
        <f>IF(Table1[[#This Row],[M1A]]="","",Table1[[#This Row],[M1A]]-Table1[[#This Row],[AWAL]])</f>
        <v/>
      </c>
      <c r="H193" s="23"/>
      <c r="I193" s="22" t="str">
        <f>IF(Table1[[#This Row],[M2A]]="","",SUM(Table1[[#This Row],[M2A]]-(IF(Table1[[#This Row],[M1A]]="",Table1[[#This Row],[AWAL]],Table1[[#This Row],[M1A]]))))</f>
        <v/>
      </c>
      <c r="J193" s="22"/>
      <c r="K193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93" s="22"/>
      <c r="M193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93" s="4" t="str">
        <f>SUBSTITUTE(SUBSTITUTE(SUBSTITUTE(Table1[[#This Row],[NAMA BARANG]]," ",""),".",""),"-","")</f>
        <v>TipeexJKCFS209</v>
      </c>
      <c r="O193" t="str">
        <f>IF(NOT(Table1[[#This Row],[M1B]]=""),"+-","")</f>
        <v/>
      </c>
      <c r="P193" t="str">
        <f>IF(NOT(Table1[[#This Row],[M2B]]=""),"+-","")</f>
        <v/>
      </c>
    </row>
    <row r="194" spans="1:16">
      <c r="A194" s="4" t="str">
        <f>IF(Table1[[#This Row],[NAMA BARANG]]="","",IF(Table1[[#This Row],[TT]]&lt;1,"",COUNT(A$2:A193)+1))</f>
        <v/>
      </c>
      <c r="B194" s="14" t="s">
        <v>2986</v>
      </c>
      <c r="C194" s="22"/>
      <c r="D194" s="22" t="s">
        <v>2655</v>
      </c>
      <c r="E194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94" s="23">
        <v>2</v>
      </c>
      <c r="G194" s="23">
        <f>IF(Table1[[#This Row],[M1A]]="","",Table1[[#This Row],[M1A]]-Table1[[#This Row],[AWAL]])</f>
        <v>2</v>
      </c>
      <c r="H194" s="23">
        <v>1</v>
      </c>
      <c r="I194" s="22">
        <f>IF(Table1[[#This Row],[M2A]]="","",SUM(Table1[[#This Row],[M2A]]-(IF(Table1[[#This Row],[M1A]]="",Table1[[#This Row],[AWAL]],Table1[[#This Row],[M1A]]))))</f>
        <v>-1</v>
      </c>
      <c r="J194" s="22"/>
      <c r="K194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94" s="22">
        <v>0</v>
      </c>
      <c r="M194" s="5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>-1</v>
      </c>
      <c r="N194" s="4" t="str">
        <f>SUBSTITUTE(SUBSTITUTE(SUBSTITUTE(Table1[[#This Row],[NAMA BARANG]]," ",""),".",""),"-","")</f>
        <v>TipeexJKCT522</v>
      </c>
      <c r="O194" s="4" t="str">
        <f>IF(NOT(Table1[[#This Row],[M1B]]=""),"+-","")</f>
        <v>+-</v>
      </c>
      <c r="P194" t="str">
        <f>IF(NOT(Table1[[#This Row],[M2B]]=""),"+-","")</f>
        <v>+-</v>
      </c>
    </row>
    <row r="195" spans="1:16">
      <c r="A195" s="4" t="str">
        <f>IF(Table1[[#This Row],[NAMA BARANG]]="","",IF(Table1[[#This Row],[TT]]&lt;1,"",COUNT(A$2:A194)+1))</f>
        <v/>
      </c>
      <c r="B195" s="14" t="s">
        <v>2729</v>
      </c>
      <c r="C195" s="22">
        <v>0</v>
      </c>
      <c r="D195" s="22" t="s">
        <v>2689</v>
      </c>
      <c r="E195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95" s="20"/>
      <c r="G195" s="23" t="str">
        <f>IF(Table1[[#This Row],[M1A]]="","",Table1[[#This Row],[M1A]]-Table1[[#This Row],[AWAL]])</f>
        <v/>
      </c>
      <c r="H195" s="20"/>
      <c r="I195" t="str">
        <f>IF(Table1[[#This Row],[M2A]]="","",SUM(Table1[[#This Row],[M2A]]-(IF(Table1[[#This Row],[M1A]]="",Table1[[#This Row],[AWAL]],Table1[[#This Row],[M1A]]))))</f>
        <v/>
      </c>
      <c r="J195"/>
      <c r="K195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95"/>
      <c r="M195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95" t="str">
        <f>SUBSTITUTE(SUBSTITUTE(SUBSTITUTE(Table1[[#This Row],[NAMA BARANG]]," ",""),".",""),"-","")</f>
        <v>TipeexJK101</v>
      </c>
      <c r="O195" t="str">
        <f>IF(NOT(Table1[[#This Row],[M1B]]=""),"+-","")</f>
        <v/>
      </c>
      <c r="P195" t="str">
        <f>IF(NOT(Table1[[#This Row],[M2B]]=""),"+-","")</f>
        <v/>
      </c>
    </row>
    <row r="196" spans="1:16">
      <c r="A196" s="4" t="str">
        <f>IF(Table1[[#This Row],[NAMA BARANG]]="","",IF(Table1[[#This Row],[TT]]&lt;1,"",COUNT(A$2:A195)+1))</f>
        <v/>
      </c>
      <c r="B196" s="14" t="s">
        <v>2784</v>
      </c>
      <c r="C196" s="22">
        <v>1</v>
      </c>
      <c r="D196" s="22" t="s">
        <v>2689</v>
      </c>
      <c r="E196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96" s="23">
        <v>0</v>
      </c>
      <c r="G196" s="23">
        <f>IF(Table1[[#This Row],[M1A]]="","",Table1[[#This Row],[M1A]]-Table1[[#This Row],[AWAL]])</f>
        <v>-1</v>
      </c>
      <c r="H196" s="23"/>
      <c r="I196" s="22" t="str">
        <f>IF(Table1[[#This Row],[M2A]]="","",SUM(Table1[[#This Row],[M2A]]-(IF(Table1[[#This Row],[M1A]]="",Table1[[#This Row],[AWAL]],Table1[[#This Row],[M1A]]))))</f>
        <v/>
      </c>
      <c r="J196" s="22"/>
      <c r="K196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96" s="22"/>
      <c r="M196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96" s="4" t="str">
        <f>SUBSTITUTE(SUBSTITUTE(SUBSTITUTE(Table1[[#This Row],[NAMA BARANG]]," ",""),".",""),"-","")</f>
        <v>TipeexJK101A</v>
      </c>
      <c r="O196" t="str">
        <f>IF(NOT(Table1[[#This Row],[M1B]]=""),"+-","")</f>
        <v>+-</v>
      </c>
      <c r="P196" t="str">
        <f>IF(NOT(Table1[[#This Row],[M2B]]=""),"+-","")</f>
        <v/>
      </c>
    </row>
    <row r="197" spans="1:16">
      <c r="A197" s="4" t="str">
        <f>IF(Table1[[#This Row],[NAMA BARANG]]="","",IF(Table1[[#This Row],[TT]]&lt;1,"",COUNT(A$2:A196)+1))</f>
        <v/>
      </c>
      <c r="B197" s="14" t="s">
        <v>100</v>
      </c>
      <c r="C197" s="22">
        <v>0</v>
      </c>
      <c r="D197" s="22" t="s">
        <v>2660</v>
      </c>
      <c r="E197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97" s="23"/>
      <c r="G197" s="23" t="str">
        <f>IF(Table1[[#This Row],[M1A]]="","",Table1[[#This Row],[M1A]]-Table1[[#This Row],[AWAL]])</f>
        <v/>
      </c>
      <c r="H197" s="23"/>
      <c r="I197" s="22" t="str">
        <f>IF(Table1[[#This Row],[M2A]]="","",SUM(Table1[[#This Row],[M2A]]-(IF(Table1[[#This Row],[M1A]]="",Table1[[#This Row],[AWAL]],Table1[[#This Row],[M1A]]))))</f>
        <v/>
      </c>
      <c r="J197" s="22"/>
      <c r="K197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97" s="22"/>
      <c r="M197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97" s="4" t="str">
        <f>SUBSTITUTE(SUBSTITUTE(SUBSTITUTE(Table1[[#This Row],[NAMA BARANG]]," ",""),".",""),"-","")</f>
        <v>TipeexKenkoKE01</v>
      </c>
      <c r="O197" t="str">
        <f>IF(NOT(Table1[[#This Row],[M1B]]=""),"+-","")</f>
        <v/>
      </c>
      <c r="P197" t="str">
        <f>IF(NOT(Table1[[#This Row],[M2B]]=""),"+-","")</f>
        <v/>
      </c>
    </row>
    <row r="198" spans="1:16">
      <c r="A198" t="str">
        <f>IF(Table1[[#This Row],[NAMA BARANG]]="","",IF(Table1[[#This Row],[TT]]&lt;1,"",COUNT(A$2:A197)+1))</f>
        <v/>
      </c>
      <c r="B198" s="14" t="s">
        <v>2730</v>
      </c>
      <c r="C198" s="22">
        <v>0</v>
      </c>
      <c r="D198" s="22" t="s">
        <v>2660</v>
      </c>
      <c r="E198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98" s="20"/>
      <c r="G198" s="20" t="str">
        <f>IF(Table1[[#This Row],[M1A]]="","",Table1[[#This Row],[M1A]]-Table1[[#This Row],[AWAL]])</f>
        <v/>
      </c>
      <c r="H198" s="20"/>
      <c r="I198" t="str">
        <f>IF(Table1[[#This Row],[M2A]]="","",SUM(Table1[[#This Row],[M2A]]-(IF(Table1[[#This Row],[M1A]]="",Table1[[#This Row],[AWAL]],Table1[[#This Row],[M1A]]))))</f>
        <v/>
      </c>
      <c r="J198"/>
      <c r="K198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198"/>
      <c r="M198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98" t="str">
        <f>SUBSTITUTE(SUBSTITUTE(SUBSTITUTE(Table1[[#This Row],[NAMA BARANG]]," ",""),".",""),"-","")</f>
        <v>TipeexKenkoKE826M</v>
      </c>
      <c r="O198" t="str">
        <f>IF(NOT(Table1[[#This Row],[M1B]]=""),"+-","")</f>
        <v/>
      </c>
      <c r="P198" t="str">
        <f>IF(NOT(Table1[[#This Row],[M2B]]=""),"+-","")</f>
        <v/>
      </c>
    </row>
    <row r="199" spans="1:16">
      <c r="A199" t="str">
        <f>IF(Table1[[#This Row],[NAMA BARANG]]="","",IF(Table1[[#This Row],[TT]]&lt;1,"",COUNT(A$2:A198)+1))</f>
        <v/>
      </c>
      <c r="B199" s="14" t="s">
        <v>2731</v>
      </c>
      <c r="C199" s="22">
        <v>0</v>
      </c>
      <c r="D199" s="22" t="s">
        <v>2655</v>
      </c>
      <c r="E199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99" s="20"/>
      <c r="G199" s="20" t="str">
        <f>IF(Table1[[#This Row],[M1A]]="","",Table1[[#This Row],[M1A]]-Table1[[#This Row],[AWAL]])</f>
        <v/>
      </c>
      <c r="H199" s="20"/>
      <c r="I199" t="str">
        <f>IF(Table1[[#This Row],[M2A]]="","",SUM(Table1[[#This Row],[M2A]]-(IF(Table1[[#This Row],[M1A]]="",Table1[[#This Row],[AWAL]],Table1[[#This Row],[M1A]]))))</f>
        <v/>
      </c>
      <c r="J199"/>
      <c r="K199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199"/>
      <c r="M199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99" t="str">
        <f>SUBSTITUTE(SUBSTITUTE(SUBSTITUTE(Table1[[#This Row],[NAMA BARANG]]," ",""),".",""),"-","")</f>
        <v>TipeexkertasJKCT507</v>
      </c>
      <c r="O199" t="str">
        <f>IF(NOT(Table1[[#This Row],[M1B]]=""),"+-","")</f>
        <v/>
      </c>
      <c r="P199" t="str">
        <f>IF(NOT(Table1[[#This Row],[M2B]]=""),"+-","")</f>
        <v/>
      </c>
    </row>
    <row r="200" spans="1:16">
      <c r="A200" s="4" t="str">
        <f>IF(Table1[[#This Row],[NAMA BARANG]]="","",IF(Table1[[#This Row],[TT]]&lt;1,"",COUNT(A$2:A199)+1))</f>
        <v/>
      </c>
      <c r="B200" s="14" t="s">
        <v>2785</v>
      </c>
      <c r="C200" s="22">
        <v>0</v>
      </c>
      <c r="D200" s="22" t="s">
        <v>2689</v>
      </c>
      <c r="E200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200" s="23"/>
      <c r="G200" s="23" t="str">
        <f>IF(Table1[[#This Row],[M1A]]="","",Table1[[#This Row],[M1A]]-Table1[[#This Row],[AWAL]])</f>
        <v/>
      </c>
      <c r="H200" s="23"/>
      <c r="I200" s="22" t="str">
        <f>IF(Table1[[#This Row],[M2A]]="","",SUM(Table1[[#This Row],[M2A]]-(IF(Table1[[#This Row],[M1A]]="",Table1[[#This Row],[AWAL]],Table1[[#This Row],[M1A]]))))</f>
        <v/>
      </c>
      <c r="J200" s="22"/>
      <c r="K200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200" s="22"/>
      <c r="M200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200" s="4" t="str">
        <f>SUBSTITUTE(SUBSTITUTE(SUBSTITUTE(Table1[[#This Row],[NAMA BARANG]]," ",""),".",""),"-","")</f>
        <v>TipeexkertasKenkoCT309</v>
      </c>
      <c r="O200" t="str">
        <f>IF(NOT(Table1[[#This Row],[M1B]]=""),"+-","")</f>
        <v/>
      </c>
      <c r="P200" t="str">
        <f>IF(NOT(Table1[[#This Row],[M2B]]=""),"+-","")</f>
        <v/>
      </c>
    </row>
    <row r="201" spans="1:16">
      <c r="A201" s="4" t="str">
        <f>IF(Table1[[#This Row],[NAMA BARANG]]="","",IF(Table1[[#This Row],[TT]]&lt;1,"",COUNT(A$2:A200)+1))</f>
        <v/>
      </c>
      <c r="B201" s="14" t="s">
        <v>2786</v>
      </c>
      <c r="C201" s="22">
        <v>0</v>
      </c>
      <c r="D201" s="22"/>
      <c r="E201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201" s="23"/>
      <c r="G201" s="23" t="str">
        <f>IF(Table1[[#This Row],[M1A]]="","",Table1[[#This Row],[M1A]]-Table1[[#This Row],[AWAL]])</f>
        <v/>
      </c>
      <c r="H201" s="23"/>
      <c r="I201" s="22" t="str">
        <f>IF(Table1[[#This Row],[M2A]]="","",SUM(Table1[[#This Row],[M2A]]-(IF(Table1[[#This Row],[M1A]]="",Table1[[#This Row],[AWAL]],Table1[[#This Row],[M1A]]))))</f>
        <v/>
      </c>
      <c r="J201" s="22"/>
      <c r="K201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201" s="22"/>
      <c r="M201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201" s="4" t="str">
        <f>SUBSTITUTE(SUBSTITUTE(SUBSTITUTE(Table1[[#This Row],[NAMA BARANG]]," ",""),".",""),"-","")</f>
        <v>TipeexkertasKenkoCT902</v>
      </c>
      <c r="O201" t="str">
        <f>IF(NOT(Table1[[#This Row],[M1B]]=""),"+-","")</f>
        <v/>
      </c>
      <c r="P201" t="str">
        <f>IF(NOT(Table1[[#This Row],[M2B]]=""),"+-","")</f>
        <v/>
      </c>
    </row>
  </sheetData>
  <dataConsolidate/>
  <mergeCells count="4">
    <mergeCell ref="J1:K1"/>
    <mergeCell ref="L1:M1"/>
    <mergeCell ref="F1:G1"/>
    <mergeCell ref="H1:I1"/>
  </mergeCells>
  <conditionalFormatting sqref="B112:B1048576 B1:B2">
    <cfRule type="duplicateValues" dxfId="18" priority="12"/>
    <cfRule type="duplicateValues" dxfId="17" priority="13"/>
  </conditionalFormatting>
  <conditionalFormatting sqref="B3:B201">
    <cfRule type="duplicateValues" dxfId="16" priority="39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51"/>
  <sheetViews>
    <sheetView tabSelected="1" topLeftCell="A2532" zoomScaleNormal="100" workbookViewId="0">
      <selection activeCell="L2548" sqref="L2548"/>
    </sheetView>
  </sheetViews>
  <sheetFormatPr defaultRowHeight="14.25" outlineLevelCol="3"/>
  <cols>
    <col min="1" max="1" width="12.7109375" style="28" customWidth="1"/>
    <col min="2" max="2" width="50.140625" style="36" customWidth="1"/>
    <col min="3" max="3" width="9.140625" style="42" customWidth="1"/>
    <col min="4" max="4" width="13.140625" style="77" customWidth="1"/>
    <col min="5" max="5" width="5.28515625" style="29" customWidth="1"/>
    <col min="6" max="7" width="12.5703125" style="29" hidden="1" customWidth="1" outlineLevel="3"/>
    <col min="8" max="8" width="12.5703125" style="29" hidden="1" customWidth="1" outlineLevel="2" collapsed="1"/>
    <col min="9" max="9" width="12.5703125" style="29" hidden="1" customWidth="1" outlineLevel="2"/>
    <col min="10" max="10" width="12.5703125" style="29" hidden="1" customWidth="1" outlineLevel="1" collapsed="1"/>
    <col min="11" max="11" width="12.5703125" style="29" hidden="1" customWidth="1" outlineLevel="1"/>
    <col min="12" max="12" width="12.5703125" style="29" customWidth="1" collapsed="1"/>
    <col min="13" max="13" width="12.5703125" style="29" customWidth="1"/>
    <col min="14" max="14" width="26.42578125" style="29" customWidth="1"/>
    <col min="15" max="16384" width="9.140625" style="29"/>
  </cols>
  <sheetData>
    <row r="1" spans="1:17" s="25" customFormat="1">
      <c r="A1" s="40">
        <f>COUNTA(Table2[//])+ROWS(B$1:B$2)</f>
        <v>2551</v>
      </c>
      <c r="B1" s="67"/>
      <c r="C1" s="68"/>
      <c r="D1" s="69"/>
      <c r="F1" s="100" t="s">
        <v>3020</v>
      </c>
      <c r="G1" s="100"/>
      <c r="H1" s="26"/>
      <c r="I1" s="26"/>
      <c r="J1" s="100" t="s">
        <v>2654</v>
      </c>
      <c r="K1" s="100"/>
      <c r="L1" s="100"/>
      <c r="M1" s="100"/>
      <c r="N1" s="27"/>
      <c r="O1" s="27"/>
      <c r="P1" s="27"/>
      <c r="Q1" s="27"/>
    </row>
    <row r="2" spans="1:17" s="25" customFormat="1">
      <c r="A2" s="40" t="s">
        <v>0</v>
      </c>
      <c r="B2" s="67" t="s">
        <v>2662</v>
      </c>
      <c r="C2" s="68" t="s">
        <v>2</v>
      </c>
      <c r="D2" s="69" t="s">
        <v>3</v>
      </c>
      <c r="E2" s="25" t="s">
        <v>4</v>
      </c>
      <c r="F2" s="25" t="s">
        <v>2600</v>
      </c>
      <c r="G2" s="25" t="s">
        <v>2601</v>
      </c>
      <c r="H2" s="25" t="s">
        <v>2602</v>
      </c>
      <c r="I2" s="25" t="s">
        <v>2603</v>
      </c>
      <c r="J2" s="25" t="s">
        <v>2625</v>
      </c>
      <c r="K2" s="25" t="s">
        <v>2624</v>
      </c>
      <c r="L2" s="25" t="s">
        <v>2643</v>
      </c>
      <c r="M2" s="25" t="s">
        <v>2642</v>
      </c>
      <c r="N2" s="25" t="s">
        <v>2623</v>
      </c>
      <c r="O2" s="53" t="s">
        <v>3012</v>
      </c>
    </row>
    <row r="3" spans="1:17">
      <c r="A3" s="28">
        <f>IF(Table2[[#This Row],[TT]]&lt;1,"",COUNT(A$2:A2)+1)</f>
        <v>1</v>
      </c>
      <c r="B3" s="38" t="s">
        <v>102</v>
      </c>
      <c r="C3" s="39">
        <v>5</v>
      </c>
      <c r="D3" s="39" t="s">
        <v>43</v>
      </c>
      <c r="E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3" s="29" t="str">
        <f>IF(Table2[[#This Row],[M1A]]="","",Table2[[#This Row],[M1A]]-Table2[[#This Row],[AWAL]])</f>
        <v/>
      </c>
      <c r="I3" s="29" t="str">
        <f>IF(Table2[[#This Row],[M2A]]="","",SUM(Table2[[#This Row],[M2A]]-(IF(Table2[[#This Row],[M1A]]="",Table2[[#This Row],[AWAL]],Table2[[#This Row],[M1A]]))))</f>
        <v/>
      </c>
      <c r="J3" s="30"/>
      <c r="K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" s="31" t="str">
        <f>IF(NOT(Table2[[#This Row],[M1B]]=""),"+-","")</f>
        <v/>
      </c>
      <c r="O3" s="50"/>
    </row>
    <row r="4" spans="1:17">
      <c r="A4" s="32">
        <f>IF(Table2[[#This Row],[TT]]&lt;1,"",COUNT(A$2:A3)+1)</f>
        <v>2</v>
      </c>
      <c r="B4" s="38" t="s">
        <v>2606</v>
      </c>
      <c r="C4" s="39">
        <v>1</v>
      </c>
      <c r="D4" s="39" t="s">
        <v>2859</v>
      </c>
      <c r="E4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4" s="31" t="str">
        <f>IF(Table2[[#This Row],[M1A]]="","",Table2[[#This Row],[M1A]]-Table2[[#This Row],[AWAL]])</f>
        <v/>
      </c>
      <c r="I4" s="31" t="str">
        <f>IF(Table2[[#This Row],[M2A]]="","",SUM(Table2[[#This Row],[M2A]]-(IF(Table2[[#This Row],[M1A]]="",Table2[[#This Row],[AWAL]],Table2[[#This Row],[M1A]]))))</f>
        <v/>
      </c>
      <c r="J4" s="33"/>
      <c r="K4" s="31" t="str">
        <f>IF(Table2[[#This Row],[M3A]]="","",SUM(Table2[[#This Row],[M3A]]-(IF(Table2[[#This Row],[M2A]]="",IF(Table2[[#This Row],[M1A]]="",Table2[[#This Row],[AWAL]],Table2[[#This Row],[M1A]]),Table2[[#This Row],[M2A]]))))</f>
        <v/>
      </c>
      <c r="L4" s="31"/>
      <c r="M4" s="31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" s="31" t="str">
        <f>IF(NOT(Table2[[#This Row],[M1B]]=""),"+-","")</f>
        <v/>
      </c>
      <c r="O4" s="50"/>
    </row>
    <row r="5" spans="1:17">
      <c r="A5" s="28">
        <f>IF(Table2[[#This Row],[TT]]&lt;1,"",COUNT(A$2:A4)+1)</f>
        <v>3</v>
      </c>
      <c r="B5" s="70" t="s">
        <v>103</v>
      </c>
      <c r="C5" s="71">
        <v>2</v>
      </c>
      <c r="D5" s="71" t="s">
        <v>67</v>
      </c>
      <c r="E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5" s="29" t="str">
        <f>IF(Table2[[#This Row],[M1A]]="","",Table2[[#This Row],[M1A]]-Table2[[#This Row],[AWAL]])</f>
        <v/>
      </c>
      <c r="I5" s="29" t="str">
        <f>IF(Table2[[#This Row],[M2A]]="","",SUM(Table2[[#This Row],[M2A]]-(IF(Table2[[#This Row],[M1A]]="",Table2[[#This Row],[AWAL]],Table2[[#This Row],[M1A]]))))</f>
        <v/>
      </c>
      <c r="J5" s="30"/>
      <c r="K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" s="31" t="str">
        <f>IF(NOT(Table2[[#This Row],[M1B]]=""),"+-","")</f>
        <v/>
      </c>
      <c r="O5" s="50"/>
    </row>
    <row r="6" spans="1:17">
      <c r="A6" s="28">
        <f>IF(Table2[[#This Row],[TT]]&lt;1,"",COUNT(A$2:A5)+1)</f>
        <v>4</v>
      </c>
      <c r="B6" s="70" t="s">
        <v>104</v>
      </c>
      <c r="C6" s="71">
        <v>6</v>
      </c>
      <c r="D6" s="71" t="s">
        <v>28</v>
      </c>
      <c r="E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F6" s="29">
        <v>5</v>
      </c>
      <c r="G6" s="29">
        <f>IF(Table2[[#This Row],[M1A]]="","",Table2[[#This Row],[M1A]]-Table2[[#This Row],[AWAL]])</f>
        <v>-1</v>
      </c>
      <c r="I6" s="29" t="str">
        <f>IF(Table2[[#This Row],[M2A]]="","",SUM(Table2[[#This Row],[M2A]]-(IF(Table2[[#This Row],[M1A]]="",Table2[[#This Row],[AWAL]],Table2[[#This Row],[M1A]]))))</f>
        <v/>
      </c>
      <c r="J6" s="30"/>
      <c r="K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" s="31" t="str">
        <f>IF(NOT(Table2[[#This Row],[M1B]]=""),"+-","")</f>
        <v>+-</v>
      </c>
      <c r="O6" s="50"/>
    </row>
    <row r="7" spans="1:17">
      <c r="A7" s="28">
        <f>IF(Table2[[#This Row],[TT]]&lt;1,"",COUNT(A$2:A6)+1)</f>
        <v>5</v>
      </c>
      <c r="B7" s="70" t="s">
        <v>105</v>
      </c>
      <c r="C7" s="71">
        <v>3</v>
      </c>
      <c r="D7" s="71" t="s">
        <v>106</v>
      </c>
      <c r="E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7" s="29" t="str">
        <f>IF(Table2[[#This Row],[M1A]]="","",Table2[[#This Row],[M1A]]-Table2[[#This Row],[AWAL]])</f>
        <v/>
      </c>
      <c r="I7" s="29" t="str">
        <f>IF(Table2[[#This Row],[M2A]]="","",SUM(Table2[[#This Row],[M2A]]-(IF(Table2[[#This Row],[M1A]]="",Table2[[#This Row],[AWAL]],Table2[[#This Row],[M1A]]))))</f>
        <v/>
      </c>
      <c r="J7" s="30"/>
      <c r="K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" s="31" t="str">
        <f>IF(NOT(Table2[[#This Row],[M1B]]=""),"+-","")</f>
        <v/>
      </c>
      <c r="O7" s="50"/>
    </row>
    <row r="8" spans="1:17">
      <c r="A8" s="28">
        <f>IF(Table2[[#This Row],[TT]]&lt;1,"",COUNT(A$2:A7)+1)</f>
        <v>6</v>
      </c>
      <c r="B8" s="70" t="s">
        <v>107</v>
      </c>
      <c r="C8" s="71">
        <v>9</v>
      </c>
      <c r="D8" s="71" t="s">
        <v>91</v>
      </c>
      <c r="E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8" s="29" t="str">
        <f>IF(Table2[[#This Row],[M1A]]="","",Table2[[#This Row],[M1A]]-Table2[[#This Row],[AWAL]])</f>
        <v/>
      </c>
      <c r="I8" s="29" t="str">
        <f>IF(Table2[[#This Row],[M2A]]="","",SUM(Table2[[#This Row],[M2A]]-(IF(Table2[[#This Row],[M1A]]="",Table2[[#This Row],[AWAL]],Table2[[#This Row],[M1A]]))))</f>
        <v/>
      </c>
      <c r="J8" s="30"/>
      <c r="K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" s="31" t="str">
        <f>IF(NOT(Table2[[#This Row],[M1B]]=""),"+-","")</f>
        <v/>
      </c>
      <c r="O8" s="50"/>
    </row>
    <row r="9" spans="1:17">
      <c r="A9" s="28">
        <f>IF(Table2[[#This Row],[TT]]&lt;1,"",COUNT(A$2:A8)+1)</f>
        <v>7</v>
      </c>
      <c r="B9" s="38" t="s">
        <v>108</v>
      </c>
      <c r="C9" s="39">
        <v>19</v>
      </c>
      <c r="D9" s="39" t="s">
        <v>91</v>
      </c>
      <c r="E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18</v>
      </c>
      <c r="G9" s="29" t="str">
        <f>IF(Table2[[#This Row],[M1A]]="","",Table2[[#This Row],[M1A]]-Table2[[#This Row],[AWAL]])</f>
        <v/>
      </c>
      <c r="I9" s="29" t="str">
        <f>IF(Table2[[#This Row],[M2A]]="","",SUM(Table2[[#This Row],[M2A]]-(IF(Table2[[#This Row],[M1A]]="",Table2[[#This Row],[AWAL]],Table2[[#This Row],[M1A]]))))</f>
        <v/>
      </c>
      <c r="J9" s="30"/>
      <c r="K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9" s="29">
        <v>18</v>
      </c>
      <c r="M9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9" s="31" t="str">
        <f>IF(NOT(Table2[[#This Row],[M1B]]=""),"+-","")</f>
        <v/>
      </c>
      <c r="O9" s="50"/>
    </row>
    <row r="10" spans="1:17">
      <c r="A10" s="28">
        <f>IF(Table2[[#This Row],[TT]]&lt;1,"",COUNT(A$2:A9)+1)</f>
        <v>8</v>
      </c>
      <c r="B10" s="38" t="s">
        <v>109</v>
      </c>
      <c r="C10" s="39">
        <v>19</v>
      </c>
      <c r="D10" s="39" t="s">
        <v>91</v>
      </c>
      <c r="E1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19</v>
      </c>
      <c r="G10" s="29" t="str">
        <f>IF(Table2[[#This Row],[M1A]]="","",Table2[[#This Row],[M1A]]-Table2[[#This Row],[AWAL]])</f>
        <v/>
      </c>
      <c r="I10" s="29" t="str">
        <f>IF(Table2[[#This Row],[M2A]]="","",SUM(Table2[[#This Row],[M2A]]-(IF(Table2[[#This Row],[M1A]]="",Table2[[#This Row],[AWAL]],Table2[[#This Row],[M1A]]))))</f>
        <v/>
      </c>
      <c r="J10" s="30"/>
      <c r="K1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" s="31" t="str">
        <f>IF(NOT(Table2[[#This Row],[M1B]]=""),"+-","")</f>
        <v/>
      </c>
      <c r="O10" s="50"/>
    </row>
    <row r="11" spans="1:17">
      <c r="A11" s="28">
        <f>IF(Table2[[#This Row],[TT]]&lt;1,"",COUNT(A$2:A10)+1)</f>
        <v>9</v>
      </c>
      <c r="B11" s="38" t="s">
        <v>110</v>
      </c>
      <c r="C11" s="39">
        <v>24</v>
      </c>
      <c r="D11" s="39">
        <v>60</v>
      </c>
      <c r="E1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23</v>
      </c>
      <c r="G11" s="29" t="str">
        <f>IF(Table2[[#This Row],[M1A]]="","",Table2[[#This Row],[M1A]]-Table2[[#This Row],[AWAL]])</f>
        <v/>
      </c>
      <c r="I11" s="29" t="str">
        <f>IF(Table2[[#This Row],[M2A]]="","",SUM(Table2[[#This Row],[M2A]]-(IF(Table2[[#This Row],[M1A]]="",Table2[[#This Row],[AWAL]],Table2[[#This Row],[M1A]]))))</f>
        <v/>
      </c>
      <c r="J11" s="30">
        <v>23</v>
      </c>
      <c r="K11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1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" s="31" t="str">
        <f>IF(NOT(Table2[[#This Row],[M1B]]=""),"+-","")</f>
        <v/>
      </c>
      <c r="O11" s="50"/>
    </row>
    <row r="12" spans="1:17">
      <c r="A12" s="28">
        <f>IF(Table2[[#This Row],[TT]]&lt;1,"",COUNT(A$2:A11)+1)</f>
        <v>10</v>
      </c>
      <c r="B12" s="38" t="s">
        <v>111</v>
      </c>
      <c r="C12" s="39">
        <v>81</v>
      </c>
      <c r="D12" s="39" t="s">
        <v>112</v>
      </c>
      <c r="E1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81</v>
      </c>
      <c r="G12" s="29" t="str">
        <f>IF(Table2[[#This Row],[M1A]]="","",Table2[[#This Row],[M1A]]-Table2[[#This Row],[AWAL]])</f>
        <v/>
      </c>
      <c r="I12" s="29" t="str">
        <f>IF(Table2[[#This Row],[M2A]]="","",SUM(Table2[[#This Row],[M2A]]-(IF(Table2[[#This Row],[M1A]]="",Table2[[#This Row],[AWAL]],Table2[[#This Row],[M1A]]))))</f>
        <v/>
      </c>
      <c r="J12" s="30"/>
      <c r="K1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" s="31" t="str">
        <f>IF(NOT(Table2[[#This Row],[M1B]]=""),"+-","")</f>
        <v/>
      </c>
      <c r="O12" s="50"/>
    </row>
    <row r="13" spans="1:17">
      <c r="A13" s="28">
        <f>IF(Table2[[#This Row],[TT]]&lt;1,"",COUNT(A$2:A12)+1)</f>
        <v>11</v>
      </c>
      <c r="B13" s="38" t="s">
        <v>113</v>
      </c>
      <c r="C13" s="39">
        <v>3</v>
      </c>
      <c r="D13" s="39" t="s">
        <v>49</v>
      </c>
      <c r="E1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F13" s="29">
        <v>2</v>
      </c>
      <c r="G13" s="29">
        <f>IF(Table2[[#This Row],[M1A]]="","",Table2[[#This Row],[M1A]]-Table2[[#This Row],[AWAL]])</f>
        <v>-1</v>
      </c>
      <c r="I13" s="29" t="str">
        <f>IF(Table2[[#This Row],[M2A]]="","",SUM(Table2[[#This Row],[M2A]]-(IF(Table2[[#This Row],[M1A]]="",Table2[[#This Row],[AWAL]],Table2[[#This Row],[M1A]]))))</f>
        <v/>
      </c>
      <c r="J13" s="30">
        <v>1</v>
      </c>
      <c r="K13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1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" s="31" t="str">
        <f>IF(NOT(Table2[[#This Row],[M1B]]=""),"+-","")</f>
        <v>+-</v>
      </c>
      <c r="O13" s="50"/>
    </row>
    <row r="14" spans="1:17">
      <c r="A14" s="28">
        <f>IF(Table2[[#This Row],[TT]]&lt;1,"",COUNT(A$2:A13)+1)</f>
        <v>12</v>
      </c>
      <c r="B14" s="38" t="s">
        <v>114</v>
      </c>
      <c r="C14" s="39">
        <v>5</v>
      </c>
      <c r="D14" s="39" t="s">
        <v>91</v>
      </c>
      <c r="E1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4" s="29" t="str">
        <f>IF(Table2[[#This Row],[M1A]]="","",Table2[[#This Row],[M1A]]-Table2[[#This Row],[AWAL]])</f>
        <v/>
      </c>
      <c r="I14" s="29" t="str">
        <f>IF(Table2[[#This Row],[M2A]]="","",SUM(Table2[[#This Row],[M2A]]-(IF(Table2[[#This Row],[M1A]]="",Table2[[#This Row],[AWAL]],Table2[[#This Row],[M1A]]))))</f>
        <v/>
      </c>
      <c r="J14" s="30"/>
      <c r="K1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" s="31" t="str">
        <f>IF(NOT(Table2[[#This Row],[M1B]]=""),"+-","")</f>
        <v/>
      </c>
      <c r="O14" s="50"/>
    </row>
    <row r="15" spans="1:17">
      <c r="A15" s="28">
        <f>IF(Table2[[#This Row],[TT]]&lt;1,"",COUNT(A$2:A14)+1)</f>
        <v>13</v>
      </c>
      <c r="B15" s="70" t="s">
        <v>115</v>
      </c>
      <c r="C15" s="71">
        <v>20</v>
      </c>
      <c r="D15" s="71" t="s">
        <v>91</v>
      </c>
      <c r="E1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19</v>
      </c>
      <c r="G15" s="29" t="str">
        <f>IF(Table2[[#This Row],[M1A]]="","",Table2[[#This Row],[M1A]]-Table2[[#This Row],[AWAL]])</f>
        <v/>
      </c>
      <c r="I15" s="29" t="str">
        <f>IF(Table2[[#This Row],[M2A]]="","",SUM(Table2[[#This Row],[M2A]]-(IF(Table2[[#This Row],[M1A]]="",Table2[[#This Row],[AWAL]],Table2[[#This Row],[M1A]]))))</f>
        <v/>
      </c>
      <c r="J15" s="30"/>
      <c r="K1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15" s="29">
        <v>19</v>
      </c>
      <c r="M15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15" s="31" t="str">
        <f>IF(NOT(Table2[[#This Row],[M1B]]=""),"+-","")</f>
        <v/>
      </c>
      <c r="O15" s="50"/>
    </row>
    <row r="16" spans="1:17">
      <c r="A16" s="28">
        <f>IF(Table2[[#This Row],[TT]]&lt;1,"",COUNT(A$2:A15)+1)</f>
        <v>14</v>
      </c>
      <c r="B16" s="70" t="s">
        <v>116</v>
      </c>
      <c r="C16" s="71">
        <v>20</v>
      </c>
      <c r="D16" s="71" t="s">
        <v>91</v>
      </c>
      <c r="E1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20</v>
      </c>
      <c r="G16" s="29" t="str">
        <f>IF(Table2[[#This Row],[M1A]]="","",Table2[[#This Row],[M1A]]-Table2[[#This Row],[AWAL]])</f>
        <v/>
      </c>
      <c r="I16" s="29" t="str">
        <f>IF(Table2[[#This Row],[M2A]]="","",SUM(Table2[[#This Row],[M2A]]-(IF(Table2[[#This Row],[M1A]]="",Table2[[#This Row],[AWAL]],Table2[[#This Row],[M1A]]))))</f>
        <v/>
      </c>
      <c r="J16" s="30"/>
      <c r="K1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" s="31" t="str">
        <f>IF(NOT(Table2[[#This Row],[M1B]]=""),"+-","")</f>
        <v/>
      </c>
      <c r="O16" s="50"/>
    </row>
    <row r="17" spans="1:15">
      <c r="A17" s="32">
        <f>IF(Table2[[#This Row],[TT]]&lt;1,"",COUNT(A$2:A16)+1)</f>
        <v>15</v>
      </c>
      <c r="B17" s="70" t="s">
        <v>117</v>
      </c>
      <c r="C17" s="71">
        <v>15</v>
      </c>
      <c r="D17" s="71" t="s">
        <v>76</v>
      </c>
      <c r="E17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F17" s="29">
        <v>8</v>
      </c>
      <c r="G17" s="31">
        <f>IF(Table2[[#This Row],[M1A]]="","",Table2[[#This Row],[M1A]]-Table2[[#This Row],[AWAL]])</f>
        <v>-7</v>
      </c>
      <c r="I17" s="31" t="str">
        <f>IF(Table2[[#This Row],[M2A]]="","",SUM(Table2[[#This Row],[M2A]]-(IF(Table2[[#This Row],[M1A]]="",Table2[[#This Row],[AWAL]],Table2[[#This Row],[M1A]]))))</f>
        <v/>
      </c>
      <c r="J17" s="33">
        <v>7</v>
      </c>
      <c r="K17" s="31">
        <f>IF(Table2[[#This Row],[M3A]]="","",SUM(Table2[[#This Row],[M3A]]-(IF(Table2[[#This Row],[M2A]]="",IF(Table2[[#This Row],[M1A]]="",Table2[[#This Row],[AWAL]],Table2[[#This Row],[M1A]]),Table2[[#This Row],[M2A]]))))</f>
        <v>-1</v>
      </c>
      <c r="L17" s="31">
        <v>6</v>
      </c>
      <c r="M17" s="31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17" s="31" t="str">
        <f>IF(NOT(Table2[[#This Row],[M1B]]=""),"+-","")</f>
        <v>+-</v>
      </c>
      <c r="O17" s="50"/>
    </row>
    <row r="18" spans="1:15">
      <c r="A18" s="28">
        <f>IF(Table2[[#This Row],[TT]]&lt;1,"",COUNT(A$2:A17)+1)</f>
        <v>16</v>
      </c>
      <c r="B18" s="38" t="s">
        <v>118</v>
      </c>
      <c r="C18" s="39">
        <v>37</v>
      </c>
      <c r="D18" s="39" t="s">
        <v>28</v>
      </c>
      <c r="E1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33</v>
      </c>
      <c r="G18" s="29" t="str">
        <f>IF(Table2[[#This Row],[M1A]]="","",Table2[[#This Row],[M1A]]-Table2[[#This Row],[AWAL]])</f>
        <v/>
      </c>
      <c r="H18" s="29">
        <v>35</v>
      </c>
      <c r="I18" s="29">
        <f>IF(Table2[[#This Row],[M2A]]="","",SUM(Table2[[#This Row],[M2A]]-(IF(Table2[[#This Row],[M1A]]="",Table2[[#This Row],[AWAL]],Table2[[#This Row],[M1A]]))))</f>
        <v>-2</v>
      </c>
      <c r="J18" s="30">
        <v>34</v>
      </c>
      <c r="K18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L18" s="29">
        <v>33</v>
      </c>
      <c r="M18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18" s="31" t="str">
        <f>IF(NOT(Table2[[#This Row],[M1B]]=""),"+-","")</f>
        <v/>
      </c>
      <c r="O18" s="50"/>
    </row>
    <row r="19" spans="1:15">
      <c r="A19" s="28">
        <f>IF(Table2[[#This Row],[TT]]&lt;1,"",COUNT(A$2:A18)+1)</f>
        <v>17</v>
      </c>
      <c r="B19" s="38" t="s">
        <v>2586</v>
      </c>
      <c r="C19" s="39">
        <v>169</v>
      </c>
      <c r="D19" s="39" t="s">
        <v>2860</v>
      </c>
      <c r="E19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165</v>
      </c>
      <c r="F19" s="29">
        <v>168</v>
      </c>
      <c r="G19" s="31">
        <f>IF(Table2[[#This Row],[M1A]]="","",Table2[[#This Row],[M1A]]-Table2[[#This Row],[AWAL]])</f>
        <v>-1</v>
      </c>
      <c r="H19" s="29">
        <v>166</v>
      </c>
      <c r="I19" s="29">
        <f>IF(Table2[[#This Row],[M2A]]="","",SUM(Table2[[#This Row],[M2A]]-(IF(Table2[[#This Row],[M1A]]="",Table2[[#This Row],[AWAL]],Table2[[#This Row],[M1A]]))))</f>
        <v>-2</v>
      </c>
      <c r="J19" s="30">
        <v>165</v>
      </c>
      <c r="K19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1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" s="31" t="str">
        <f>IF(NOT(Table2[[#This Row],[M1B]]=""),"+-","")</f>
        <v>+-</v>
      </c>
      <c r="O19" s="50"/>
    </row>
    <row r="20" spans="1:15">
      <c r="A20" s="28">
        <f>IF(Table2[[#This Row],[TT]]&lt;1,"",COUNT(A$2:A19)+1)</f>
        <v>18</v>
      </c>
      <c r="B20" s="38" t="s">
        <v>119</v>
      </c>
      <c r="C20" s="39">
        <v>1</v>
      </c>
      <c r="D20" s="39" t="s">
        <v>120</v>
      </c>
      <c r="E2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0" s="29" t="str">
        <f>IF(Table2[[#This Row],[M1A]]="","",Table2[[#This Row],[M1A]]-Table2[[#This Row],[AWAL]])</f>
        <v/>
      </c>
      <c r="I20" s="29" t="str">
        <f>IF(Table2[[#This Row],[M2A]]="","",SUM(Table2[[#This Row],[M2A]]-(IF(Table2[[#This Row],[M1A]]="",Table2[[#This Row],[AWAL]],Table2[[#This Row],[M1A]]))))</f>
        <v/>
      </c>
      <c r="J20" s="30"/>
      <c r="K2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" s="31" t="str">
        <f>IF(NOT(Table2[[#This Row],[M1B]]=""),"+-","")</f>
        <v/>
      </c>
      <c r="O20" s="50"/>
    </row>
    <row r="21" spans="1:15">
      <c r="A21" s="28">
        <f>IF(Table2[[#This Row],[TT]]&lt;1,"",COUNT(A$2:A20)+1)</f>
        <v>19</v>
      </c>
      <c r="B21" s="38" t="s">
        <v>121</v>
      </c>
      <c r="C21" s="39">
        <v>1</v>
      </c>
      <c r="D21" s="39" t="s">
        <v>122</v>
      </c>
      <c r="E2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1" s="29" t="str">
        <f>IF(Table2[[#This Row],[M1A]]="","",Table2[[#This Row],[M1A]]-Table2[[#This Row],[AWAL]])</f>
        <v/>
      </c>
      <c r="I21" s="29" t="str">
        <f>IF(Table2[[#This Row],[M2A]]="","",SUM(Table2[[#This Row],[M2A]]-(IF(Table2[[#This Row],[M1A]]="",Table2[[#This Row],[AWAL]],Table2[[#This Row],[M1A]]))))</f>
        <v/>
      </c>
      <c r="J21" s="30"/>
      <c r="K2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" s="31" t="str">
        <f>IF(NOT(Table2[[#This Row],[M1B]]=""),"+-","")</f>
        <v/>
      </c>
      <c r="O21" s="50"/>
    </row>
    <row r="22" spans="1:15">
      <c r="A22" s="28">
        <f>IF(Table2[[#This Row],[TT]]&lt;1,"",COUNT(A$2:A21)+1)</f>
        <v>20</v>
      </c>
      <c r="B22" s="38" t="s">
        <v>123</v>
      </c>
      <c r="C22" s="39">
        <v>1</v>
      </c>
      <c r="D22" s="39" t="s">
        <v>124</v>
      </c>
      <c r="E2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2" s="29" t="str">
        <f>IF(Table2[[#This Row],[M1A]]="","",Table2[[#This Row],[M1A]]-Table2[[#This Row],[AWAL]])</f>
        <v/>
      </c>
      <c r="I22" s="29" t="str">
        <f>IF(Table2[[#This Row],[M2A]]="","",SUM(Table2[[#This Row],[M2A]]-(IF(Table2[[#This Row],[M1A]]="",Table2[[#This Row],[AWAL]],Table2[[#This Row],[M1A]]))))</f>
        <v/>
      </c>
      <c r="J22" s="30"/>
      <c r="K2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" s="31" t="str">
        <f>IF(NOT(Table2[[#This Row],[M1B]]=""),"+-","")</f>
        <v/>
      </c>
      <c r="O22" s="50"/>
    </row>
    <row r="23" spans="1:15">
      <c r="A23" s="28">
        <f>IF(Table2[[#This Row],[TT]]&lt;1,"",COUNT(A$2:A22)+1)</f>
        <v>21</v>
      </c>
      <c r="B23" s="38" t="s">
        <v>123</v>
      </c>
      <c r="C23" s="39">
        <v>1</v>
      </c>
      <c r="D23" s="39" t="s">
        <v>2861</v>
      </c>
      <c r="E2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3" s="29" t="str">
        <f>IF(Table2[[#This Row],[M1A]]="","",Table2[[#This Row],[M1A]]-Table2[[#This Row],[AWAL]])</f>
        <v/>
      </c>
      <c r="I23" s="29" t="str">
        <f>IF(Table2[[#This Row],[M2A]]="","",SUM(Table2[[#This Row],[M2A]]-(IF(Table2[[#This Row],[M1A]]="",Table2[[#This Row],[AWAL]],Table2[[#This Row],[M1A]]))))</f>
        <v/>
      </c>
      <c r="J23" s="30"/>
      <c r="K2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" s="31" t="str">
        <f>IF(NOT(Table2[[#This Row],[M1B]]=""),"+-","")</f>
        <v/>
      </c>
      <c r="O23" s="50"/>
    </row>
    <row r="24" spans="1:15">
      <c r="A24" s="28">
        <f>IF(Table2[[#This Row],[TT]]&lt;1,"",COUNT(A$2:A23)+1)</f>
        <v>22</v>
      </c>
      <c r="B24" s="38" t="s">
        <v>125</v>
      </c>
      <c r="C24" s="39">
        <v>4</v>
      </c>
      <c r="D24" s="39" t="s">
        <v>126</v>
      </c>
      <c r="E2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4" s="29" t="str">
        <f>IF(Table2[[#This Row],[M1A]]="","",Table2[[#This Row],[M1A]]-Table2[[#This Row],[AWAL]])</f>
        <v/>
      </c>
      <c r="I24" s="29" t="str">
        <f>IF(Table2[[#This Row],[M2A]]="","",SUM(Table2[[#This Row],[M2A]]-(IF(Table2[[#This Row],[M1A]]="",Table2[[#This Row],[AWAL]],Table2[[#This Row],[M1A]]))))</f>
        <v/>
      </c>
      <c r="J24" s="30"/>
      <c r="K2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" s="31" t="str">
        <f>IF(NOT(Table2[[#This Row],[M1B]]=""),"+-","")</f>
        <v/>
      </c>
      <c r="O24" s="50"/>
    </row>
    <row r="25" spans="1:15">
      <c r="A25" s="28">
        <f>IF(Table2[[#This Row],[TT]]&lt;1,"",COUNT(A$2:A24)+1)</f>
        <v>23</v>
      </c>
      <c r="B25" s="38" t="s">
        <v>127</v>
      </c>
      <c r="C25" s="39">
        <v>12</v>
      </c>
      <c r="D25" s="39" t="s">
        <v>128</v>
      </c>
      <c r="E2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G25" s="29" t="str">
        <f>IF(Table2[[#This Row],[M1A]]="","",Table2[[#This Row],[M1A]]-Table2[[#This Row],[AWAL]])</f>
        <v/>
      </c>
      <c r="I25" s="29" t="str">
        <f>IF(Table2[[#This Row],[M2A]]="","",SUM(Table2[[#This Row],[M2A]]-(IF(Table2[[#This Row],[M1A]]="",Table2[[#This Row],[AWAL]],Table2[[#This Row],[M1A]]))))</f>
        <v/>
      </c>
      <c r="J25" s="30"/>
      <c r="K2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5" s="31" t="str">
        <f>IF(NOT(Table2[[#This Row],[M1B]]=""),"+-","")</f>
        <v/>
      </c>
      <c r="O25" s="50"/>
    </row>
    <row r="26" spans="1:15">
      <c r="A26" s="28">
        <f>IF(Table2[[#This Row],[TT]]&lt;1,"",COUNT(A$2:A25)+1)</f>
        <v>24</v>
      </c>
      <c r="B26" s="38" t="s">
        <v>129</v>
      </c>
      <c r="C26" s="39">
        <v>1</v>
      </c>
      <c r="D26" s="39" t="s">
        <v>130</v>
      </c>
      <c r="E2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6" s="29" t="str">
        <f>IF(Table2[[#This Row],[M1A]]="","",Table2[[#This Row],[M1A]]-Table2[[#This Row],[AWAL]])</f>
        <v/>
      </c>
      <c r="I26" s="29" t="str">
        <f>IF(Table2[[#This Row],[M2A]]="","",SUM(Table2[[#This Row],[M2A]]-(IF(Table2[[#This Row],[M1A]]="",Table2[[#This Row],[AWAL]],Table2[[#This Row],[M1A]]))))</f>
        <v/>
      </c>
      <c r="J26" s="30"/>
      <c r="K2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6" s="31" t="str">
        <f>IF(NOT(Table2[[#This Row],[M1B]]=""),"+-","")</f>
        <v/>
      </c>
      <c r="O26" s="50"/>
    </row>
    <row r="27" spans="1:15">
      <c r="A27" s="28">
        <f>IF(Table2[[#This Row],[TT]]&lt;1,"",COUNT(A$2:A26)+1)</f>
        <v>25</v>
      </c>
      <c r="B27" s="38" t="s">
        <v>131</v>
      </c>
      <c r="C27" s="39">
        <v>14</v>
      </c>
      <c r="D27" s="39" t="s">
        <v>132</v>
      </c>
      <c r="E2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G27" s="29" t="str">
        <f>IF(Table2[[#This Row],[M1A]]="","",Table2[[#This Row],[M1A]]-Table2[[#This Row],[AWAL]])</f>
        <v/>
      </c>
      <c r="I27" s="29" t="str">
        <f>IF(Table2[[#This Row],[M2A]]="","",SUM(Table2[[#This Row],[M2A]]-(IF(Table2[[#This Row],[M1A]]="",Table2[[#This Row],[AWAL]],Table2[[#This Row],[M1A]]))))</f>
        <v/>
      </c>
      <c r="J27" s="30"/>
      <c r="K2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7" s="31" t="str">
        <f>IF(NOT(Table2[[#This Row],[M1B]]=""),"+-","")</f>
        <v/>
      </c>
      <c r="O27" s="50"/>
    </row>
    <row r="28" spans="1:15">
      <c r="A28" s="28">
        <f>IF(Table2[[#This Row],[TT]]&lt;1,"",COUNT(A$2:A27)+1)</f>
        <v>26</v>
      </c>
      <c r="B28" s="38" t="s">
        <v>133</v>
      </c>
      <c r="C28" s="39">
        <v>7</v>
      </c>
      <c r="D28" s="39" t="s">
        <v>132</v>
      </c>
      <c r="E2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28" s="29" t="str">
        <f>IF(Table2[[#This Row],[M1A]]="","",Table2[[#This Row],[M1A]]-Table2[[#This Row],[AWAL]])</f>
        <v/>
      </c>
      <c r="I28" s="29" t="str">
        <f>IF(Table2[[#This Row],[M2A]]="","",SUM(Table2[[#This Row],[M2A]]-(IF(Table2[[#This Row],[M1A]]="",Table2[[#This Row],[AWAL]],Table2[[#This Row],[M1A]]))))</f>
        <v/>
      </c>
      <c r="J28" s="30"/>
      <c r="K2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8" s="31" t="str">
        <f>IF(NOT(Table2[[#This Row],[M1B]]=""),"+-","")</f>
        <v/>
      </c>
      <c r="O28" s="50"/>
    </row>
    <row r="29" spans="1:15">
      <c r="A29" s="28">
        <f>IF(Table2[[#This Row],[TT]]&lt;1,"",COUNT(A$2:A28)+1)</f>
        <v>27</v>
      </c>
      <c r="B29" s="38" t="s">
        <v>134</v>
      </c>
      <c r="C29" s="39">
        <v>1</v>
      </c>
      <c r="D29" s="39" t="s">
        <v>135</v>
      </c>
      <c r="E2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9" s="29" t="str">
        <f>IF(Table2[[#This Row],[M1A]]="","",Table2[[#This Row],[M1A]]-Table2[[#This Row],[AWAL]])</f>
        <v/>
      </c>
      <c r="I29" s="29" t="str">
        <f>IF(Table2[[#This Row],[M2A]]="","",SUM(Table2[[#This Row],[M2A]]-(IF(Table2[[#This Row],[M1A]]="",Table2[[#This Row],[AWAL]],Table2[[#This Row],[M1A]]))))</f>
        <v/>
      </c>
      <c r="J29" s="30"/>
      <c r="K2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9" s="31" t="str">
        <f>IF(NOT(Table2[[#This Row],[M1B]]=""),"+-","")</f>
        <v/>
      </c>
      <c r="O29" s="50"/>
    </row>
    <row r="30" spans="1:15">
      <c r="A30" s="28">
        <f>IF(Table2[[#This Row],[TT]]&lt;1,"",COUNT(A$2:A29)+1)</f>
        <v>28</v>
      </c>
      <c r="B30" s="38" t="s">
        <v>136</v>
      </c>
      <c r="C30" s="39">
        <v>2</v>
      </c>
      <c r="D30" s="39" t="s">
        <v>137</v>
      </c>
      <c r="E3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30" s="29" t="str">
        <f>IF(Table2[[#This Row],[M1A]]="","",Table2[[#This Row],[M1A]]-Table2[[#This Row],[AWAL]])</f>
        <v/>
      </c>
      <c r="I30" s="29" t="str">
        <f>IF(Table2[[#This Row],[M2A]]="","",SUM(Table2[[#This Row],[M2A]]-(IF(Table2[[#This Row],[M1A]]="",Table2[[#This Row],[AWAL]],Table2[[#This Row],[M1A]]))))</f>
        <v/>
      </c>
      <c r="J30" s="30"/>
      <c r="K3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0" s="31" t="str">
        <f>IF(NOT(Table2[[#This Row],[M1B]]=""),"+-","")</f>
        <v/>
      </c>
      <c r="O30" s="50"/>
    </row>
    <row r="31" spans="1:15">
      <c r="A31" s="28">
        <f>IF(Table2[[#This Row],[TT]]&lt;1,"",COUNT(A$2:A30)+1)</f>
        <v>29</v>
      </c>
      <c r="B31" s="38" t="s">
        <v>138</v>
      </c>
      <c r="C31" s="39">
        <v>6</v>
      </c>
      <c r="D31" s="39" t="s">
        <v>139</v>
      </c>
      <c r="E3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31" s="29" t="str">
        <f>IF(Table2[[#This Row],[M1A]]="","",Table2[[#This Row],[M1A]]-Table2[[#This Row],[AWAL]])</f>
        <v/>
      </c>
      <c r="I31" s="29" t="str">
        <f>IF(Table2[[#This Row],[M2A]]="","",SUM(Table2[[#This Row],[M2A]]-(IF(Table2[[#This Row],[M1A]]="",Table2[[#This Row],[AWAL]],Table2[[#This Row],[M1A]]))))</f>
        <v/>
      </c>
      <c r="J31" s="30"/>
      <c r="K3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1" s="31" t="str">
        <f>IF(NOT(Table2[[#This Row],[M1B]]=""),"+-","")</f>
        <v/>
      </c>
      <c r="O31" s="50"/>
    </row>
    <row r="32" spans="1:15">
      <c r="A32" s="28">
        <f>IF(Table2[[#This Row],[TT]]&lt;1,"",COUNT(A$2:A31)+1)</f>
        <v>30</v>
      </c>
      <c r="B32" s="38" t="s">
        <v>140</v>
      </c>
      <c r="C32" s="39">
        <v>2</v>
      </c>
      <c r="D32" s="39" t="s">
        <v>19</v>
      </c>
      <c r="E3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32" s="29" t="str">
        <f>IF(Table2[[#This Row],[M1A]]="","",Table2[[#This Row],[M1A]]-Table2[[#This Row],[AWAL]])</f>
        <v/>
      </c>
      <c r="I32" s="29" t="str">
        <f>IF(Table2[[#This Row],[M2A]]="","",SUM(Table2[[#This Row],[M2A]]-(IF(Table2[[#This Row],[M1A]]="",Table2[[#This Row],[AWAL]],Table2[[#This Row],[M1A]]))))</f>
        <v/>
      </c>
      <c r="J32" s="30"/>
      <c r="K3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2" s="31" t="str">
        <f>IF(NOT(Table2[[#This Row],[M1B]]=""),"+-","")</f>
        <v/>
      </c>
      <c r="O32" s="50"/>
    </row>
    <row r="33" spans="1:15">
      <c r="A33" s="28">
        <f>IF(Table2[[#This Row],[TT]]&lt;1,"",COUNT(A$2:A32)+1)</f>
        <v>31</v>
      </c>
      <c r="B33" s="38" t="s">
        <v>141</v>
      </c>
      <c r="C33" s="39">
        <v>10</v>
      </c>
      <c r="D33" s="39" t="s">
        <v>19</v>
      </c>
      <c r="E3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G33" s="29" t="str">
        <f>IF(Table2[[#This Row],[M1A]]="","",Table2[[#This Row],[M1A]]-Table2[[#This Row],[AWAL]])</f>
        <v/>
      </c>
      <c r="I33" s="29" t="str">
        <f>IF(Table2[[#This Row],[M2A]]="","",SUM(Table2[[#This Row],[M2A]]-(IF(Table2[[#This Row],[M1A]]="",Table2[[#This Row],[AWAL]],Table2[[#This Row],[M1A]]))))</f>
        <v/>
      </c>
      <c r="J33" s="30"/>
      <c r="K3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3" s="31" t="str">
        <f>IF(NOT(Table2[[#This Row],[M1B]]=""),"+-","")</f>
        <v/>
      </c>
      <c r="O33" s="50"/>
    </row>
    <row r="34" spans="1:15">
      <c r="A34" s="28">
        <f>IF(Table2[[#This Row],[TT]]&lt;1,"",COUNT(A$2:A33)+1)</f>
        <v>32</v>
      </c>
      <c r="B34" s="38" t="s">
        <v>142</v>
      </c>
      <c r="C34" s="39">
        <v>9</v>
      </c>
      <c r="D34" s="39" t="s">
        <v>143</v>
      </c>
      <c r="E3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34" s="29" t="str">
        <f>IF(Table2[[#This Row],[M1A]]="","",Table2[[#This Row],[M1A]]-Table2[[#This Row],[AWAL]])</f>
        <v/>
      </c>
      <c r="I34" s="29" t="str">
        <f>IF(Table2[[#This Row],[M2A]]="","",SUM(Table2[[#This Row],[M2A]]-(IF(Table2[[#This Row],[M1A]]="",Table2[[#This Row],[AWAL]],Table2[[#This Row],[M1A]]))))</f>
        <v/>
      </c>
      <c r="J34" s="30"/>
      <c r="K3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4" s="31" t="str">
        <f>IF(NOT(Table2[[#This Row],[M1B]]=""),"+-","")</f>
        <v/>
      </c>
      <c r="O34" s="50"/>
    </row>
    <row r="35" spans="1:15">
      <c r="A35" s="28">
        <f>IF(Table2[[#This Row],[TT]]&lt;1,"",COUNT(A$2:A34)+1)</f>
        <v>33</v>
      </c>
      <c r="B35" s="38" t="s">
        <v>144</v>
      </c>
      <c r="C35" s="39">
        <v>1</v>
      </c>
      <c r="D35" s="39" t="s">
        <v>145</v>
      </c>
      <c r="E3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35" s="29" t="str">
        <f>IF(Table2[[#This Row],[M1A]]="","",Table2[[#This Row],[M1A]]-Table2[[#This Row],[AWAL]])</f>
        <v/>
      </c>
      <c r="I35" s="29" t="str">
        <f>IF(Table2[[#This Row],[M2A]]="","",SUM(Table2[[#This Row],[M2A]]-(IF(Table2[[#This Row],[M1A]]="",Table2[[#This Row],[AWAL]],Table2[[#This Row],[M1A]]))))</f>
        <v/>
      </c>
      <c r="J35" s="30"/>
      <c r="K3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5" s="31" t="str">
        <f>IF(NOT(Table2[[#This Row],[M1B]]=""),"+-","")</f>
        <v/>
      </c>
      <c r="O35" s="50"/>
    </row>
    <row r="36" spans="1:15">
      <c r="A36" s="28">
        <f>IF(Table2[[#This Row],[TT]]&lt;1,"",COUNT(A$2:A35)+1)</f>
        <v>34</v>
      </c>
      <c r="B36" s="38" t="s">
        <v>146</v>
      </c>
      <c r="C36" s="39">
        <v>5</v>
      </c>
      <c r="D36" s="39" t="s">
        <v>86</v>
      </c>
      <c r="E3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36" s="29" t="str">
        <f>IF(Table2[[#This Row],[M1A]]="","",Table2[[#This Row],[M1A]]-Table2[[#This Row],[AWAL]])</f>
        <v/>
      </c>
      <c r="I36" s="29" t="str">
        <f>IF(Table2[[#This Row],[M2A]]="","",SUM(Table2[[#This Row],[M2A]]-(IF(Table2[[#This Row],[M1A]]="",Table2[[#This Row],[AWAL]],Table2[[#This Row],[M1A]]))))</f>
        <v/>
      </c>
      <c r="J36" s="30"/>
      <c r="K3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6" s="31" t="str">
        <f>IF(NOT(Table2[[#This Row],[M1B]]=""),"+-","")</f>
        <v/>
      </c>
      <c r="O36" s="50"/>
    </row>
    <row r="37" spans="1:15">
      <c r="A37" s="28">
        <f>IF(Table2[[#This Row],[TT]]&lt;1,"",COUNT(A$2:A36)+1)</f>
        <v>35</v>
      </c>
      <c r="B37" s="38" t="s">
        <v>147</v>
      </c>
      <c r="C37" s="39">
        <v>16</v>
      </c>
      <c r="D37" s="39" t="s">
        <v>86</v>
      </c>
      <c r="E3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16</v>
      </c>
      <c r="G37" s="29" t="str">
        <f>IF(Table2[[#This Row],[M1A]]="","",Table2[[#This Row],[M1A]]-Table2[[#This Row],[AWAL]])</f>
        <v/>
      </c>
      <c r="I37" s="29" t="str">
        <f>IF(Table2[[#This Row],[M2A]]="","",SUM(Table2[[#This Row],[M2A]]-(IF(Table2[[#This Row],[M1A]]="",Table2[[#This Row],[AWAL]],Table2[[#This Row],[M1A]]))))</f>
        <v/>
      </c>
      <c r="J37" s="30"/>
      <c r="K3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7" s="31" t="str">
        <f>IF(NOT(Table2[[#This Row],[M1B]]=""),"+-","")</f>
        <v/>
      </c>
      <c r="O37" s="50"/>
    </row>
    <row r="38" spans="1:15">
      <c r="A38" s="28">
        <f>IF(Table2[[#This Row],[TT]]&lt;1,"",COUNT(A$2:A37)+1)</f>
        <v>36</v>
      </c>
      <c r="B38" s="38" t="s">
        <v>148</v>
      </c>
      <c r="C38" s="39">
        <v>1</v>
      </c>
      <c r="D38" s="39" t="s">
        <v>19</v>
      </c>
      <c r="E3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38" s="29" t="str">
        <f>IF(Table2[[#This Row],[M1A]]="","",Table2[[#This Row],[M1A]]-Table2[[#This Row],[AWAL]])</f>
        <v/>
      </c>
      <c r="I38" s="29" t="str">
        <f>IF(Table2[[#This Row],[M2A]]="","",SUM(Table2[[#This Row],[M2A]]-(IF(Table2[[#This Row],[M1A]]="",Table2[[#This Row],[AWAL]],Table2[[#This Row],[M1A]]))))</f>
        <v/>
      </c>
      <c r="J38" s="30"/>
      <c r="K3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8" s="31" t="str">
        <f>IF(NOT(Table2[[#This Row],[M1B]]=""),"+-","")</f>
        <v/>
      </c>
      <c r="O38" s="50"/>
    </row>
    <row r="39" spans="1:15">
      <c r="A39" s="28">
        <f>IF(Table2[[#This Row],[TT]]&lt;1,"",COUNT(A$2:A38)+1)</f>
        <v>37</v>
      </c>
      <c r="B39" s="38" t="s">
        <v>149</v>
      </c>
      <c r="C39" s="39">
        <v>2</v>
      </c>
      <c r="D39" s="39" t="s">
        <v>150</v>
      </c>
      <c r="E3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39" s="29" t="str">
        <f>IF(Table2[[#This Row],[M1A]]="","",Table2[[#This Row],[M1A]]-Table2[[#This Row],[AWAL]])</f>
        <v/>
      </c>
      <c r="I39" s="29" t="str">
        <f>IF(Table2[[#This Row],[M2A]]="","",SUM(Table2[[#This Row],[M2A]]-(IF(Table2[[#This Row],[M1A]]="",Table2[[#This Row],[AWAL]],Table2[[#This Row],[M1A]]))))</f>
        <v/>
      </c>
      <c r="J39" s="30"/>
      <c r="K3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9" s="31" t="str">
        <f>IF(NOT(Table2[[#This Row],[M1B]]=""),"+-","")</f>
        <v/>
      </c>
      <c r="O39" s="50"/>
    </row>
    <row r="40" spans="1:15">
      <c r="A40" s="28">
        <f>IF(Table2[[#This Row],[TT]]&lt;1,"",COUNT(A$2:A39)+1)</f>
        <v>38</v>
      </c>
      <c r="B40" s="38" t="s">
        <v>151</v>
      </c>
      <c r="C40" s="39">
        <v>2</v>
      </c>
      <c r="D40" s="39" t="s">
        <v>152</v>
      </c>
      <c r="E4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40" s="29" t="str">
        <f>IF(Table2[[#This Row],[M1A]]="","",Table2[[#This Row],[M1A]]-Table2[[#This Row],[AWAL]])</f>
        <v/>
      </c>
      <c r="I40" s="29" t="str">
        <f>IF(Table2[[#This Row],[M2A]]="","",SUM(Table2[[#This Row],[M2A]]-(IF(Table2[[#This Row],[M1A]]="",Table2[[#This Row],[AWAL]],Table2[[#This Row],[M1A]]))))</f>
        <v/>
      </c>
      <c r="J40" s="30"/>
      <c r="K4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0" s="31" t="str">
        <f>IF(NOT(Table2[[#This Row],[M1B]]=""),"+-","")</f>
        <v/>
      </c>
      <c r="O40" s="50"/>
    </row>
    <row r="41" spans="1:15">
      <c r="A41" s="28">
        <f>IF(Table2[[#This Row],[TT]]&lt;1,"",COUNT(A$2:A40)+1)</f>
        <v>39</v>
      </c>
      <c r="B41" s="38" t="s">
        <v>154</v>
      </c>
      <c r="C41" s="39">
        <v>1</v>
      </c>
      <c r="D41" s="39" t="s">
        <v>34</v>
      </c>
      <c r="E4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41" s="29" t="str">
        <f>IF(Table2[[#This Row],[M1A]]="","",Table2[[#This Row],[M1A]]-Table2[[#This Row],[AWAL]])</f>
        <v/>
      </c>
      <c r="I41" s="29" t="str">
        <f>IF(Table2[[#This Row],[M2A]]="","",SUM(Table2[[#This Row],[M2A]]-(IF(Table2[[#This Row],[M1A]]="",Table2[[#This Row],[AWAL]],Table2[[#This Row],[M1A]]))))</f>
        <v/>
      </c>
      <c r="J41" s="30"/>
      <c r="K4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1" s="31" t="str">
        <f>IF(NOT(Table2[[#This Row],[M1B]]=""),"+-","")</f>
        <v/>
      </c>
      <c r="O41" s="50"/>
    </row>
    <row r="42" spans="1:15">
      <c r="A42" s="28">
        <f>IF(Table2[[#This Row],[TT]]&lt;1,"",COUNT(A$2:A41)+1)</f>
        <v>40</v>
      </c>
      <c r="B42" s="38" t="s">
        <v>155</v>
      </c>
      <c r="C42" s="39">
        <v>3</v>
      </c>
      <c r="D42" s="39">
        <v>260</v>
      </c>
      <c r="E4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42" s="29" t="str">
        <f>IF(Table2[[#This Row],[M1A]]="","",Table2[[#This Row],[M1A]]-Table2[[#This Row],[AWAL]])</f>
        <v/>
      </c>
      <c r="I42" s="29" t="str">
        <f>IF(Table2[[#This Row],[M2A]]="","",SUM(Table2[[#This Row],[M2A]]-(IF(Table2[[#This Row],[M1A]]="",Table2[[#This Row],[AWAL]],Table2[[#This Row],[M1A]]))))</f>
        <v/>
      </c>
      <c r="J42" s="30"/>
      <c r="K4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2" s="31" t="str">
        <f>IF(NOT(Table2[[#This Row],[M1B]]=""),"+-","")</f>
        <v/>
      </c>
      <c r="O42" s="50"/>
    </row>
    <row r="43" spans="1:15">
      <c r="A43" s="28">
        <f>IF(Table2[[#This Row],[TT]]&lt;1,"",COUNT(A$2:A42)+1)</f>
        <v>41</v>
      </c>
      <c r="B43" s="38" t="s">
        <v>156</v>
      </c>
      <c r="C43" s="39">
        <v>2</v>
      </c>
      <c r="D43" s="39" t="s">
        <v>157</v>
      </c>
      <c r="E4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43" s="29" t="str">
        <f>IF(Table2[[#This Row],[M1A]]="","",Table2[[#This Row],[M1A]]-Table2[[#This Row],[AWAL]])</f>
        <v/>
      </c>
      <c r="I43" s="29" t="str">
        <f>IF(Table2[[#This Row],[M2A]]="","",SUM(Table2[[#This Row],[M2A]]-(IF(Table2[[#This Row],[M1A]]="",Table2[[#This Row],[AWAL]],Table2[[#This Row],[M1A]]))))</f>
        <v/>
      </c>
      <c r="J43" s="30"/>
      <c r="K4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3" s="31" t="str">
        <f>IF(NOT(Table2[[#This Row],[M1B]]=""),"+-","")</f>
        <v/>
      </c>
      <c r="O43" s="50"/>
    </row>
    <row r="44" spans="1:15">
      <c r="A44" s="28">
        <f>IF(Table2[[#This Row],[TT]]&lt;1,"",COUNT(A$2:A43)+1)</f>
        <v>42</v>
      </c>
      <c r="B44" s="38" t="s">
        <v>158</v>
      </c>
      <c r="C44" s="39">
        <v>1</v>
      </c>
      <c r="D44" s="39">
        <v>0</v>
      </c>
      <c r="E4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44" s="29" t="str">
        <f>IF(Table2[[#This Row],[M1A]]="","",Table2[[#This Row],[M1A]]-Table2[[#This Row],[AWAL]])</f>
        <v/>
      </c>
      <c r="I44" s="29" t="str">
        <f>IF(Table2[[#This Row],[M2A]]="","",SUM(Table2[[#This Row],[M2A]]-(IF(Table2[[#This Row],[M1A]]="",Table2[[#This Row],[AWAL]],Table2[[#This Row],[M1A]]))))</f>
        <v/>
      </c>
      <c r="J44" s="30"/>
      <c r="K4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4" s="31" t="str">
        <f>IF(NOT(Table2[[#This Row],[M1B]]=""),"+-","")</f>
        <v/>
      </c>
      <c r="O44" s="50"/>
    </row>
    <row r="45" spans="1:15">
      <c r="A45" s="28">
        <f>IF(Table2[[#This Row],[TT]]&lt;1,"",COUNT(A$2:A44)+1)</f>
        <v>43</v>
      </c>
      <c r="B45" s="38" t="s">
        <v>159</v>
      </c>
      <c r="C45" s="39">
        <v>4</v>
      </c>
      <c r="D45" s="39" t="s">
        <v>160</v>
      </c>
      <c r="E4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45" s="29" t="str">
        <f>IF(Table2[[#This Row],[M1A]]="","",Table2[[#This Row],[M1A]]-Table2[[#This Row],[AWAL]])</f>
        <v/>
      </c>
      <c r="I45" s="29" t="str">
        <f>IF(Table2[[#This Row],[M2A]]="","",SUM(Table2[[#This Row],[M2A]]-(IF(Table2[[#This Row],[M1A]]="",Table2[[#This Row],[AWAL]],Table2[[#This Row],[M1A]]))))</f>
        <v/>
      </c>
      <c r="J45" s="30"/>
      <c r="K4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5" s="31" t="str">
        <f>IF(NOT(Table2[[#This Row],[M1B]]=""),"+-","")</f>
        <v/>
      </c>
      <c r="O45" s="50"/>
    </row>
    <row r="46" spans="1:15">
      <c r="A46" s="28" t="str">
        <f>IF(Table2[[#This Row],[TT]]&lt;1,"",COUNT(A$2:A45)+1)</f>
        <v/>
      </c>
      <c r="B46" s="38" t="s">
        <v>161</v>
      </c>
      <c r="C46" s="39">
        <v>2</v>
      </c>
      <c r="D46" s="39" t="s">
        <v>47</v>
      </c>
      <c r="E4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46" s="29">
        <v>1</v>
      </c>
      <c r="G46" s="29">
        <f>IF(Table2[[#This Row],[M1A]]="","",Table2[[#This Row],[M1A]]-Table2[[#This Row],[AWAL]])</f>
        <v>-1</v>
      </c>
      <c r="H46" s="29">
        <v>0</v>
      </c>
      <c r="I46" s="29">
        <f>IF(Table2[[#This Row],[M2A]]="","",SUM(Table2[[#This Row],[M2A]]-(IF(Table2[[#This Row],[M1A]]="",Table2[[#This Row],[AWAL]],Table2[[#This Row],[M1A]]))))</f>
        <v>-1</v>
      </c>
      <c r="J46" s="30"/>
      <c r="K4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6" s="31" t="str">
        <f>IF(NOT(Table2[[#This Row],[M1B]]=""),"+-","")</f>
        <v>+-</v>
      </c>
      <c r="O46" s="50"/>
    </row>
    <row r="47" spans="1:15">
      <c r="A47" s="28">
        <f>IF(Table2[[#This Row],[TT]]&lt;1,"",COUNT(A$2:A46)+1)</f>
        <v>44</v>
      </c>
      <c r="B47" s="70" t="s">
        <v>162</v>
      </c>
      <c r="C47" s="71">
        <v>5</v>
      </c>
      <c r="D47" s="71" t="s">
        <v>59</v>
      </c>
      <c r="E4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47" s="29" t="str">
        <f>IF(Table2[[#This Row],[M1A]]="","",Table2[[#This Row],[M1A]]-Table2[[#This Row],[AWAL]])</f>
        <v/>
      </c>
      <c r="H47" s="29">
        <v>4</v>
      </c>
      <c r="I47" s="29">
        <f>IF(Table2[[#This Row],[M2A]]="","",SUM(Table2[[#This Row],[M2A]]-(IF(Table2[[#This Row],[M1A]]="",Table2[[#This Row],[AWAL]],Table2[[#This Row],[M1A]]))))</f>
        <v>-1</v>
      </c>
      <c r="J47" s="30">
        <v>2</v>
      </c>
      <c r="K47" s="29">
        <f>IF(Table2[[#This Row],[M3A]]="","",SUM(Table2[[#This Row],[M3A]]-(IF(Table2[[#This Row],[M2A]]="",IF(Table2[[#This Row],[M1A]]="",Table2[[#This Row],[AWAL]],Table2[[#This Row],[M1A]]),Table2[[#This Row],[M2A]]))))</f>
        <v>-2</v>
      </c>
      <c r="M4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7" s="31" t="str">
        <f>IF(NOT(Table2[[#This Row],[M1B]]=""),"+-","")</f>
        <v/>
      </c>
      <c r="O47" s="50"/>
    </row>
    <row r="48" spans="1:15">
      <c r="A48" s="28">
        <f>IF(Table2[[#This Row],[TT]]&lt;1,"",COUNT(A$2:A47)+1)</f>
        <v>45</v>
      </c>
      <c r="B48" s="38" t="s">
        <v>163</v>
      </c>
      <c r="C48" s="39">
        <v>4</v>
      </c>
      <c r="D48" s="39" t="s">
        <v>34</v>
      </c>
      <c r="E4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48" s="29" t="str">
        <f>IF(Table2[[#This Row],[M1A]]="","",Table2[[#This Row],[M1A]]-Table2[[#This Row],[AWAL]])</f>
        <v/>
      </c>
      <c r="I48" s="29" t="str">
        <f>IF(Table2[[#This Row],[M2A]]="","",SUM(Table2[[#This Row],[M2A]]-(IF(Table2[[#This Row],[M1A]]="",Table2[[#This Row],[AWAL]],Table2[[#This Row],[M1A]]))))</f>
        <v/>
      </c>
      <c r="J48" s="30"/>
      <c r="K4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48" s="29">
        <v>3</v>
      </c>
      <c r="M48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48" s="31" t="str">
        <f>IF(NOT(Table2[[#This Row],[M1B]]=""),"+-","")</f>
        <v/>
      </c>
      <c r="O48" s="50"/>
    </row>
    <row r="49" spans="1:15">
      <c r="A49" s="28">
        <f>IF(Table2[[#This Row],[TT]]&lt;1,"",COUNT(A$2:A48)+1)</f>
        <v>46</v>
      </c>
      <c r="B49" s="70" t="s">
        <v>164</v>
      </c>
      <c r="C49" s="71">
        <v>1</v>
      </c>
      <c r="D49" s="71" t="s">
        <v>34</v>
      </c>
      <c r="E4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49" s="29" t="str">
        <f>IF(Table2[[#This Row],[M1A]]="","",Table2[[#This Row],[M1A]]-Table2[[#This Row],[AWAL]])</f>
        <v/>
      </c>
      <c r="I49" s="29" t="str">
        <f>IF(Table2[[#This Row],[M2A]]="","",SUM(Table2[[#This Row],[M2A]]-(IF(Table2[[#This Row],[M1A]]="",Table2[[#This Row],[AWAL]],Table2[[#This Row],[M1A]]))))</f>
        <v/>
      </c>
      <c r="J49" s="30"/>
      <c r="K4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9" s="31" t="str">
        <f>IF(NOT(Table2[[#This Row],[M1B]]=""),"+-","")</f>
        <v/>
      </c>
      <c r="O49" s="50"/>
    </row>
    <row r="50" spans="1:15">
      <c r="A50" s="28">
        <f>IF(Table2[[#This Row],[TT]]&lt;1,"",COUNT(A$2:A49)+1)</f>
        <v>47</v>
      </c>
      <c r="B50" s="38" t="s">
        <v>165</v>
      </c>
      <c r="C50" s="39">
        <v>1</v>
      </c>
      <c r="D50" s="39">
        <v>254</v>
      </c>
      <c r="E5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50" s="29" t="str">
        <f>IF(Table2[[#This Row],[M1A]]="","",Table2[[#This Row],[M1A]]-Table2[[#This Row],[AWAL]])</f>
        <v/>
      </c>
      <c r="I50" s="29" t="str">
        <f>IF(Table2[[#This Row],[M2A]]="","",SUM(Table2[[#This Row],[M2A]]-(IF(Table2[[#This Row],[M1A]]="",Table2[[#This Row],[AWAL]],Table2[[#This Row],[M1A]]))))</f>
        <v/>
      </c>
      <c r="J50" s="30"/>
      <c r="K5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0" s="31" t="str">
        <f>IF(NOT(Table2[[#This Row],[M1B]]=""),"+-","")</f>
        <v/>
      </c>
      <c r="O50" s="50"/>
    </row>
    <row r="51" spans="1:15">
      <c r="A51" s="28">
        <f>IF(Table2[[#This Row],[TT]]&lt;1,"",COUNT(A$2:A50)+1)</f>
        <v>48</v>
      </c>
      <c r="B51" s="38" t="s">
        <v>2635</v>
      </c>
      <c r="C51" s="39">
        <v>1</v>
      </c>
      <c r="D51" s="39" t="s">
        <v>2862</v>
      </c>
      <c r="E5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51" s="29" t="str">
        <f>IF(Table2[[#This Row],[M1A]]="","",Table2[[#This Row],[M1A]]-Table2[[#This Row],[AWAL]])</f>
        <v/>
      </c>
      <c r="I51" s="29" t="str">
        <f>IF(Table2[[#This Row],[M2A]]="","",SUM(Table2[[#This Row],[M2A]]-(IF(Table2[[#This Row],[M1A]]="",Table2[[#This Row],[AWAL]],Table2[[#This Row],[M1A]]))))</f>
        <v/>
      </c>
      <c r="J51" s="30"/>
      <c r="K5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1" s="31" t="str">
        <f>IF(NOT(Table2[[#This Row],[M1B]]=""),"+-","")</f>
        <v/>
      </c>
      <c r="O51" s="50"/>
    </row>
    <row r="52" spans="1:15">
      <c r="A52" s="28">
        <f>IF(Table2[[#This Row],[TT]]&lt;1,"",COUNT(A$2:A51)+1)</f>
        <v>49</v>
      </c>
      <c r="B52" s="38" t="s">
        <v>166</v>
      </c>
      <c r="C52" s="39">
        <v>7</v>
      </c>
      <c r="D52" s="39" t="s">
        <v>167</v>
      </c>
      <c r="E5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52" s="29" t="str">
        <f>IF(Table2[[#This Row],[M1A]]="","",Table2[[#This Row],[M1A]]-Table2[[#This Row],[AWAL]])</f>
        <v/>
      </c>
      <c r="I52" s="29" t="str">
        <f>IF(Table2[[#This Row],[M2A]]="","",SUM(Table2[[#This Row],[M2A]]-(IF(Table2[[#This Row],[M1A]]="",Table2[[#This Row],[AWAL]],Table2[[#This Row],[M1A]]))))</f>
        <v/>
      </c>
      <c r="J52" s="30"/>
      <c r="K5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2" s="31" t="str">
        <f>IF(NOT(Table2[[#This Row],[M1B]]=""),"+-","")</f>
        <v/>
      </c>
      <c r="O52" s="50"/>
    </row>
    <row r="53" spans="1:15">
      <c r="A53" s="28">
        <f>IF(Table2[[#This Row],[TT]]&lt;1,"",COUNT(A$2:A52)+1)</f>
        <v>50</v>
      </c>
      <c r="B53" s="38" t="s">
        <v>168</v>
      </c>
      <c r="C53" s="39">
        <v>7</v>
      </c>
      <c r="D53" s="39" t="s">
        <v>167</v>
      </c>
      <c r="E5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53" s="29" t="str">
        <f>IF(Table2[[#This Row],[M1A]]="","",Table2[[#This Row],[M1A]]-Table2[[#This Row],[AWAL]])</f>
        <v/>
      </c>
      <c r="I53" s="29" t="str">
        <f>IF(Table2[[#This Row],[M2A]]="","",SUM(Table2[[#This Row],[M2A]]-(IF(Table2[[#This Row],[M1A]]="",Table2[[#This Row],[AWAL]],Table2[[#This Row],[M1A]]))))</f>
        <v/>
      </c>
      <c r="J53" s="30"/>
      <c r="K5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3" s="31" t="str">
        <f>IF(NOT(Table2[[#This Row],[M1B]]=""),"+-","")</f>
        <v/>
      </c>
      <c r="O53" s="50"/>
    </row>
    <row r="54" spans="1:15">
      <c r="A54" s="28">
        <f>IF(Table2[[#This Row],[TT]]&lt;1,"",COUNT(A$2:A53)+1)</f>
        <v>51</v>
      </c>
      <c r="B54" s="38" t="s">
        <v>169</v>
      </c>
      <c r="C54" s="39">
        <v>21</v>
      </c>
      <c r="D54" s="39" t="s">
        <v>170</v>
      </c>
      <c r="E5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21</v>
      </c>
      <c r="G54" s="29" t="str">
        <f>IF(Table2[[#This Row],[M1A]]="","",Table2[[#This Row],[M1A]]-Table2[[#This Row],[AWAL]])</f>
        <v/>
      </c>
      <c r="I54" s="29" t="str">
        <f>IF(Table2[[#This Row],[M2A]]="","",SUM(Table2[[#This Row],[M2A]]-(IF(Table2[[#This Row],[M1A]]="",Table2[[#This Row],[AWAL]],Table2[[#This Row],[M1A]]))))</f>
        <v/>
      </c>
      <c r="J54" s="30"/>
      <c r="K5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4" s="31" t="str">
        <f>IF(NOT(Table2[[#This Row],[M1B]]=""),"+-","")</f>
        <v/>
      </c>
      <c r="O54" s="50"/>
    </row>
    <row r="55" spans="1:15">
      <c r="A55" s="28">
        <f>IF(Table2[[#This Row],[TT]]&lt;1,"",COUNT(A$2:A54)+1)</f>
        <v>52</v>
      </c>
      <c r="B55" s="38" t="s">
        <v>171</v>
      </c>
      <c r="C55" s="39">
        <v>25</v>
      </c>
      <c r="D55" s="39" t="s">
        <v>170</v>
      </c>
      <c r="E5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25</v>
      </c>
      <c r="G55" s="29" t="str">
        <f>IF(Table2[[#This Row],[M1A]]="","",Table2[[#This Row],[M1A]]-Table2[[#This Row],[AWAL]])</f>
        <v/>
      </c>
      <c r="I55" s="29" t="str">
        <f>IF(Table2[[#This Row],[M2A]]="","",SUM(Table2[[#This Row],[M2A]]-(IF(Table2[[#This Row],[M1A]]="",Table2[[#This Row],[AWAL]],Table2[[#This Row],[M1A]]))))</f>
        <v/>
      </c>
      <c r="J55" s="30"/>
      <c r="K5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5" s="31" t="str">
        <f>IF(NOT(Table2[[#This Row],[M1B]]=""),"+-","")</f>
        <v/>
      </c>
      <c r="O55" s="50"/>
    </row>
    <row r="56" spans="1:15">
      <c r="A56" s="28">
        <f>IF(Table2[[#This Row],[TT]]&lt;1,"",COUNT(A$2:A55)+1)</f>
        <v>53</v>
      </c>
      <c r="B56" s="38" t="s">
        <v>172</v>
      </c>
      <c r="C56" s="39">
        <v>17</v>
      </c>
      <c r="D56" s="39" t="s">
        <v>170</v>
      </c>
      <c r="E5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17</v>
      </c>
      <c r="G56" s="29" t="str">
        <f>IF(Table2[[#This Row],[M1A]]="","",Table2[[#This Row],[M1A]]-Table2[[#This Row],[AWAL]])</f>
        <v/>
      </c>
      <c r="I56" s="29" t="str">
        <f>IF(Table2[[#This Row],[M2A]]="","",SUM(Table2[[#This Row],[M2A]]-(IF(Table2[[#This Row],[M1A]]="",Table2[[#This Row],[AWAL]],Table2[[#This Row],[M1A]]))))</f>
        <v/>
      </c>
      <c r="J56" s="30"/>
      <c r="K5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6" s="31" t="str">
        <f>IF(NOT(Table2[[#This Row],[M1B]]=""),"+-","")</f>
        <v/>
      </c>
      <c r="O56" s="50"/>
    </row>
    <row r="57" spans="1:15">
      <c r="A57" s="28">
        <f>IF(Table2[[#This Row],[TT]]&lt;1,"",COUNT(A$2:A56)+1)</f>
        <v>54</v>
      </c>
      <c r="B57" s="38" t="s">
        <v>173</v>
      </c>
      <c r="C57" s="39">
        <v>19</v>
      </c>
      <c r="D57" s="39" t="s">
        <v>170</v>
      </c>
      <c r="E5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19</v>
      </c>
      <c r="G57" s="29" t="str">
        <f>IF(Table2[[#This Row],[M1A]]="","",Table2[[#This Row],[M1A]]-Table2[[#This Row],[AWAL]])</f>
        <v/>
      </c>
      <c r="I57" s="29" t="str">
        <f>IF(Table2[[#This Row],[M2A]]="","",SUM(Table2[[#This Row],[M2A]]-(IF(Table2[[#This Row],[M1A]]="",Table2[[#This Row],[AWAL]],Table2[[#This Row],[M1A]]))))</f>
        <v/>
      </c>
      <c r="J57" s="30"/>
      <c r="K5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7" s="31" t="str">
        <f>IF(NOT(Table2[[#This Row],[M1B]]=""),"+-","")</f>
        <v/>
      </c>
      <c r="O57" s="50"/>
    </row>
    <row r="58" spans="1:15">
      <c r="A58" s="28">
        <f>IF(Table2[[#This Row],[TT]]&lt;1,"",COUNT(A$2:A57)+1)</f>
        <v>55</v>
      </c>
      <c r="B58" s="38" t="s">
        <v>174</v>
      </c>
      <c r="C58" s="39">
        <v>4</v>
      </c>
      <c r="D58" s="39" t="s">
        <v>32</v>
      </c>
      <c r="E5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58" s="29" t="str">
        <f>IF(Table2[[#This Row],[M1A]]="","",Table2[[#This Row],[M1A]]-Table2[[#This Row],[AWAL]])</f>
        <v/>
      </c>
      <c r="I58" s="29" t="str">
        <f>IF(Table2[[#This Row],[M2A]]="","",SUM(Table2[[#This Row],[M2A]]-(IF(Table2[[#This Row],[M1A]]="",Table2[[#This Row],[AWAL]],Table2[[#This Row],[M1A]]))))</f>
        <v/>
      </c>
      <c r="J58" s="30"/>
      <c r="K5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8" s="31" t="str">
        <f>IF(NOT(Table2[[#This Row],[M1B]]=""),"+-","")</f>
        <v/>
      </c>
      <c r="O58" s="50"/>
    </row>
    <row r="59" spans="1:15">
      <c r="A59" s="28">
        <f>IF(Table2[[#This Row],[TT]]&lt;1,"",COUNT(A$2:A58)+1)</f>
        <v>56</v>
      </c>
      <c r="B59" s="38" t="s">
        <v>175</v>
      </c>
      <c r="C59" s="39">
        <v>3</v>
      </c>
      <c r="D59" s="39" t="s">
        <v>135</v>
      </c>
      <c r="E5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59" s="29" t="str">
        <f>IF(Table2[[#This Row],[M1A]]="","",Table2[[#This Row],[M1A]]-Table2[[#This Row],[AWAL]])</f>
        <v/>
      </c>
      <c r="I59" s="29" t="str">
        <f>IF(Table2[[#This Row],[M2A]]="","",SUM(Table2[[#This Row],[M2A]]-(IF(Table2[[#This Row],[M1A]]="",Table2[[#This Row],[AWAL]],Table2[[#This Row],[M1A]]))))</f>
        <v/>
      </c>
      <c r="J59" s="30"/>
      <c r="K5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9" s="31" t="str">
        <f>IF(NOT(Table2[[#This Row],[M1B]]=""),"+-","")</f>
        <v/>
      </c>
      <c r="O59" s="50"/>
    </row>
    <row r="60" spans="1:15">
      <c r="A60" s="28">
        <f>IF(Table2[[#This Row],[TT]]&lt;1,"",COUNT(A$2:A59)+1)</f>
        <v>57</v>
      </c>
      <c r="B60" s="38" t="s">
        <v>176</v>
      </c>
      <c r="C60" s="39">
        <v>2</v>
      </c>
      <c r="D60" s="39">
        <v>240</v>
      </c>
      <c r="E6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60" s="29" t="str">
        <f>IF(Table2[[#This Row],[M1A]]="","",Table2[[#This Row],[M1A]]-Table2[[#This Row],[AWAL]])</f>
        <v/>
      </c>
      <c r="I60" s="29" t="str">
        <f>IF(Table2[[#This Row],[M2A]]="","",SUM(Table2[[#This Row],[M2A]]-(IF(Table2[[#This Row],[M1A]]="",Table2[[#This Row],[AWAL]],Table2[[#This Row],[M1A]]))))</f>
        <v/>
      </c>
      <c r="J60" s="30"/>
      <c r="K6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0" s="31" t="str">
        <f>IF(NOT(Table2[[#This Row],[M1B]]=""),"+-","")</f>
        <v/>
      </c>
      <c r="O60" s="50"/>
    </row>
    <row r="61" spans="1:15">
      <c r="A61" s="28">
        <f>IF(Table2[[#This Row],[TT]]&lt;1,"",COUNT(A$2:A60)+1)</f>
        <v>58</v>
      </c>
      <c r="B61" s="38" t="s">
        <v>177</v>
      </c>
      <c r="C61" s="39">
        <v>2</v>
      </c>
      <c r="D61" s="39" t="s">
        <v>178</v>
      </c>
      <c r="E6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61" s="29" t="str">
        <f>IF(Table2[[#This Row],[M1A]]="","",Table2[[#This Row],[M1A]]-Table2[[#This Row],[AWAL]])</f>
        <v/>
      </c>
      <c r="I61" s="29" t="str">
        <f>IF(Table2[[#This Row],[M2A]]="","",SUM(Table2[[#This Row],[M2A]]-(IF(Table2[[#This Row],[M1A]]="",Table2[[#This Row],[AWAL]],Table2[[#This Row],[M1A]]))))</f>
        <v/>
      </c>
      <c r="J61" s="30"/>
      <c r="K6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1" s="31" t="str">
        <f>IF(NOT(Table2[[#This Row],[M1B]]=""),"+-","")</f>
        <v/>
      </c>
      <c r="O61" s="50"/>
    </row>
    <row r="62" spans="1:15">
      <c r="A62" s="28">
        <f>IF(Table2[[#This Row],[TT]]&lt;1,"",COUNT(A$2:A61)+1)</f>
        <v>59</v>
      </c>
      <c r="B62" s="38" t="s">
        <v>179</v>
      </c>
      <c r="C62" s="39">
        <v>3</v>
      </c>
      <c r="D62" s="39" t="s">
        <v>135</v>
      </c>
      <c r="E6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62" s="29" t="str">
        <f>IF(Table2[[#This Row],[M1A]]="","",Table2[[#This Row],[M1A]]-Table2[[#This Row],[AWAL]])</f>
        <v/>
      </c>
      <c r="I62" s="29" t="str">
        <f>IF(Table2[[#This Row],[M2A]]="","",SUM(Table2[[#This Row],[M2A]]-(IF(Table2[[#This Row],[M1A]]="",Table2[[#This Row],[AWAL]],Table2[[#This Row],[M1A]]))))</f>
        <v/>
      </c>
      <c r="J62" s="30"/>
      <c r="K6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2" s="31" t="str">
        <f>IF(NOT(Table2[[#This Row],[M1B]]=""),"+-","")</f>
        <v/>
      </c>
      <c r="O62" s="50"/>
    </row>
    <row r="63" spans="1:15">
      <c r="A63" s="28">
        <f>IF(Table2[[#This Row],[TT]]&lt;1,"",COUNT(A$2:A62)+1)</f>
        <v>60</v>
      </c>
      <c r="B63" s="38" t="s">
        <v>180</v>
      </c>
      <c r="C63" s="39">
        <v>2</v>
      </c>
      <c r="D63" s="39">
        <v>0</v>
      </c>
      <c r="E6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63" s="29" t="str">
        <f>IF(Table2[[#This Row],[M1A]]="","",Table2[[#This Row],[M1A]]-Table2[[#This Row],[AWAL]])</f>
        <v/>
      </c>
      <c r="I63" s="29" t="str">
        <f>IF(Table2[[#This Row],[M2A]]="","",SUM(Table2[[#This Row],[M2A]]-(IF(Table2[[#This Row],[M1A]]="",Table2[[#This Row],[AWAL]],Table2[[#This Row],[M1A]]))))</f>
        <v/>
      </c>
      <c r="J63" s="30"/>
      <c r="K6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3" s="31" t="str">
        <f>IF(NOT(Table2[[#This Row],[M1B]]=""),"+-","")</f>
        <v/>
      </c>
      <c r="O63" s="50"/>
    </row>
    <row r="64" spans="1:15">
      <c r="A64" s="28">
        <f>IF(Table2[[#This Row],[TT]]&lt;1,"",COUNT(A$2:A63)+1)</f>
        <v>61</v>
      </c>
      <c r="B64" s="38" t="s">
        <v>181</v>
      </c>
      <c r="C64" s="39">
        <v>2</v>
      </c>
      <c r="D64" s="39" t="s">
        <v>182</v>
      </c>
      <c r="E6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64" s="29" t="str">
        <f>IF(Table2[[#This Row],[M1A]]="","",Table2[[#This Row],[M1A]]-Table2[[#This Row],[AWAL]])</f>
        <v/>
      </c>
      <c r="I64" s="29" t="str">
        <f>IF(Table2[[#This Row],[M2A]]="","",SUM(Table2[[#This Row],[M2A]]-(IF(Table2[[#This Row],[M1A]]="",Table2[[#This Row],[AWAL]],Table2[[#This Row],[M1A]]))))</f>
        <v/>
      </c>
      <c r="J64" s="30"/>
      <c r="K6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4" s="31" t="str">
        <f>IF(NOT(Table2[[#This Row],[M1B]]=""),"+-","")</f>
        <v/>
      </c>
      <c r="O64" s="50"/>
    </row>
    <row r="65" spans="1:15">
      <c r="A65" s="28">
        <f>IF(Table2[[#This Row],[TT]]&lt;1,"",COUNT(A$2:A64)+1)</f>
        <v>62</v>
      </c>
      <c r="B65" s="38" t="s">
        <v>183</v>
      </c>
      <c r="C65" s="39">
        <v>2</v>
      </c>
      <c r="D65" s="39" t="s">
        <v>184</v>
      </c>
      <c r="E6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65" s="29" t="str">
        <f>IF(Table2[[#This Row],[M1A]]="","",Table2[[#This Row],[M1A]]-Table2[[#This Row],[AWAL]])</f>
        <v/>
      </c>
      <c r="I65" s="29" t="str">
        <f>IF(Table2[[#This Row],[M2A]]="","",SUM(Table2[[#This Row],[M2A]]-(IF(Table2[[#This Row],[M1A]]="",Table2[[#This Row],[AWAL]],Table2[[#This Row],[M1A]]))))</f>
        <v/>
      </c>
      <c r="J65" s="30"/>
      <c r="K6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5" s="31" t="str">
        <f>IF(NOT(Table2[[#This Row],[M1B]]=""),"+-","")</f>
        <v/>
      </c>
      <c r="O65" s="50"/>
    </row>
    <row r="66" spans="1:15">
      <c r="A66" s="28">
        <f>IF(Table2[[#This Row],[TT]]&lt;1,"",COUNT(A$2:A65)+1)</f>
        <v>63</v>
      </c>
      <c r="B66" s="38" t="s">
        <v>185</v>
      </c>
      <c r="C66" s="39">
        <v>3</v>
      </c>
      <c r="D66" s="39" t="s">
        <v>186</v>
      </c>
      <c r="E6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66" s="29" t="str">
        <f>IF(Table2[[#This Row],[M1A]]="","",Table2[[#This Row],[M1A]]-Table2[[#This Row],[AWAL]])</f>
        <v/>
      </c>
      <c r="I66" s="29" t="str">
        <f>IF(Table2[[#This Row],[M2A]]="","",SUM(Table2[[#This Row],[M2A]]-(IF(Table2[[#This Row],[M1A]]="",Table2[[#This Row],[AWAL]],Table2[[#This Row],[M1A]]))))</f>
        <v/>
      </c>
      <c r="J66" s="30"/>
      <c r="K6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6" s="31" t="str">
        <f>IF(NOT(Table2[[#This Row],[M1B]]=""),"+-","")</f>
        <v/>
      </c>
      <c r="O66" s="50"/>
    </row>
    <row r="67" spans="1:15">
      <c r="A67" s="28">
        <f>IF(Table2[[#This Row],[TT]]&lt;1,"",COUNT(A$2:A66)+1)</f>
        <v>64</v>
      </c>
      <c r="B67" s="38" t="s">
        <v>187</v>
      </c>
      <c r="C67" s="39">
        <v>1</v>
      </c>
      <c r="D67" s="39">
        <v>360</v>
      </c>
      <c r="E6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67" s="29" t="str">
        <f>IF(Table2[[#This Row],[M1A]]="","",Table2[[#This Row],[M1A]]-Table2[[#This Row],[AWAL]])</f>
        <v/>
      </c>
      <c r="I67" s="29" t="str">
        <f>IF(Table2[[#This Row],[M2A]]="","",SUM(Table2[[#This Row],[M2A]]-(IF(Table2[[#This Row],[M1A]]="",Table2[[#This Row],[AWAL]],Table2[[#This Row],[M1A]]))))</f>
        <v/>
      </c>
      <c r="J67" s="30"/>
      <c r="K6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7" s="31" t="str">
        <f>IF(NOT(Table2[[#This Row],[M1B]]=""),"+-","")</f>
        <v/>
      </c>
      <c r="O67" s="50"/>
    </row>
    <row r="68" spans="1:15">
      <c r="A68" s="28">
        <f>IF(Table2[[#This Row],[TT]]&lt;1,"",COUNT(A$2:A67)+1)</f>
        <v>65</v>
      </c>
      <c r="B68" s="38" t="s">
        <v>188</v>
      </c>
      <c r="C68" s="39">
        <v>9</v>
      </c>
      <c r="D68" s="39">
        <v>500</v>
      </c>
      <c r="E6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F68" s="29">
        <v>8</v>
      </c>
      <c r="G68" s="29">
        <f>IF(Table2[[#This Row],[M1A]]="","",Table2[[#This Row],[M1A]]-Table2[[#This Row],[AWAL]])</f>
        <v>-1</v>
      </c>
      <c r="I68" s="29" t="str">
        <f>IF(Table2[[#This Row],[M2A]]="","",SUM(Table2[[#This Row],[M2A]]-(IF(Table2[[#This Row],[M1A]]="",Table2[[#This Row],[AWAL]],Table2[[#This Row],[M1A]]))))</f>
        <v/>
      </c>
      <c r="J68" s="30"/>
      <c r="K6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8" s="31" t="str">
        <f>IF(NOT(Table2[[#This Row],[M1B]]=""),"+-","")</f>
        <v>+-</v>
      </c>
      <c r="O68" s="50"/>
    </row>
    <row r="69" spans="1:15">
      <c r="A69" s="28">
        <f>IF(Table2[[#This Row],[TT]]&lt;1,"",COUNT(A$2:A68)+1)</f>
        <v>66</v>
      </c>
      <c r="B69" s="38" t="s">
        <v>189</v>
      </c>
      <c r="C69" s="39">
        <v>4</v>
      </c>
      <c r="D69" s="39" t="s">
        <v>32</v>
      </c>
      <c r="E6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69" s="29" t="str">
        <f>IF(Table2[[#This Row],[M1A]]="","",Table2[[#This Row],[M1A]]-Table2[[#This Row],[AWAL]])</f>
        <v/>
      </c>
      <c r="I69" s="29" t="str">
        <f>IF(Table2[[#This Row],[M2A]]="","",SUM(Table2[[#This Row],[M2A]]-(IF(Table2[[#This Row],[M1A]]="",Table2[[#This Row],[AWAL]],Table2[[#This Row],[M1A]]))))</f>
        <v/>
      </c>
      <c r="J69" s="30"/>
      <c r="K6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9" s="31" t="str">
        <f>IF(NOT(Table2[[#This Row],[M1B]]=""),"+-","")</f>
        <v/>
      </c>
      <c r="O69" s="50"/>
    </row>
    <row r="70" spans="1:15">
      <c r="A70" s="28">
        <f>IF(Table2[[#This Row],[TT]]&lt;1,"",COUNT(A$2:A69)+1)</f>
        <v>67</v>
      </c>
      <c r="B70" s="38" t="s">
        <v>190</v>
      </c>
      <c r="C70" s="39">
        <v>1</v>
      </c>
      <c r="D70" s="39" t="s">
        <v>120</v>
      </c>
      <c r="E7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70" s="29" t="str">
        <f>IF(Table2[[#This Row],[M1A]]="","",Table2[[#This Row],[M1A]]-Table2[[#This Row],[AWAL]])</f>
        <v/>
      </c>
      <c r="I70" s="29" t="str">
        <f>IF(Table2[[#This Row],[M2A]]="","",SUM(Table2[[#This Row],[M2A]]-(IF(Table2[[#This Row],[M1A]]="",Table2[[#This Row],[AWAL]],Table2[[#This Row],[M1A]]))))</f>
        <v/>
      </c>
      <c r="J70" s="30"/>
      <c r="K7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0" s="31" t="str">
        <f>IF(NOT(Table2[[#This Row],[M1B]]=""),"+-","")</f>
        <v/>
      </c>
      <c r="O70" s="50"/>
    </row>
    <row r="71" spans="1:15">
      <c r="A71" s="28">
        <f>IF(Table2[[#This Row],[TT]]&lt;1,"",COUNT(A$2:A70)+1)</f>
        <v>68</v>
      </c>
      <c r="B71" s="38" t="s">
        <v>191</v>
      </c>
      <c r="C71" s="39">
        <v>1</v>
      </c>
      <c r="D71" s="39" t="s">
        <v>192</v>
      </c>
      <c r="E7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71" s="29" t="str">
        <f>IF(Table2[[#This Row],[M1A]]="","",Table2[[#This Row],[M1A]]-Table2[[#This Row],[AWAL]])</f>
        <v/>
      </c>
      <c r="I71" s="29" t="str">
        <f>IF(Table2[[#This Row],[M2A]]="","",SUM(Table2[[#This Row],[M2A]]-(IF(Table2[[#This Row],[M1A]]="",Table2[[#This Row],[AWAL]],Table2[[#This Row],[M1A]]))))</f>
        <v/>
      </c>
      <c r="J71" s="30"/>
      <c r="K7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1" s="31" t="str">
        <f>IF(NOT(Table2[[#This Row],[M1B]]=""),"+-","")</f>
        <v/>
      </c>
      <c r="O71" s="50"/>
    </row>
    <row r="72" spans="1:15">
      <c r="A72" s="28">
        <f>IF(Table2[[#This Row],[TT]]&lt;1,"",COUNT(A$2:A71)+1)</f>
        <v>69</v>
      </c>
      <c r="B72" s="70" t="s">
        <v>193</v>
      </c>
      <c r="C72" s="71">
        <v>4</v>
      </c>
      <c r="D72" s="71" t="s">
        <v>194</v>
      </c>
      <c r="E7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72" s="29" t="str">
        <f>IF(Table2[[#This Row],[M1A]]="","",Table2[[#This Row],[M1A]]-Table2[[#This Row],[AWAL]])</f>
        <v/>
      </c>
      <c r="I72" s="29" t="str">
        <f>IF(Table2[[#This Row],[M2A]]="","",SUM(Table2[[#This Row],[M2A]]-(IF(Table2[[#This Row],[M1A]]="",Table2[[#This Row],[AWAL]],Table2[[#This Row],[M1A]]))))</f>
        <v/>
      </c>
      <c r="J72" s="30"/>
      <c r="K7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2" s="31" t="str">
        <f>IF(NOT(Table2[[#This Row],[M1B]]=""),"+-","")</f>
        <v/>
      </c>
      <c r="O72" s="50"/>
    </row>
    <row r="73" spans="1:15">
      <c r="A73" s="28">
        <f>IF(Table2[[#This Row],[TT]]&lt;1,"",COUNT(A$2:A72)+1)</f>
        <v>70</v>
      </c>
      <c r="B73" s="38" t="s">
        <v>195</v>
      </c>
      <c r="C73" s="39">
        <v>3</v>
      </c>
      <c r="D73" s="39" t="s">
        <v>196</v>
      </c>
      <c r="E7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73" s="29" t="str">
        <f>IF(Table2[[#This Row],[M1A]]="","",Table2[[#This Row],[M1A]]-Table2[[#This Row],[AWAL]])</f>
        <v/>
      </c>
      <c r="I73" s="29" t="str">
        <f>IF(Table2[[#This Row],[M2A]]="","",SUM(Table2[[#This Row],[M2A]]-(IF(Table2[[#This Row],[M1A]]="",Table2[[#This Row],[AWAL]],Table2[[#This Row],[M1A]]))))</f>
        <v/>
      </c>
      <c r="J73" s="30"/>
      <c r="K7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3" s="31" t="str">
        <f>IF(NOT(Table2[[#This Row],[M1B]]=""),"+-","")</f>
        <v/>
      </c>
      <c r="O73" s="50"/>
    </row>
    <row r="74" spans="1:15">
      <c r="A74" s="28">
        <f>IF(Table2[[#This Row],[TT]]&lt;1,"",COUNT(A$2:A73)+1)</f>
        <v>71</v>
      </c>
      <c r="B74" s="38" t="s">
        <v>197</v>
      </c>
      <c r="C74" s="39">
        <v>9</v>
      </c>
      <c r="D74" s="39" t="s">
        <v>135</v>
      </c>
      <c r="E7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74" s="29" t="str">
        <f>IF(Table2[[#This Row],[M1A]]="","",Table2[[#This Row],[M1A]]-Table2[[#This Row],[AWAL]])</f>
        <v/>
      </c>
      <c r="I74" s="29" t="str">
        <f>IF(Table2[[#This Row],[M2A]]="","",SUM(Table2[[#This Row],[M2A]]-(IF(Table2[[#This Row],[M1A]]="",Table2[[#This Row],[AWAL]],Table2[[#This Row],[M1A]]))))</f>
        <v/>
      </c>
      <c r="J74" s="30"/>
      <c r="K7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4" s="31" t="str">
        <f>IF(NOT(Table2[[#This Row],[M1B]]=""),"+-","")</f>
        <v/>
      </c>
      <c r="O74" s="50"/>
    </row>
    <row r="75" spans="1:15">
      <c r="A75" s="28">
        <f>IF(Table2[[#This Row],[TT]]&lt;1,"",COUNT(A$2:A74)+1)</f>
        <v>72</v>
      </c>
      <c r="B75" s="38" t="s">
        <v>198</v>
      </c>
      <c r="C75" s="39">
        <v>5</v>
      </c>
      <c r="D75" s="39" t="s">
        <v>196</v>
      </c>
      <c r="E7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75" s="29" t="str">
        <f>IF(Table2[[#This Row],[M1A]]="","",Table2[[#This Row],[M1A]]-Table2[[#This Row],[AWAL]])</f>
        <v/>
      </c>
      <c r="I75" s="29" t="str">
        <f>IF(Table2[[#This Row],[M2A]]="","",SUM(Table2[[#This Row],[M2A]]-(IF(Table2[[#This Row],[M1A]]="",Table2[[#This Row],[AWAL]],Table2[[#This Row],[M1A]]))))</f>
        <v/>
      </c>
      <c r="J75" s="30"/>
      <c r="K7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5" s="31" t="str">
        <f>IF(NOT(Table2[[#This Row],[M1B]]=""),"+-","")</f>
        <v/>
      </c>
      <c r="O75" s="50"/>
    </row>
    <row r="76" spans="1:15">
      <c r="A76" s="28">
        <f>IF(Table2[[#This Row],[TT]]&lt;1,"",COUNT(A$2:A75)+1)</f>
        <v>73</v>
      </c>
      <c r="B76" s="38" t="s">
        <v>199</v>
      </c>
      <c r="C76" s="39">
        <v>3</v>
      </c>
      <c r="D76" s="39" t="s">
        <v>57</v>
      </c>
      <c r="E7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76" s="29" t="str">
        <f>IF(Table2[[#This Row],[M1A]]="","",Table2[[#This Row],[M1A]]-Table2[[#This Row],[AWAL]])</f>
        <v/>
      </c>
      <c r="I76" s="29" t="str">
        <f>IF(Table2[[#This Row],[M2A]]="","",SUM(Table2[[#This Row],[M2A]]-(IF(Table2[[#This Row],[M1A]]="",Table2[[#This Row],[AWAL]],Table2[[#This Row],[M1A]]))))</f>
        <v/>
      </c>
      <c r="J76" s="30"/>
      <c r="K7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6" s="31" t="str">
        <f>IF(NOT(Table2[[#This Row],[M1B]]=""),"+-","")</f>
        <v/>
      </c>
      <c r="O76" s="50"/>
    </row>
    <row r="77" spans="1:15">
      <c r="A77" s="28">
        <f>IF(Table2[[#This Row],[TT]]&lt;1,"",COUNT(A$2:A76)+1)</f>
        <v>74</v>
      </c>
      <c r="B77" s="38" t="s">
        <v>200</v>
      </c>
      <c r="C77" s="39">
        <v>1</v>
      </c>
      <c r="D77" s="39" t="s">
        <v>57</v>
      </c>
      <c r="E7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77" s="29" t="str">
        <f>IF(Table2[[#This Row],[M1A]]="","",Table2[[#This Row],[M1A]]-Table2[[#This Row],[AWAL]])</f>
        <v/>
      </c>
      <c r="I77" s="29" t="str">
        <f>IF(Table2[[#This Row],[M2A]]="","",SUM(Table2[[#This Row],[M2A]]-(IF(Table2[[#This Row],[M1A]]="",Table2[[#This Row],[AWAL]],Table2[[#This Row],[M1A]]))))</f>
        <v/>
      </c>
      <c r="J77" s="30"/>
      <c r="K7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7" s="31" t="str">
        <f>IF(NOT(Table2[[#This Row],[M1B]]=""),"+-","")</f>
        <v/>
      </c>
      <c r="O77" s="50"/>
    </row>
    <row r="78" spans="1:15">
      <c r="A78" s="28">
        <f>IF(Table2[[#This Row],[TT]]&lt;1,"",COUNT(A$2:A77)+1)</f>
        <v>75</v>
      </c>
      <c r="B78" s="38" t="s">
        <v>201</v>
      </c>
      <c r="C78" s="39">
        <v>2</v>
      </c>
      <c r="D78" s="39" t="s">
        <v>202</v>
      </c>
      <c r="E7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78" s="29" t="str">
        <f>IF(Table2[[#This Row],[M1A]]="","",Table2[[#This Row],[M1A]]-Table2[[#This Row],[AWAL]])</f>
        <v/>
      </c>
      <c r="I78" s="29" t="str">
        <f>IF(Table2[[#This Row],[M2A]]="","",SUM(Table2[[#This Row],[M2A]]-(IF(Table2[[#This Row],[M1A]]="",Table2[[#This Row],[AWAL]],Table2[[#This Row],[M1A]]))))</f>
        <v/>
      </c>
      <c r="J78" s="30"/>
      <c r="K7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8" s="31" t="str">
        <f>IF(NOT(Table2[[#This Row],[M1B]]=""),"+-","")</f>
        <v/>
      </c>
      <c r="O78" s="50"/>
    </row>
    <row r="79" spans="1:15">
      <c r="A79" s="28">
        <f>IF(Table2[[#This Row],[TT]]&lt;1,"",COUNT(A$2:A78)+1)</f>
        <v>76</v>
      </c>
      <c r="B79" s="38" t="s">
        <v>203</v>
      </c>
      <c r="C79" s="39">
        <v>2</v>
      </c>
      <c r="D79" s="39" t="s">
        <v>204</v>
      </c>
      <c r="E7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79" s="29" t="str">
        <f>IF(Table2[[#This Row],[M1A]]="","",Table2[[#This Row],[M1A]]-Table2[[#This Row],[AWAL]])</f>
        <v/>
      </c>
      <c r="I79" s="29" t="str">
        <f>IF(Table2[[#This Row],[M2A]]="","",SUM(Table2[[#This Row],[M2A]]-(IF(Table2[[#This Row],[M1A]]="",Table2[[#This Row],[AWAL]],Table2[[#This Row],[M1A]]))))</f>
        <v/>
      </c>
      <c r="J79" s="30"/>
      <c r="K7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9" s="31" t="str">
        <f>IF(NOT(Table2[[#This Row],[M1B]]=""),"+-","")</f>
        <v/>
      </c>
      <c r="O79" s="50"/>
    </row>
    <row r="80" spans="1:15">
      <c r="A80" s="28">
        <f>IF(Table2[[#This Row],[TT]]&lt;1,"",COUNT(A$2:A79)+1)</f>
        <v>77</v>
      </c>
      <c r="B80" s="38" t="s">
        <v>205</v>
      </c>
      <c r="C80" s="39">
        <v>8</v>
      </c>
      <c r="D80" s="39" t="s">
        <v>206</v>
      </c>
      <c r="E8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80" s="29" t="str">
        <f>IF(Table2[[#This Row],[M1A]]="","",Table2[[#This Row],[M1A]]-Table2[[#This Row],[AWAL]])</f>
        <v/>
      </c>
      <c r="I80" s="29" t="str">
        <f>IF(Table2[[#This Row],[M2A]]="","",SUM(Table2[[#This Row],[M2A]]-(IF(Table2[[#This Row],[M1A]]="",Table2[[#This Row],[AWAL]],Table2[[#This Row],[M1A]]))))</f>
        <v/>
      </c>
      <c r="J80" s="30"/>
      <c r="K8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0" s="31" t="str">
        <f>IF(NOT(Table2[[#This Row],[M1B]]=""),"+-","")</f>
        <v/>
      </c>
      <c r="O80" s="50"/>
    </row>
    <row r="81" spans="1:15">
      <c r="A81" s="28" t="str">
        <f>IF(Table2[[#This Row],[TT]]&lt;1,"",COUNT(A$2:A80)+1)</f>
        <v/>
      </c>
      <c r="B81" s="37" t="s">
        <v>2898</v>
      </c>
      <c r="C81" s="42">
        <v>1</v>
      </c>
      <c r="D81" s="42" t="s">
        <v>2698</v>
      </c>
      <c r="E8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81" s="29" t="str">
        <f>IF(Table2[[#This Row],[M1A]]="","",Table2[[#This Row],[M1A]]-Table2[[#This Row],[AWAL]])</f>
        <v/>
      </c>
      <c r="I81" s="29" t="str">
        <f>IF(Table2[[#This Row],[M2A]]="","",SUM(Table2[[#This Row],[M2A]]-(IF(Table2[[#This Row],[M1A]]="",Table2[[#This Row],[AWAL]],Table2[[#This Row],[M1A]]))))</f>
        <v/>
      </c>
      <c r="J81" s="30">
        <v>0</v>
      </c>
      <c r="K81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8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1" s="31" t="str">
        <f>IF(NOT(Table2[[#This Row],[M1B]]=""),"+-","")</f>
        <v/>
      </c>
      <c r="O81" s="50"/>
    </row>
    <row r="82" spans="1:15">
      <c r="A82" s="28" t="str">
        <f>IF(Table2[[#This Row],[TT]]&lt;1,"",COUNT(A$2:A81)+1)</f>
        <v/>
      </c>
      <c r="B82" s="70" t="s">
        <v>207</v>
      </c>
      <c r="C82" s="71">
        <v>1</v>
      </c>
      <c r="D82" s="71" t="s">
        <v>39</v>
      </c>
      <c r="E8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82" s="29" t="str">
        <f>IF(Table2[[#This Row],[M1A]]="","",Table2[[#This Row],[M1A]]-Table2[[#This Row],[AWAL]])</f>
        <v/>
      </c>
      <c r="H82" s="29">
        <v>0</v>
      </c>
      <c r="I82" s="29">
        <f>IF(Table2[[#This Row],[M2A]]="","",SUM(Table2[[#This Row],[M2A]]-(IF(Table2[[#This Row],[M1A]]="",Table2[[#This Row],[AWAL]],Table2[[#This Row],[M1A]]))))</f>
        <v>-1</v>
      </c>
      <c r="J82" s="30"/>
      <c r="K8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2" s="31" t="str">
        <f>IF(NOT(Table2[[#This Row],[M1B]]=""),"+-","")</f>
        <v/>
      </c>
      <c r="O82" s="50"/>
    </row>
    <row r="83" spans="1:15">
      <c r="A83" s="28">
        <f>IF(Table2[[#This Row],[TT]]&lt;1,"",COUNT(A$2:A82)+1)</f>
        <v>78</v>
      </c>
      <c r="B83" s="38" t="s">
        <v>208</v>
      </c>
      <c r="C83" s="39">
        <v>2</v>
      </c>
      <c r="D83" s="39" t="s">
        <v>68</v>
      </c>
      <c r="E8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83" s="29" t="str">
        <f>IF(Table2[[#This Row],[M1A]]="","",Table2[[#This Row],[M1A]]-Table2[[#This Row],[AWAL]])</f>
        <v/>
      </c>
      <c r="I83" s="29" t="str">
        <f>IF(Table2[[#This Row],[M2A]]="","",SUM(Table2[[#This Row],[M2A]]-(IF(Table2[[#This Row],[M1A]]="",Table2[[#This Row],[AWAL]],Table2[[#This Row],[M1A]]))))</f>
        <v/>
      </c>
      <c r="J83" s="30"/>
      <c r="K8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3" s="31" t="str">
        <f>IF(NOT(Table2[[#This Row],[M1B]]=""),"+-","")</f>
        <v/>
      </c>
      <c r="O83" s="50"/>
    </row>
    <row r="84" spans="1:15">
      <c r="A84" s="28">
        <f>IF(Table2[[#This Row],[TT]]&lt;1,"",COUNT(A$2:A83)+1)</f>
        <v>79</v>
      </c>
      <c r="B84" s="38" t="s">
        <v>209</v>
      </c>
      <c r="C84" s="39">
        <v>2</v>
      </c>
      <c r="D84" s="39" t="s">
        <v>210</v>
      </c>
      <c r="E8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84" s="29" t="str">
        <f>IF(Table2[[#This Row],[M1A]]="","",Table2[[#This Row],[M1A]]-Table2[[#This Row],[AWAL]])</f>
        <v/>
      </c>
      <c r="I84" s="29" t="str">
        <f>IF(Table2[[#This Row],[M2A]]="","",SUM(Table2[[#This Row],[M2A]]-(IF(Table2[[#This Row],[M1A]]="",Table2[[#This Row],[AWAL]],Table2[[#This Row],[M1A]]))))</f>
        <v/>
      </c>
      <c r="J84" s="30"/>
      <c r="K8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4" s="31" t="str">
        <f>IF(NOT(Table2[[#This Row],[M1B]]=""),"+-","")</f>
        <v/>
      </c>
      <c r="O84" s="50"/>
    </row>
    <row r="85" spans="1:15">
      <c r="A85" s="28">
        <f>IF(Table2[[#This Row],[TT]]&lt;1,"",COUNT(A$2:A84)+1)</f>
        <v>80</v>
      </c>
      <c r="B85" s="38" t="s">
        <v>211</v>
      </c>
      <c r="C85" s="39">
        <v>16</v>
      </c>
      <c r="D85" s="39" t="s">
        <v>212</v>
      </c>
      <c r="E8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16</v>
      </c>
      <c r="G85" s="29" t="str">
        <f>IF(Table2[[#This Row],[M1A]]="","",Table2[[#This Row],[M1A]]-Table2[[#This Row],[AWAL]])</f>
        <v/>
      </c>
      <c r="I85" s="29" t="str">
        <f>IF(Table2[[#This Row],[M2A]]="","",SUM(Table2[[#This Row],[M2A]]-(IF(Table2[[#This Row],[M1A]]="",Table2[[#This Row],[AWAL]],Table2[[#This Row],[M1A]]))))</f>
        <v/>
      </c>
      <c r="J85" s="30"/>
      <c r="K8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5" s="31" t="str">
        <f>IF(NOT(Table2[[#This Row],[M1B]]=""),"+-","")</f>
        <v/>
      </c>
      <c r="O85" s="50"/>
    </row>
    <row r="86" spans="1:15">
      <c r="A86" s="28">
        <f>IF(Table2[[#This Row],[TT]]&lt;1,"",COUNT(A$2:A85)+1)</f>
        <v>81</v>
      </c>
      <c r="B86" s="38" t="s">
        <v>213</v>
      </c>
      <c r="C86" s="39">
        <v>3</v>
      </c>
      <c r="D86" s="39" t="s">
        <v>214</v>
      </c>
      <c r="E8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86" s="29" t="str">
        <f>IF(Table2[[#This Row],[M1A]]="","",Table2[[#This Row],[M1A]]-Table2[[#This Row],[AWAL]])</f>
        <v/>
      </c>
      <c r="I86" s="29" t="str">
        <f>IF(Table2[[#This Row],[M2A]]="","",SUM(Table2[[#This Row],[M2A]]-(IF(Table2[[#This Row],[M1A]]="",Table2[[#This Row],[AWAL]],Table2[[#This Row],[M1A]]))))</f>
        <v/>
      </c>
      <c r="J86" s="30"/>
      <c r="K8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6" s="31" t="str">
        <f>IF(NOT(Table2[[#This Row],[M1B]]=""),"+-","")</f>
        <v/>
      </c>
      <c r="O86" s="50"/>
    </row>
    <row r="87" spans="1:15">
      <c r="A87" s="28">
        <f>IF(Table2[[#This Row],[TT]]&lt;1,"",COUNT(A$2:A86)+1)</f>
        <v>82</v>
      </c>
      <c r="B87" s="38" t="s">
        <v>215</v>
      </c>
      <c r="C87" s="39">
        <v>8</v>
      </c>
      <c r="D87" s="39" t="s">
        <v>204</v>
      </c>
      <c r="E8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87" s="29" t="str">
        <f>IF(Table2[[#This Row],[M1A]]="","",Table2[[#This Row],[M1A]]-Table2[[#This Row],[AWAL]])</f>
        <v/>
      </c>
      <c r="I87" s="29" t="str">
        <f>IF(Table2[[#This Row],[M2A]]="","",SUM(Table2[[#This Row],[M2A]]-(IF(Table2[[#This Row],[M1A]]="",Table2[[#This Row],[AWAL]],Table2[[#This Row],[M1A]]))))</f>
        <v/>
      </c>
      <c r="J87" s="30"/>
      <c r="K8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7" s="31" t="str">
        <f>IF(NOT(Table2[[#This Row],[M1B]]=""),"+-","")</f>
        <v/>
      </c>
      <c r="O87" s="50"/>
    </row>
    <row r="88" spans="1:15">
      <c r="A88" s="28">
        <f>IF(Table2[[#This Row],[TT]]&lt;1,"",COUNT(A$2:A87)+1)</f>
        <v>83</v>
      </c>
      <c r="B88" s="38" t="s">
        <v>216</v>
      </c>
      <c r="C88" s="39">
        <v>14</v>
      </c>
      <c r="D88" s="39" t="s">
        <v>14</v>
      </c>
      <c r="E8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G88" s="29" t="str">
        <f>IF(Table2[[#This Row],[M1A]]="","",Table2[[#This Row],[M1A]]-Table2[[#This Row],[AWAL]])</f>
        <v/>
      </c>
      <c r="I88" s="29" t="str">
        <f>IF(Table2[[#This Row],[M2A]]="","",SUM(Table2[[#This Row],[M2A]]-(IF(Table2[[#This Row],[M1A]]="",Table2[[#This Row],[AWAL]],Table2[[#This Row],[M1A]]))))</f>
        <v/>
      </c>
      <c r="J88" s="30"/>
      <c r="K8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8" s="31" t="str">
        <f>IF(NOT(Table2[[#This Row],[M1B]]=""),"+-","")</f>
        <v/>
      </c>
      <c r="O88" s="50"/>
    </row>
    <row r="89" spans="1:15">
      <c r="A89" s="28">
        <f>IF(Table2[[#This Row],[TT]]&lt;1,"",COUNT(A$2:A88)+1)</f>
        <v>84</v>
      </c>
      <c r="B89" s="38" t="s">
        <v>217</v>
      </c>
      <c r="C89" s="39">
        <v>2</v>
      </c>
      <c r="D89" s="39">
        <v>0</v>
      </c>
      <c r="E8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89" s="29" t="str">
        <f>IF(Table2[[#This Row],[M1A]]="","",Table2[[#This Row],[M1A]]-Table2[[#This Row],[AWAL]])</f>
        <v/>
      </c>
      <c r="I89" s="29" t="str">
        <f>IF(Table2[[#This Row],[M2A]]="","",SUM(Table2[[#This Row],[M2A]]-(IF(Table2[[#This Row],[M1A]]="",Table2[[#This Row],[AWAL]],Table2[[#This Row],[M1A]]))))</f>
        <v/>
      </c>
      <c r="J89" s="30"/>
      <c r="K8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9" s="31" t="str">
        <f>IF(NOT(Table2[[#This Row],[M1B]]=""),"+-","")</f>
        <v/>
      </c>
      <c r="O89" s="50"/>
    </row>
    <row r="90" spans="1:15">
      <c r="A90" s="28">
        <f>IF(Table2[[#This Row],[TT]]&lt;1,"",COUNT(A$2:A89)+1)</f>
        <v>85</v>
      </c>
      <c r="B90" s="38" t="s">
        <v>219</v>
      </c>
      <c r="C90" s="39">
        <v>9</v>
      </c>
      <c r="D90" s="39">
        <v>96</v>
      </c>
      <c r="E9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90" s="29" t="str">
        <f>IF(Table2[[#This Row],[M1A]]="","",Table2[[#This Row],[M1A]]-Table2[[#This Row],[AWAL]])</f>
        <v/>
      </c>
      <c r="I90" s="29" t="str">
        <f>IF(Table2[[#This Row],[M2A]]="","",SUM(Table2[[#This Row],[M2A]]-(IF(Table2[[#This Row],[M1A]]="",Table2[[#This Row],[AWAL]],Table2[[#This Row],[M1A]]))))</f>
        <v/>
      </c>
      <c r="J90" s="30"/>
      <c r="K9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0" s="31" t="str">
        <f>IF(NOT(Table2[[#This Row],[M1B]]=""),"+-","")</f>
        <v/>
      </c>
      <c r="O90" s="50"/>
    </row>
    <row r="91" spans="1:15">
      <c r="A91" s="28">
        <f>IF(Table2[[#This Row],[TT]]&lt;1,"",COUNT(A$2:A90)+1)</f>
        <v>86</v>
      </c>
      <c r="B91" s="38" t="s">
        <v>220</v>
      </c>
      <c r="C91" s="39">
        <v>3</v>
      </c>
      <c r="D91" s="39" t="s">
        <v>221</v>
      </c>
      <c r="E9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91" s="29" t="str">
        <f>IF(Table2[[#This Row],[M1A]]="","",Table2[[#This Row],[M1A]]-Table2[[#This Row],[AWAL]])</f>
        <v/>
      </c>
      <c r="I91" s="29" t="str">
        <f>IF(Table2[[#This Row],[M2A]]="","",SUM(Table2[[#This Row],[M2A]]-(IF(Table2[[#This Row],[M1A]]="",Table2[[#This Row],[AWAL]],Table2[[#This Row],[M1A]]))))</f>
        <v/>
      </c>
      <c r="J91" s="30"/>
      <c r="K9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1" s="31" t="str">
        <f>IF(NOT(Table2[[#This Row],[M1B]]=""),"+-","")</f>
        <v/>
      </c>
      <c r="O91" s="50"/>
    </row>
    <row r="92" spans="1:15">
      <c r="A92" s="28">
        <f>IF(Table2[[#This Row],[TT]]&lt;1,"",COUNT(A$2:A91)+1)</f>
        <v>87</v>
      </c>
      <c r="B92" s="38" t="s">
        <v>222</v>
      </c>
      <c r="C92" s="39">
        <v>4</v>
      </c>
      <c r="D92" s="39" t="s">
        <v>223</v>
      </c>
      <c r="E9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92" s="29" t="str">
        <f>IF(Table2[[#This Row],[M1A]]="","",Table2[[#This Row],[M1A]]-Table2[[#This Row],[AWAL]])</f>
        <v/>
      </c>
      <c r="I92" s="29" t="str">
        <f>IF(Table2[[#This Row],[M2A]]="","",SUM(Table2[[#This Row],[M2A]]-(IF(Table2[[#This Row],[M1A]]="",Table2[[#This Row],[AWAL]],Table2[[#This Row],[M1A]]))))</f>
        <v/>
      </c>
      <c r="J92" s="30"/>
      <c r="K9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2" s="31" t="str">
        <f>IF(NOT(Table2[[#This Row],[M1B]]=""),"+-","")</f>
        <v/>
      </c>
      <c r="O92" s="50"/>
    </row>
    <row r="93" spans="1:15">
      <c r="A93" s="28">
        <f>IF(Table2[[#This Row],[TT]]&lt;1,"",COUNT(A$2:A92)+1)</f>
        <v>88</v>
      </c>
      <c r="B93" s="38" t="s">
        <v>224</v>
      </c>
      <c r="C93" s="39">
        <v>2</v>
      </c>
      <c r="D93" s="39" t="s">
        <v>218</v>
      </c>
      <c r="E9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93" s="29" t="str">
        <f>IF(Table2[[#This Row],[M1A]]="","",Table2[[#This Row],[M1A]]-Table2[[#This Row],[AWAL]])</f>
        <v/>
      </c>
      <c r="I93" s="29" t="str">
        <f>IF(Table2[[#This Row],[M2A]]="","",SUM(Table2[[#This Row],[M2A]]-(IF(Table2[[#This Row],[M1A]]="",Table2[[#This Row],[AWAL]],Table2[[#This Row],[M1A]]))))</f>
        <v/>
      </c>
      <c r="J93" s="30"/>
      <c r="K9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3" s="31" t="str">
        <f>IF(NOT(Table2[[#This Row],[M1B]]=""),"+-","")</f>
        <v/>
      </c>
      <c r="O93" s="50"/>
    </row>
    <row r="94" spans="1:15">
      <c r="A94" s="28">
        <f>IF(Table2[[#This Row],[TT]]&lt;1,"",COUNT(A$2:A93)+1)</f>
        <v>89</v>
      </c>
      <c r="B94" s="38" t="s">
        <v>225</v>
      </c>
      <c r="C94" s="39">
        <v>4</v>
      </c>
      <c r="D94" s="39" t="s">
        <v>226</v>
      </c>
      <c r="E9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94" s="29" t="str">
        <f>IF(Table2[[#This Row],[M1A]]="","",Table2[[#This Row],[M1A]]-Table2[[#This Row],[AWAL]])</f>
        <v/>
      </c>
      <c r="I94" s="29" t="str">
        <f>IF(Table2[[#This Row],[M2A]]="","",SUM(Table2[[#This Row],[M2A]]-(IF(Table2[[#This Row],[M1A]]="",Table2[[#This Row],[AWAL]],Table2[[#This Row],[M1A]]))))</f>
        <v/>
      </c>
      <c r="J94" s="30"/>
      <c r="K9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4" s="31" t="str">
        <f>IF(NOT(Table2[[#This Row],[M1B]]=""),"+-","")</f>
        <v/>
      </c>
      <c r="O94" s="50"/>
    </row>
    <row r="95" spans="1:15">
      <c r="A95" s="28">
        <f>IF(Table2[[#This Row],[TT]]&lt;1,"",COUNT(A$2:A94)+1)</f>
        <v>90</v>
      </c>
      <c r="B95" s="38" t="s">
        <v>227</v>
      </c>
      <c r="C95" s="39">
        <v>2</v>
      </c>
      <c r="D95" s="39" t="s">
        <v>228</v>
      </c>
      <c r="E9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95" s="29" t="str">
        <f>IF(Table2[[#This Row],[M1A]]="","",Table2[[#This Row],[M1A]]-Table2[[#This Row],[AWAL]])</f>
        <v/>
      </c>
      <c r="I95" s="29" t="str">
        <f>IF(Table2[[#This Row],[M2A]]="","",SUM(Table2[[#This Row],[M2A]]-(IF(Table2[[#This Row],[M1A]]="",Table2[[#This Row],[AWAL]],Table2[[#This Row],[M1A]]))))</f>
        <v/>
      </c>
      <c r="J95" s="30"/>
      <c r="K9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5" s="31" t="str">
        <f>IF(NOT(Table2[[#This Row],[M1B]]=""),"+-","")</f>
        <v/>
      </c>
      <c r="O95" s="50"/>
    </row>
    <row r="96" spans="1:15">
      <c r="A96" s="28">
        <f>IF(Table2[[#This Row],[TT]]&lt;1,"",COUNT(A$2:A95)+1)</f>
        <v>91</v>
      </c>
      <c r="B96" s="38" t="s">
        <v>229</v>
      </c>
      <c r="C96" s="39">
        <v>1</v>
      </c>
      <c r="D96" s="39" t="s">
        <v>218</v>
      </c>
      <c r="E9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96" s="29" t="str">
        <f>IF(Table2[[#This Row],[M1A]]="","",Table2[[#This Row],[M1A]]-Table2[[#This Row],[AWAL]])</f>
        <v/>
      </c>
      <c r="I96" s="29" t="str">
        <f>IF(Table2[[#This Row],[M2A]]="","",SUM(Table2[[#This Row],[M2A]]-(IF(Table2[[#This Row],[M1A]]="",Table2[[#This Row],[AWAL]],Table2[[#This Row],[M1A]]))))</f>
        <v/>
      </c>
      <c r="J96" s="30"/>
      <c r="K9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6" s="31" t="str">
        <f>IF(NOT(Table2[[#This Row],[M1B]]=""),"+-","")</f>
        <v/>
      </c>
      <c r="O96" s="50"/>
    </row>
    <row r="97" spans="1:15">
      <c r="A97" s="28">
        <f>IF(Table2[[#This Row],[TT]]&lt;1,"",COUNT(A$2:A96)+1)</f>
        <v>92</v>
      </c>
      <c r="B97" s="38" t="s">
        <v>230</v>
      </c>
      <c r="C97" s="39">
        <v>3</v>
      </c>
      <c r="D97" s="39" t="s">
        <v>218</v>
      </c>
      <c r="E9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97" s="29" t="str">
        <f>IF(Table2[[#This Row],[M1A]]="","",Table2[[#This Row],[M1A]]-Table2[[#This Row],[AWAL]])</f>
        <v/>
      </c>
      <c r="I97" s="29" t="str">
        <f>IF(Table2[[#This Row],[M2A]]="","",SUM(Table2[[#This Row],[M2A]]-(IF(Table2[[#This Row],[M1A]]="",Table2[[#This Row],[AWAL]],Table2[[#This Row],[M1A]]))))</f>
        <v/>
      </c>
      <c r="J97" s="30"/>
      <c r="K9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7" s="31" t="str">
        <f>IF(NOT(Table2[[#This Row],[M1B]]=""),"+-","")</f>
        <v/>
      </c>
      <c r="O97" s="50"/>
    </row>
    <row r="98" spans="1:15">
      <c r="A98" s="28">
        <f>IF(Table2[[#This Row],[TT]]&lt;1,"",COUNT(A$2:A97)+1)</f>
        <v>93</v>
      </c>
      <c r="B98" s="38" t="s">
        <v>231</v>
      </c>
      <c r="C98" s="39">
        <v>1</v>
      </c>
      <c r="D98" s="39" t="s">
        <v>218</v>
      </c>
      <c r="E9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98" s="29" t="str">
        <f>IF(Table2[[#This Row],[M1A]]="","",Table2[[#This Row],[M1A]]-Table2[[#This Row],[AWAL]])</f>
        <v/>
      </c>
      <c r="I98" s="29" t="str">
        <f>IF(Table2[[#This Row],[M2A]]="","",SUM(Table2[[#This Row],[M2A]]-(IF(Table2[[#This Row],[M1A]]="",Table2[[#This Row],[AWAL]],Table2[[#This Row],[M1A]]))))</f>
        <v/>
      </c>
      <c r="J98" s="30"/>
      <c r="K9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8" s="31" t="str">
        <f>IF(NOT(Table2[[#This Row],[M1B]]=""),"+-","")</f>
        <v/>
      </c>
      <c r="O98" s="50"/>
    </row>
    <row r="99" spans="1:15">
      <c r="A99" s="91">
        <f>IF(Table2[[#This Row],[TT]]&lt;1,"",COUNT(A$2:A98)+1)</f>
        <v>94</v>
      </c>
      <c r="B99" s="37" t="s">
        <v>3148</v>
      </c>
      <c r="D99" s="42" t="s">
        <v>2892</v>
      </c>
      <c r="E99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99" s="31" t="str">
        <f>IF(Table2[[#This Row],[M1A]]="","",Table2[[#This Row],[M1A]]-Table2[[#This Row],[AWAL]])</f>
        <v/>
      </c>
      <c r="I99" s="31" t="str">
        <f>IF(Table2[[#This Row],[M2A]]="","",SUM(Table2[[#This Row],[M2A]]-(IF(Table2[[#This Row],[M1A]]="",Table2[[#This Row],[AWAL]],Table2[[#This Row],[M1A]]))))</f>
        <v/>
      </c>
      <c r="J99" s="30"/>
      <c r="K99" s="31" t="str">
        <f>IF(Table2[[#This Row],[M3A]]="","",SUM(Table2[[#This Row],[M3A]]-(IF(Table2[[#This Row],[M2A]]="",IF(Table2[[#This Row],[M1A]]="",Table2[[#This Row],[AWAL]],Table2[[#This Row],[M1A]]),Table2[[#This Row],[M2A]]))))</f>
        <v/>
      </c>
      <c r="L99" s="29">
        <v>6</v>
      </c>
      <c r="M99" s="31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6</v>
      </c>
      <c r="N99" s="31" t="str">
        <f>IF(NOT(Table2[[#This Row],[M1B]]=""),"+-","")</f>
        <v/>
      </c>
      <c r="O99" s="31"/>
    </row>
    <row r="100" spans="1:15">
      <c r="A100" s="91">
        <f>IF(Table2[[#This Row],[TT]]&lt;1,"",COUNT(A$2:A99)+1)</f>
        <v>95</v>
      </c>
      <c r="B100" s="37" t="s">
        <v>3148</v>
      </c>
      <c r="D100" s="42" t="s">
        <v>3149</v>
      </c>
      <c r="E100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00" s="31" t="str">
        <f>IF(Table2[[#This Row],[M1A]]="","",Table2[[#This Row],[M1A]]-Table2[[#This Row],[AWAL]])</f>
        <v/>
      </c>
      <c r="I100" s="31" t="str">
        <f>IF(Table2[[#This Row],[M2A]]="","",SUM(Table2[[#This Row],[M2A]]-(IF(Table2[[#This Row],[M1A]]="",Table2[[#This Row],[AWAL]],Table2[[#This Row],[M1A]]))))</f>
        <v/>
      </c>
      <c r="J100" s="30"/>
      <c r="K100" s="31" t="str">
        <f>IF(Table2[[#This Row],[M3A]]="","",SUM(Table2[[#This Row],[M3A]]-(IF(Table2[[#This Row],[M2A]]="",IF(Table2[[#This Row],[M1A]]="",Table2[[#This Row],[AWAL]],Table2[[#This Row],[M1A]]),Table2[[#This Row],[M2A]]))))</f>
        <v/>
      </c>
      <c r="L100" s="29">
        <v>1</v>
      </c>
      <c r="M100" s="31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1</v>
      </c>
      <c r="N100" s="31" t="str">
        <f>IF(NOT(Table2[[#This Row],[M1B]]=""),"+-","")</f>
        <v/>
      </c>
      <c r="O100" s="31"/>
    </row>
    <row r="101" spans="1:15">
      <c r="A101" s="28">
        <f>IF(Table2[[#This Row],[TT]]&lt;1,"",COUNT(A$2:A100)+1)</f>
        <v>96</v>
      </c>
      <c r="B101" s="38" t="s">
        <v>232</v>
      </c>
      <c r="C101" s="39">
        <v>2</v>
      </c>
      <c r="D101" s="39" t="s">
        <v>206</v>
      </c>
      <c r="E10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01" s="29" t="str">
        <f>IF(Table2[[#This Row],[M1A]]="","",Table2[[#This Row],[M1A]]-Table2[[#This Row],[AWAL]])</f>
        <v/>
      </c>
      <c r="I101" s="29" t="str">
        <f>IF(Table2[[#This Row],[M2A]]="","",SUM(Table2[[#This Row],[M2A]]-(IF(Table2[[#This Row],[M1A]]="",Table2[[#This Row],[AWAL]],Table2[[#This Row],[M1A]]))))</f>
        <v/>
      </c>
      <c r="J101" s="30"/>
      <c r="K10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1" s="31" t="str">
        <f>IF(NOT(Table2[[#This Row],[M1B]]=""),"+-","")</f>
        <v/>
      </c>
      <c r="O101" s="50"/>
    </row>
    <row r="102" spans="1:15">
      <c r="A102" s="28">
        <f>IF(Table2[[#This Row],[TT]]&lt;1,"",COUNT(A$2:A101)+1)</f>
        <v>97</v>
      </c>
      <c r="B102" s="38" t="s">
        <v>3121</v>
      </c>
      <c r="C102" s="39">
        <v>21</v>
      </c>
      <c r="D102" s="39" t="s">
        <v>2698</v>
      </c>
      <c r="E10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19</v>
      </c>
      <c r="G102" s="29" t="str">
        <f>IF(Table2[[#This Row],[M1A]]="","",Table2[[#This Row],[M1A]]-Table2[[#This Row],[AWAL]])</f>
        <v/>
      </c>
      <c r="H102" s="29">
        <v>20</v>
      </c>
      <c r="I102" s="29">
        <f>IF(Table2[[#This Row],[M2A]]="","",SUM(Table2[[#This Row],[M2A]]-(IF(Table2[[#This Row],[M1A]]="",Table2[[#This Row],[AWAL]],Table2[[#This Row],[M1A]]))))</f>
        <v>-1</v>
      </c>
      <c r="J102" s="30">
        <v>19</v>
      </c>
      <c r="K102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10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2" s="31" t="str">
        <f>IF(NOT(Table2[[#This Row],[M1B]]=""),"+-","")</f>
        <v/>
      </c>
      <c r="O102" s="50"/>
    </row>
    <row r="103" spans="1:15">
      <c r="A103" s="28">
        <f>IF(Table2[[#This Row],[TT]]&lt;1,"",COUNT(A$2:A102)+1)</f>
        <v>98</v>
      </c>
      <c r="B103" s="38" t="s">
        <v>234</v>
      </c>
      <c r="C103" s="39">
        <v>6</v>
      </c>
      <c r="D103" s="39">
        <v>0</v>
      </c>
      <c r="E10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103" s="29" t="str">
        <f>IF(Table2[[#This Row],[M1A]]="","",Table2[[#This Row],[M1A]]-Table2[[#This Row],[AWAL]])</f>
        <v/>
      </c>
      <c r="I103" s="29" t="str">
        <f>IF(Table2[[#This Row],[M2A]]="","",SUM(Table2[[#This Row],[M2A]]-(IF(Table2[[#This Row],[M1A]]="",Table2[[#This Row],[AWAL]],Table2[[#This Row],[M1A]]))))</f>
        <v/>
      </c>
      <c r="J103" s="30"/>
      <c r="K10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3" s="31" t="str">
        <f>IF(NOT(Table2[[#This Row],[M1B]]=""),"+-","")</f>
        <v/>
      </c>
      <c r="O103" s="50"/>
    </row>
    <row r="104" spans="1:15">
      <c r="A104" s="28">
        <f>IF(Table2[[#This Row],[TT]]&lt;1,"",COUNT(A$2:A103)+1)</f>
        <v>99</v>
      </c>
      <c r="B104" s="38" t="s">
        <v>235</v>
      </c>
      <c r="C104" s="39">
        <v>7</v>
      </c>
      <c r="D104" s="39" t="s">
        <v>78</v>
      </c>
      <c r="E10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04" s="29" t="str">
        <f>IF(Table2[[#This Row],[M1A]]="","",Table2[[#This Row],[M1A]]-Table2[[#This Row],[AWAL]])</f>
        <v/>
      </c>
      <c r="I104" s="29" t="str">
        <f>IF(Table2[[#This Row],[M2A]]="","",SUM(Table2[[#This Row],[M2A]]-(IF(Table2[[#This Row],[M1A]]="",Table2[[#This Row],[AWAL]],Table2[[#This Row],[M1A]]))))</f>
        <v/>
      </c>
      <c r="J104" s="30"/>
      <c r="K10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4" s="31" t="str">
        <f>IF(NOT(Table2[[#This Row],[M1B]]=""),"+-","")</f>
        <v/>
      </c>
      <c r="O104" s="50"/>
    </row>
    <row r="105" spans="1:15">
      <c r="A105" s="28">
        <f>IF(Table2[[#This Row],[TT]]&lt;1,"",COUNT(A$2:A104)+1)</f>
        <v>100</v>
      </c>
      <c r="B105" s="38" t="s">
        <v>236</v>
      </c>
      <c r="C105" s="39">
        <v>4</v>
      </c>
      <c r="D105" s="39" t="s">
        <v>206</v>
      </c>
      <c r="E10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05" s="29" t="str">
        <f>IF(Table2[[#This Row],[M1A]]="","",Table2[[#This Row],[M1A]]-Table2[[#This Row],[AWAL]])</f>
        <v/>
      </c>
      <c r="I105" s="29" t="str">
        <f>IF(Table2[[#This Row],[M2A]]="","",SUM(Table2[[#This Row],[M2A]]-(IF(Table2[[#This Row],[M1A]]="",Table2[[#This Row],[AWAL]],Table2[[#This Row],[M1A]]))))</f>
        <v/>
      </c>
      <c r="J105" s="30"/>
      <c r="K10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5" s="31" t="str">
        <f>IF(NOT(Table2[[#This Row],[M1B]]=""),"+-","")</f>
        <v/>
      </c>
      <c r="O105" s="50"/>
    </row>
    <row r="106" spans="1:15">
      <c r="A106" s="28">
        <f>IF(Table2[[#This Row],[TT]]&lt;1,"",COUNT(A$2:A105)+1)</f>
        <v>101</v>
      </c>
      <c r="B106" s="38" t="s">
        <v>237</v>
      </c>
      <c r="C106" s="39">
        <v>2</v>
      </c>
      <c r="D106" s="39" t="s">
        <v>19</v>
      </c>
      <c r="E10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06" s="29" t="str">
        <f>IF(Table2[[#This Row],[M1A]]="","",Table2[[#This Row],[M1A]]-Table2[[#This Row],[AWAL]])</f>
        <v/>
      </c>
      <c r="I106" s="29" t="str">
        <f>IF(Table2[[#This Row],[M2A]]="","",SUM(Table2[[#This Row],[M2A]]-(IF(Table2[[#This Row],[M1A]]="",Table2[[#This Row],[AWAL]],Table2[[#This Row],[M1A]]))))</f>
        <v/>
      </c>
      <c r="J106" s="30"/>
      <c r="K10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6" s="31" t="str">
        <f>IF(NOT(Table2[[#This Row],[M1B]]=""),"+-","")</f>
        <v/>
      </c>
      <c r="O106" s="50"/>
    </row>
    <row r="107" spans="1:15">
      <c r="A107" s="28">
        <f>IF(Table2[[#This Row],[TT]]&lt;1,"",COUNT(A$2:A106)+1)</f>
        <v>102</v>
      </c>
      <c r="B107" s="38" t="s">
        <v>238</v>
      </c>
      <c r="C107" s="39">
        <v>1</v>
      </c>
      <c r="D107" s="39" t="s">
        <v>239</v>
      </c>
      <c r="E10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07" s="29" t="str">
        <f>IF(Table2[[#This Row],[M1A]]="","",Table2[[#This Row],[M1A]]-Table2[[#This Row],[AWAL]])</f>
        <v/>
      </c>
      <c r="I107" s="29" t="str">
        <f>IF(Table2[[#This Row],[M2A]]="","",SUM(Table2[[#This Row],[M2A]]-(IF(Table2[[#This Row],[M1A]]="",Table2[[#This Row],[AWAL]],Table2[[#This Row],[M1A]]))))</f>
        <v/>
      </c>
      <c r="J107" s="30"/>
      <c r="K10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7" s="31" t="str">
        <f>IF(NOT(Table2[[#This Row],[M1B]]=""),"+-","")</f>
        <v/>
      </c>
      <c r="O107" s="50"/>
    </row>
    <row r="108" spans="1:15">
      <c r="A108" s="28">
        <f>IF(Table2[[#This Row],[TT]]&lt;1,"",COUNT(A$2:A107)+1)</f>
        <v>103</v>
      </c>
      <c r="B108" s="38" t="s">
        <v>240</v>
      </c>
      <c r="C108" s="39">
        <v>1</v>
      </c>
      <c r="D108" s="39" t="s">
        <v>204</v>
      </c>
      <c r="E10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08" s="29" t="str">
        <f>IF(Table2[[#This Row],[M1A]]="","",Table2[[#This Row],[M1A]]-Table2[[#This Row],[AWAL]])</f>
        <v/>
      </c>
      <c r="I108" s="29" t="str">
        <f>IF(Table2[[#This Row],[M2A]]="","",SUM(Table2[[#This Row],[M2A]]-(IF(Table2[[#This Row],[M1A]]="",Table2[[#This Row],[AWAL]],Table2[[#This Row],[M1A]]))))</f>
        <v/>
      </c>
      <c r="J108" s="30"/>
      <c r="K10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8" s="31" t="str">
        <f>IF(NOT(Table2[[#This Row],[M1B]]=""),"+-","")</f>
        <v/>
      </c>
      <c r="O108" s="50"/>
    </row>
    <row r="109" spans="1:15">
      <c r="A109" s="28" t="str">
        <f>IF(Table2[[#This Row],[TT]]&lt;1,"",COUNT(A$2:A108)+1)</f>
        <v/>
      </c>
      <c r="B109" s="38" t="s">
        <v>241</v>
      </c>
      <c r="C109" s="39">
        <v>1</v>
      </c>
      <c r="D109" s="39" t="s">
        <v>223</v>
      </c>
      <c r="E10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109" s="29">
        <v>0</v>
      </c>
      <c r="G109" s="29">
        <f>IF(Table2[[#This Row],[M1A]]="","",Table2[[#This Row],[M1A]]-Table2[[#This Row],[AWAL]])</f>
        <v>-1</v>
      </c>
      <c r="I109" s="29" t="str">
        <f>IF(Table2[[#This Row],[M2A]]="","",SUM(Table2[[#This Row],[M2A]]-(IF(Table2[[#This Row],[M1A]]="",Table2[[#This Row],[AWAL]],Table2[[#This Row],[M1A]]))))</f>
        <v/>
      </c>
      <c r="J109" s="30"/>
      <c r="K10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9" s="31" t="str">
        <f>IF(NOT(Table2[[#This Row],[M1B]]=""),"+-","")</f>
        <v>+-</v>
      </c>
      <c r="O109" s="50"/>
    </row>
    <row r="110" spans="1:15">
      <c r="A110" s="28">
        <f>IF(Table2[[#This Row],[TT]]&lt;1,"",COUNT(A$2:A109)+1)</f>
        <v>104</v>
      </c>
      <c r="B110" s="38" t="s">
        <v>242</v>
      </c>
      <c r="C110" s="39">
        <v>18</v>
      </c>
      <c r="D110" s="39" t="s">
        <v>68</v>
      </c>
      <c r="E11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18</v>
      </c>
      <c r="G110" s="29" t="str">
        <f>IF(Table2[[#This Row],[M1A]]="","",Table2[[#This Row],[M1A]]-Table2[[#This Row],[AWAL]])</f>
        <v/>
      </c>
      <c r="I110" s="29" t="str">
        <f>IF(Table2[[#This Row],[M2A]]="","",SUM(Table2[[#This Row],[M2A]]-(IF(Table2[[#This Row],[M1A]]="",Table2[[#This Row],[AWAL]],Table2[[#This Row],[M1A]]))))</f>
        <v/>
      </c>
      <c r="J110" s="30"/>
      <c r="K11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0" s="31" t="str">
        <f>IF(NOT(Table2[[#This Row],[M1B]]=""),"+-","")</f>
        <v/>
      </c>
      <c r="O110" s="50"/>
    </row>
    <row r="111" spans="1:15">
      <c r="A111" s="28">
        <f>IF(Table2[[#This Row],[TT]]&lt;1,"",COUNT(A$2:A110)+1)</f>
        <v>105</v>
      </c>
      <c r="B111" s="38" t="s">
        <v>243</v>
      </c>
      <c r="C111" s="39">
        <v>1</v>
      </c>
      <c r="D111" s="39" t="s">
        <v>244</v>
      </c>
      <c r="E11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11" s="29" t="str">
        <f>IF(Table2[[#This Row],[M1A]]="","",Table2[[#This Row],[M1A]]-Table2[[#This Row],[AWAL]])</f>
        <v/>
      </c>
      <c r="I111" s="29" t="str">
        <f>IF(Table2[[#This Row],[M2A]]="","",SUM(Table2[[#This Row],[M2A]]-(IF(Table2[[#This Row],[M1A]]="",Table2[[#This Row],[AWAL]],Table2[[#This Row],[M1A]]))))</f>
        <v/>
      </c>
      <c r="J111" s="30"/>
      <c r="K11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1" s="31" t="str">
        <f>IF(NOT(Table2[[#This Row],[M1B]]=""),"+-","")</f>
        <v/>
      </c>
      <c r="O111" s="50"/>
    </row>
    <row r="112" spans="1:15">
      <c r="A112" s="28">
        <f>IF(Table2[[#This Row],[TT]]&lt;1,"",COUNT(A$2:A111)+1)</f>
        <v>106</v>
      </c>
      <c r="B112" s="38" t="s">
        <v>245</v>
      </c>
      <c r="C112" s="39">
        <v>2</v>
      </c>
      <c r="D112" s="39" t="s">
        <v>218</v>
      </c>
      <c r="E11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12" s="29" t="str">
        <f>IF(Table2[[#This Row],[M1A]]="","",Table2[[#This Row],[M1A]]-Table2[[#This Row],[AWAL]])</f>
        <v/>
      </c>
      <c r="I112" s="29" t="str">
        <f>IF(Table2[[#This Row],[M2A]]="","",SUM(Table2[[#This Row],[M2A]]-(IF(Table2[[#This Row],[M1A]]="",Table2[[#This Row],[AWAL]],Table2[[#This Row],[M1A]]))))</f>
        <v/>
      </c>
      <c r="J112" s="30"/>
      <c r="K11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2" s="31" t="str">
        <f>IF(NOT(Table2[[#This Row],[M1B]]=""),"+-","")</f>
        <v/>
      </c>
      <c r="O112" s="50"/>
    </row>
    <row r="113" spans="1:15">
      <c r="A113" s="28">
        <f>IF(Table2[[#This Row],[TT]]&lt;1,"",COUNT(A$2:A112)+1)</f>
        <v>107</v>
      </c>
      <c r="B113" s="38" t="s">
        <v>246</v>
      </c>
      <c r="C113" s="39">
        <v>8</v>
      </c>
      <c r="D113" s="39" t="s">
        <v>247</v>
      </c>
      <c r="E11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113" s="29" t="str">
        <f>IF(Table2[[#This Row],[M1A]]="","",Table2[[#This Row],[M1A]]-Table2[[#This Row],[AWAL]])</f>
        <v/>
      </c>
      <c r="I113" s="29" t="str">
        <f>IF(Table2[[#This Row],[M2A]]="","",SUM(Table2[[#This Row],[M2A]]-(IF(Table2[[#This Row],[M1A]]="",Table2[[#This Row],[AWAL]],Table2[[#This Row],[M1A]]))))</f>
        <v/>
      </c>
      <c r="J113" s="30"/>
      <c r="K11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3" s="31" t="str">
        <f>IF(NOT(Table2[[#This Row],[M1B]]=""),"+-","")</f>
        <v/>
      </c>
      <c r="O113" s="50"/>
    </row>
    <row r="114" spans="1:15">
      <c r="A114" s="28" t="str">
        <f>IF(Table2[[#This Row],[TT]]&lt;1,"",COUNT(A$2:A113)+1)</f>
        <v/>
      </c>
      <c r="B114" s="38" t="s">
        <v>248</v>
      </c>
      <c r="C114" s="39">
        <v>1</v>
      </c>
      <c r="D114" s="39" t="s">
        <v>223</v>
      </c>
      <c r="E11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114" s="29">
        <v>0</v>
      </c>
      <c r="G114" s="29">
        <f>IF(Table2[[#This Row],[M1A]]="","",Table2[[#This Row],[M1A]]-Table2[[#This Row],[AWAL]])</f>
        <v>-1</v>
      </c>
      <c r="I114" s="29" t="str">
        <f>IF(Table2[[#This Row],[M2A]]="","",SUM(Table2[[#This Row],[M2A]]-(IF(Table2[[#This Row],[M1A]]="",Table2[[#This Row],[AWAL]],Table2[[#This Row],[M1A]]))))</f>
        <v/>
      </c>
      <c r="J114" s="30"/>
      <c r="K11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4" s="31" t="str">
        <f>IF(NOT(Table2[[#This Row],[M1B]]=""),"+-","")</f>
        <v>+-</v>
      </c>
      <c r="O114" s="50"/>
    </row>
    <row r="115" spans="1:15">
      <c r="A115" s="28">
        <f>IF(Table2[[#This Row],[TT]]&lt;1,"",COUNT(A$2:A114)+1)</f>
        <v>108</v>
      </c>
      <c r="B115" s="38" t="s">
        <v>249</v>
      </c>
      <c r="C115" s="39">
        <v>10</v>
      </c>
      <c r="D115" s="39" t="s">
        <v>206</v>
      </c>
      <c r="E11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115" s="29" t="str">
        <f>IF(Table2[[#This Row],[M1A]]="","",Table2[[#This Row],[M1A]]-Table2[[#This Row],[AWAL]])</f>
        <v/>
      </c>
      <c r="I115" s="29" t="str">
        <f>IF(Table2[[#This Row],[M2A]]="","",SUM(Table2[[#This Row],[M2A]]-(IF(Table2[[#This Row],[M1A]]="",Table2[[#This Row],[AWAL]],Table2[[#This Row],[M1A]]))))</f>
        <v/>
      </c>
      <c r="J115" s="30"/>
      <c r="K11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115" s="29">
        <v>9</v>
      </c>
      <c r="M115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115" s="31" t="str">
        <f>IF(NOT(Table2[[#This Row],[M1B]]=""),"+-","")</f>
        <v/>
      </c>
      <c r="O115" s="50"/>
    </row>
    <row r="116" spans="1:15">
      <c r="A116" s="28">
        <f>IF(Table2[[#This Row],[TT]]&lt;1,"",COUNT(A$2:A115)+1)</f>
        <v>109</v>
      </c>
      <c r="B116" s="38" t="s">
        <v>250</v>
      </c>
      <c r="C116" s="39">
        <v>10</v>
      </c>
      <c r="D116" s="39" t="s">
        <v>223</v>
      </c>
      <c r="E11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G116" s="29" t="str">
        <f>IF(Table2[[#This Row],[M1A]]="","",Table2[[#This Row],[M1A]]-Table2[[#This Row],[AWAL]])</f>
        <v/>
      </c>
      <c r="I116" s="29" t="str">
        <f>IF(Table2[[#This Row],[M2A]]="","",SUM(Table2[[#This Row],[M2A]]-(IF(Table2[[#This Row],[M1A]]="",Table2[[#This Row],[AWAL]],Table2[[#This Row],[M1A]]))))</f>
        <v/>
      </c>
      <c r="J116" s="30"/>
      <c r="K11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6" s="31" t="str">
        <f>IF(NOT(Table2[[#This Row],[M1B]]=""),"+-","")</f>
        <v/>
      </c>
      <c r="O116" s="50"/>
    </row>
    <row r="117" spans="1:15">
      <c r="A117" s="28">
        <f>IF(Table2[[#This Row],[TT]]&lt;1,"",COUNT(A$2:A116)+1)</f>
        <v>110</v>
      </c>
      <c r="B117" s="38" t="s">
        <v>251</v>
      </c>
      <c r="C117" s="39">
        <v>13</v>
      </c>
      <c r="D117" s="39" t="s">
        <v>252</v>
      </c>
      <c r="E11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G117" s="29" t="str">
        <f>IF(Table2[[#This Row],[M1A]]="","",Table2[[#This Row],[M1A]]-Table2[[#This Row],[AWAL]])</f>
        <v/>
      </c>
      <c r="I117" s="29" t="str">
        <f>IF(Table2[[#This Row],[M2A]]="","",SUM(Table2[[#This Row],[M2A]]-(IF(Table2[[#This Row],[M1A]]="",Table2[[#This Row],[AWAL]],Table2[[#This Row],[M1A]]))))</f>
        <v/>
      </c>
      <c r="J117" s="30"/>
      <c r="K11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7" s="31" t="str">
        <f>IF(NOT(Table2[[#This Row],[M1B]]=""),"+-","")</f>
        <v/>
      </c>
      <c r="O117" s="50"/>
    </row>
    <row r="118" spans="1:15">
      <c r="A118" s="28" t="str">
        <f>IF(Table2[[#This Row],[TT]]&lt;1,"",COUNT(A$2:A117)+1)</f>
        <v/>
      </c>
      <c r="B118" s="38" t="s">
        <v>253</v>
      </c>
      <c r="C118" s="39">
        <v>6</v>
      </c>
      <c r="D118" s="39" t="s">
        <v>254</v>
      </c>
      <c r="E11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18" s="29" t="str">
        <f>IF(Table2[[#This Row],[M1A]]="","",Table2[[#This Row],[M1A]]-Table2[[#This Row],[AWAL]])</f>
        <v/>
      </c>
      <c r="I118" s="29" t="str">
        <f>IF(Table2[[#This Row],[M2A]]="","",SUM(Table2[[#This Row],[M2A]]-(IF(Table2[[#This Row],[M1A]]="",Table2[[#This Row],[AWAL]],Table2[[#This Row],[M1A]]))))</f>
        <v/>
      </c>
      <c r="J118" s="30"/>
      <c r="K11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118" s="29">
        <v>0</v>
      </c>
      <c r="M118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-6</v>
      </c>
      <c r="N118" s="31" t="str">
        <f>IF(NOT(Table2[[#This Row],[M1B]]=""),"+-","")</f>
        <v/>
      </c>
      <c r="O118" s="50"/>
    </row>
    <row r="119" spans="1:15">
      <c r="A119" s="28" t="str">
        <f>IF(Table2[[#This Row],[TT]]&lt;1,"",COUNT(A$2:A118)+1)</f>
        <v/>
      </c>
      <c r="B119" s="38" t="s">
        <v>255</v>
      </c>
      <c r="C119" s="39">
        <v>2</v>
      </c>
      <c r="D119" s="39" t="s">
        <v>256</v>
      </c>
      <c r="E11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19" s="29" t="str">
        <f>IF(Table2[[#This Row],[M1A]]="","",Table2[[#This Row],[M1A]]-Table2[[#This Row],[AWAL]])</f>
        <v/>
      </c>
      <c r="I119" s="29" t="str">
        <f>IF(Table2[[#This Row],[M2A]]="","",SUM(Table2[[#This Row],[M2A]]-(IF(Table2[[#This Row],[M1A]]="",Table2[[#This Row],[AWAL]],Table2[[#This Row],[M1A]]))))</f>
        <v/>
      </c>
      <c r="J119" s="30">
        <v>0</v>
      </c>
      <c r="K119" s="29">
        <f>IF(Table2[[#This Row],[M3A]]="","",SUM(Table2[[#This Row],[M3A]]-(IF(Table2[[#This Row],[M2A]]="",IF(Table2[[#This Row],[M1A]]="",Table2[[#This Row],[AWAL]],Table2[[#This Row],[M1A]]),Table2[[#This Row],[M2A]]))))</f>
        <v>-2</v>
      </c>
      <c r="M11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9" s="31" t="str">
        <f>IF(NOT(Table2[[#This Row],[M1B]]=""),"+-","")</f>
        <v/>
      </c>
      <c r="O119" s="50"/>
    </row>
    <row r="120" spans="1:15">
      <c r="A120" s="28">
        <f>IF(Table2[[#This Row],[TT]]&lt;1,"",COUNT(A$2:A119)+1)</f>
        <v>111</v>
      </c>
      <c r="B120" s="38" t="s">
        <v>257</v>
      </c>
      <c r="C120" s="39">
        <v>3</v>
      </c>
      <c r="D120" s="39" t="s">
        <v>143</v>
      </c>
      <c r="E12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20" s="29" t="str">
        <f>IF(Table2[[#This Row],[M1A]]="","",Table2[[#This Row],[M1A]]-Table2[[#This Row],[AWAL]])</f>
        <v/>
      </c>
      <c r="I120" s="29" t="str">
        <f>IF(Table2[[#This Row],[M2A]]="","",SUM(Table2[[#This Row],[M2A]]-(IF(Table2[[#This Row],[M1A]]="",Table2[[#This Row],[AWAL]],Table2[[#This Row],[M1A]]))))</f>
        <v/>
      </c>
      <c r="J120" s="30"/>
      <c r="K12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0" s="31" t="str">
        <f>IF(NOT(Table2[[#This Row],[M1B]]=""),"+-","")</f>
        <v/>
      </c>
      <c r="O120" s="50"/>
    </row>
    <row r="121" spans="1:15">
      <c r="A121" s="28">
        <f>IF(Table2[[#This Row],[TT]]&lt;1,"",COUNT(A$2:A120)+1)</f>
        <v>112</v>
      </c>
      <c r="B121" s="38" t="s">
        <v>258</v>
      </c>
      <c r="C121" s="39">
        <v>2</v>
      </c>
      <c r="D121" s="39" t="s">
        <v>259</v>
      </c>
      <c r="E12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21" s="29" t="str">
        <f>IF(Table2[[#This Row],[M1A]]="","",Table2[[#This Row],[M1A]]-Table2[[#This Row],[AWAL]])</f>
        <v/>
      </c>
      <c r="I121" s="29" t="str">
        <f>IF(Table2[[#This Row],[M2A]]="","",SUM(Table2[[#This Row],[M2A]]-(IF(Table2[[#This Row],[M1A]]="",Table2[[#This Row],[AWAL]],Table2[[#This Row],[M1A]]))))</f>
        <v/>
      </c>
      <c r="J121" s="30"/>
      <c r="K12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1" s="31" t="str">
        <f>IF(NOT(Table2[[#This Row],[M1B]]=""),"+-","")</f>
        <v/>
      </c>
      <c r="O121" s="50"/>
    </row>
    <row r="122" spans="1:15">
      <c r="A122" s="28">
        <f>IF(Table2[[#This Row],[TT]]&lt;1,"",COUNT(A$2:A121)+1)</f>
        <v>113</v>
      </c>
      <c r="B122" s="38" t="s">
        <v>260</v>
      </c>
      <c r="C122" s="39">
        <v>1</v>
      </c>
      <c r="D122" s="39" t="s">
        <v>96</v>
      </c>
      <c r="E12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22" s="29" t="str">
        <f>IF(Table2[[#This Row],[M1A]]="","",Table2[[#This Row],[M1A]]-Table2[[#This Row],[AWAL]])</f>
        <v/>
      </c>
      <c r="I122" s="29" t="str">
        <f>IF(Table2[[#This Row],[M2A]]="","",SUM(Table2[[#This Row],[M2A]]-(IF(Table2[[#This Row],[M1A]]="",Table2[[#This Row],[AWAL]],Table2[[#This Row],[M1A]]))))</f>
        <v/>
      </c>
      <c r="J122" s="30"/>
      <c r="K12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2" s="31" t="str">
        <f>IF(NOT(Table2[[#This Row],[M1B]]=""),"+-","")</f>
        <v/>
      </c>
      <c r="O122" s="50"/>
    </row>
    <row r="123" spans="1:15">
      <c r="A123" s="28">
        <f>IF(Table2[[#This Row],[TT]]&lt;1,"",COUNT(A$2:A122)+1)</f>
        <v>114</v>
      </c>
      <c r="B123" s="38" t="s">
        <v>261</v>
      </c>
      <c r="C123" s="39">
        <v>1</v>
      </c>
      <c r="D123" s="39" t="s">
        <v>262</v>
      </c>
      <c r="E12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23" s="29" t="str">
        <f>IF(Table2[[#This Row],[M1A]]="","",Table2[[#This Row],[M1A]]-Table2[[#This Row],[AWAL]])</f>
        <v/>
      </c>
      <c r="I123" s="29" t="str">
        <f>IF(Table2[[#This Row],[M2A]]="","",SUM(Table2[[#This Row],[M2A]]-(IF(Table2[[#This Row],[M1A]]="",Table2[[#This Row],[AWAL]],Table2[[#This Row],[M1A]]))))</f>
        <v/>
      </c>
      <c r="J123" s="30"/>
      <c r="K12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3" s="31" t="str">
        <f>IF(NOT(Table2[[#This Row],[M1B]]=""),"+-","")</f>
        <v/>
      </c>
      <c r="O123" s="50"/>
    </row>
    <row r="124" spans="1:15">
      <c r="A124" s="28">
        <f>IF(Table2[[#This Row],[TT]]&lt;1,"",COUNT(A$2:A123)+1)</f>
        <v>115</v>
      </c>
      <c r="B124" s="38" t="s">
        <v>263</v>
      </c>
      <c r="C124" s="39">
        <v>1</v>
      </c>
      <c r="D124" s="39" t="s">
        <v>206</v>
      </c>
      <c r="E12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24" s="29" t="str">
        <f>IF(Table2[[#This Row],[M1A]]="","",Table2[[#This Row],[M1A]]-Table2[[#This Row],[AWAL]])</f>
        <v/>
      </c>
      <c r="I124" s="29" t="str">
        <f>IF(Table2[[#This Row],[M2A]]="","",SUM(Table2[[#This Row],[M2A]]-(IF(Table2[[#This Row],[M1A]]="",Table2[[#This Row],[AWAL]],Table2[[#This Row],[M1A]]))))</f>
        <v/>
      </c>
      <c r="J124" s="30"/>
      <c r="K12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4" s="31" t="str">
        <f>IF(NOT(Table2[[#This Row],[M1B]]=""),"+-","")</f>
        <v/>
      </c>
      <c r="O124" s="50"/>
    </row>
    <row r="125" spans="1:15">
      <c r="A125" s="28">
        <f>IF(Table2[[#This Row],[TT]]&lt;1,"",COUNT(A$2:A124)+1)</f>
        <v>116</v>
      </c>
      <c r="B125" s="38" t="s">
        <v>264</v>
      </c>
      <c r="C125" s="39">
        <v>2</v>
      </c>
      <c r="D125" s="39" t="s">
        <v>68</v>
      </c>
      <c r="E12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25" s="29" t="str">
        <f>IF(Table2[[#This Row],[M1A]]="","",Table2[[#This Row],[M1A]]-Table2[[#This Row],[AWAL]])</f>
        <v/>
      </c>
      <c r="I125" s="29" t="str">
        <f>IF(Table2[[#This Row],[M2A]]="","",SUM(Table2[[#This Row],[M2A]]-(IF(Table2[[#This Row],[M1A]]="",Table2[[#This Row],[AWAL]],Table2[[#This Row],[M1A]]))))</f>
        <v/>
      </c>
      <c r="J125" s="30"/>
      <c r="K12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5" s="31" t="str">
        <f>IF(NOT(Table2[[#This Row],[M1B]]=""),"+-","")</f>
        <v/>
      </c>
      <c r="O125" s="50"/>
    </row>
    <row r="126" spans="1:15">
      <c r="A126" s="28">
        <f>IF(Table2[[#This Row],[TT]]&lt;1,"",COUNT(A$2:A125)+1)</f>
        <v>117</v>
      </c>
      <c r="B126" s="38" t="s">
        <v>265</v>
      </c>
      <c r="C126" s="39">
        <v>1</v>
      </c>
      <c r="D126" s="39" t="s">
        <v>184</v>
      </c>
      <c r="E12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26" s="29" t="str">
        <f>IF(Table2[[#This Row],[M1A]]="","",Table2[[#This Row],[M1A]]-Table2[[#This Row],[AWAL]])</f>
        <v/>
      </c>
      <c r="I126" s="29" t="str">
        <f>IF(Table2[[#This Row],[M2A]]="","",SUM(Table2[[#This Row],[M2A]]-(IF(Table2[[#This Row],[M1A]]="",Table2[[#This Row],[AWAL]],Table2[[#This Row],[M1A]]))))</f>
        <v/>
      </c>
      <c r="J126" s="30"/>
      <c r="K12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6" s="31" t="str">
        <f>IF(NOT(Table2[[#This Row],[M1B]]=""),"+-","")</f>
        <v/>
      </c>
      <c r="O126" s="50"/>
    </row>
    <row r="127" spans="1:15">
      <c r="A127" s="28">
        <f>IF(Table2[[#This Row],[TT]]&lt;1,"",COUNT(A$2:A126)+1)</f>
        <v>118</v>
      </c>
      <c r="B127" s="70" t="s">
        <v>266</v>
      </c>
      <c r="C127" s="71">
        <v>19</v>
      </c>
      <c r="D127" s="71" t="s">
        <v>267</v>
      </c>
      <c r="E12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19</v>
      </c>
      <c r="G127" s="29" t="str">
        <f>IF(Table2[[#This Row],[M1A]]="","",Table2[[#This Row],[M1A]]-Table2[[#This Row],[AWAL]])</f>
        <v/>
      </c>
      <c r="I127" s="29" t="str">
        <f>IF(Table2[[#This Row],[M2A]]="","",SUM(Table2[[#This Row],[M2A]]-(IF(Table2[[#This Row],[M1A]]="",Table2[[#This Row],[AWAL]],Table2[[#This Row],[M1A]]))))</f>
        <v/>
      </c>
      <c r="J127" s="30"/>
      <c r="K12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7" s="31" t="str">
        <f>IF(NOT(Table2[[#This Row],[M1B]]=""),"+-","")</f>
        <v/>
      </c>
      <c r="O127" s="50"/>
    </row>
    <row r="128" spans="1:15">
      <c r="A128" s="28">
        <f>IF(Table2[[#This Row],[TT]]&lt;1,"",COUNT(A$2:A127)+1)</f>
        <v>119</v>
      </c>
      <c r="B128" s="38" t="s">
        <v>268</v>
      </c>
      <c r="C128" s="39">
        <v>3</v>
      </c>
      <c r="D128" s="39" t="s">
        <v>53</v>
      </c>
      <c r="E12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28" s="29" t="str">
        <f>IF(Table2[[#This Row],[M1A]]="","",Table2[[#This Row],[M1A]]-Table2[[#This Row],[AWAL]])</f>
        <v/>
      </c>
      <c r="I128" s="29" t="str">
        <f>IF(Table2[[#This Row],[M2A]]="","",SUM(Table2[[#This Row],[M2A]]-(IF(Table2[[#This Row],[M1A]]="",Table2[[#This Row],[AWAL]],Table2[[#This Row],[M1A]]))))</f>
        <v/>
      </c>
      <c r="J128" s="30"/>
      <c r="K12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8" s="31" t="str">
        <f>IF(NOT(Table2[[#This Row],[M1B]]=""),"+-","")</f>
        <v/>
      </c>
      <c r="O128" s="50"/>
    </row>
    <row r="129" spans="1:15">
      <c r="A129" s="28">
        <f>IF(Table2[[#This Row],[TT]]&lt;1,"",COUNT(A$2:A128)+1)</f>
        <v>120</v>
      </c>
      <c r="B129" s="38" t="s">
        <v>269</v>
      </c>
      <c r="C129" s="39">
        <v>2</v>
      </c>
      <c r="D129" s="39" t="s">
        <v>270</v>
      </c>
      <c r="E12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29" s="29" t="str">
        <f>IF(Table2[[#This Row],[M1A]]="","",Table2[[#This Row],[M1A]]-Table2[[#This Row],[AWAL]])</f>
        <v/>
      </c>
      <c r="I129" s="29" t="str">
        <f>IF(Table2[[#This Row],[M2A]]="","",SUM(Table2[[#This Row],[M2A]]-(IF(Table2[[#This Row],[M1A]]="",Table2[[#This Row],[AWAL]],Table2[[#This Row],[M1A]]))))</f>
        <v/>
      </c>
      <c r="J129" s="30"/>
      <c r="K12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9" s="31" t="str">
        <f>IF(NOT(Table2[[#This Row],[M1B]]=""),"+-","")</f>
        <v/>
      </c>
      <c r="O129" s="50"/>
    </row>
    <row r="130" spans="1:15">
      <c r="A130" s="28">
        <f>IF(Table2[[#This Row],[TT]]&lt;1,"",COUNT(A$2:A129)+1)</f>
        <v>121</v>
      </c>
      <c r="B130" s="38" t="s">
        <v>271</v>
      </c>
      <c r="C130" s="39">
        <v>2</v>
      </c>
      <c r="D130" s="39" t="s">
        <v>244</v>
      </c>
      <c r="E13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30" s="29" t="str">
        <f>IF(Table2[[#This Row],[M1A]]="","",Table2[[#This Row],[M1A]]-Table2[[#This Row],[AWAL]])</f>
        <v/>
      </c>
      <c r="I130" s="29" t="str">
        <f>IF(Table2[[#This Row],[M2A]]="","",SUM(Table2[[#This Row],[M2A]]-(IF(Table2[[#This Row],[M1A]]="",Table2[[#This Row],[AWAL]],Table2[[#This Row],[M1A]]))))</f>
        <v/>
      </c>
      <c r="J130" s="30"/>
      <c r="K13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0" s="31" t="str">
        <f>IF(NOT(Table2[[#This Row],[M1B]]=""),"+-","")</f>
        <v/>
      </c>
      <c r="O130" s="50"/>
    </row>
    <row r="131" spans="1:15">
      <c r="A131" s="28">
        <f>IF(Table2[[#This Row],[TT]]&lt;1,"",COUNT(A$2:A130)+1)</f>
        <v>122</v>
      </c>
      <c r="B131" s="38" t="s">
        <v>272</v>
      </c>
      <c r="C131" s="39">
        <v>1</v>
      </c>
      <c r="D131" s="39" t="s">
        <v>150</v>
      </c>
      <c r="E13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31" s="29" t="str">
        <f>IF(Table2[[#This Row],[M1A]]="","",Table2[[#This Row],[M1A]]-Table2[[#This Row],[AWAL]])</f>
        <v/>
      </c>
      <c r="I131" s="29" t="str">
        <f>IF(Table2[[#This Row],[M2A]]="","",SUM(Table2[[#This Row],[M2A]]-(IF(Table2[[#This Row],[M1A]]="",Table2[[#This Row],[AWAL]],Table2[[#This Row],[M1A]]))))</f>
        <v/>
      </c>
      <c r="J131" s="30"/>
      <c r="K13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1" s="31" t="str">
        <f>IF(NOT(Table2[[#This Row],[M1B]]=""),"+-","")</f>
        <v/>
      </c>
      <c r="O131" s="50"/>
    </row>
    <row r="132" spans="1:15">
      <c r="A132" s="28">
        <f>IF(Table2[[#This Row],[TT]]&lt;1,"",COUNT(A$2:A131)+1)</f>
        <v>123</v>
      </c>
      <c r="B132" s="38" t="s">
        <v>273</v>
      </c>
      <c r="C132" s="39">
        <v>8</v>
      </c>
      <c r="D132" s="39" t="s">
        <v>86</v>
      </c>
      <c r="E13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132" s="29" t="str">
        <f>IF(Table2[[#This Row],[M1A]]="","",Table2[[#This Row],[M1A]]-Table2[[#This Row],[AWAL]])</f>
        <v/>
      </c>
      <c r="I132" s="29" t="str">
        <f>IF(Table2[[#This Row],[M2A]]="","",SUM(Table2[[#This Row],[M2A]]-(IF(Table2[[#This Row],[M1A]]="",Table2[[#This Row],[AWAL]],Table2[[#This Row],[M1A]]))))</f>
        <v/>
      </c>
      <c r="J132" s="30"/>
      <c r="K13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2" s="31" t="str">
        <f>IF(NOT(Table2[[#This Row],[M1B]]=""),"+-","")</f>
        <v/>
      </c>
      <c r="O132" s="50"/>
    </row>
    <row r="133" spans="1:15">
      <c r="A133" s="28">
        <f>IF(Table2[[#This Row],[TT]]&lt;1,"",COUNT(A$2:A132)+1)</f>
        <v>124</v>
      </c>
      <c r="B133" s="38" t="s">
        <v>274</v>
      </c>
      <c r="C133" s="39">
        <v>1</v>
      </c>
      <c r="D133" s="39" t="s">
        <v>275</v>
      </c>
      <c r="E13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33" s="29" t="str">
        <f>IF(Table2[[#This Row],[M1A]]="","",Table2[[#This Row],[M1A]]-Table2[[#This Row],[AWAL]])</f>
        <v/>
      </c>
      <c r="I133" s="29" t="str">
        <f>IF(Table2[[#This Row],[M2A]]="","",SUM(Table2[[#This Row],[M2A]]-(IF(Table2[[#This Row],[M1A]]="",Table2[[#This Row],[AWAL]],Table2[[#This Row],[M1A]]))))</f>
        <v/>
      </c>
      <c r="J133" s="30"/>
      <c r="K13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3" s="31" t="str">
        <f>IF(NOT(Table2[[#This Row],[M1B]]=""),"+-","")</f>
        <v/>
      </c>
      <c r="O133" s="50"/>
    </row>
    <row r="134" spans="1:15">
      <c r="A134" s="28">
        <f>IF(Table2[[#This Row],[TT]]&lt;1,"",COUNT(A$2:A133)+1)</f>
        <v>125</v>
      </c>
      <c r="B134" s="38" t="s">
        <v>276</v>
      </c>
      <c r="C134" s="39">
        <v>8</v>
      </c>
      <c r="D134" s="39" t="s">
        <v>206</v>
      </c>
      <c r="E13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134" s="29" t="str">
        <f>IF(Table2[[#This Row],[M1A]]="","",Table2[[#This Row],[M1A]]-Table2[[#This Row],[AWAL]])</f>
        <v/>
      </c>
      <c r="I134" s="29" t="str">
        <f>IF(Table2[[#This Row],[M2A]]="","",SUM(Table2[[#This Row],[M2A]]-(IF(Table2[[#This Row],[M1A]]="",Table2[[#This Row],[AWAL]],Table2[[#This Row],[M1A]]))))</f>
        <v/>
      </c>
      <c r="J134" s="30"/>
      <c r="K13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4" s="31" t="str">
        <f>IF(NOT(Table2[[#This Row],[M1B]]=""),"+-","")</f>
        <v/>
      </c>
      <c r="O134" s="50"/>
    </row>
    <row r="135" spans="1:15">
      <c r="A135" s="28">
        <f>IF(Table2[[#This Row],[TT]]&lt;1,"",COUNT(A$2:A134)+1)</f>
        <v>126</v>
      </c>
      <c r="B135" s="38" t="s">
        <v>277</v>
      </c>
      <c r="C135" s="39">
        <v>1</v>
      </c>
      <c r="D135" s="39" t="s">
        <v>278</v>
      </c>
      <c r="E13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35" s="29" t="str">
        <f>IF(Table2[[#This Row],[M1A]]="","",Table2[[#This Row],[M1A]]-Table2[[#This Row],[AWAL]])</f>
        <v/>
      </c>
      <c r="I135" s="29" t="str">
        <f>IF(Table2[[#This Row],[M2A]]="","",SUM(Table2[[#This Row],[M2A]]-(IF(Table2[[#This Row],[M1A]]="",Table2[[#This Row],[AWAL]],Table2[[#This Row],[M1A]]))))</f>
        <v/>
      </c>
      <c r="J135" s="30"/>
      <c r="K13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5" s="31" t="str">
        <f>IF(NOT(Table2[[#This Row],[M1B]]=""),"+-","")</f>
        <v/>
      </c>
      <c r="O135" s="50"/>
    </row>
    <row r="136" spans="1:15">
      <c r="A136" s="28" t="str">
        <f>IF(Table2[[#This Row],[TT]]&lt;1,"",COUNT(A$2:A135)+1)</f>
        <v/>
      </c>
      <c r="B136" s="38" t="s">
        <v>279</v>
      </c>
      <c r="C136" s="39">
        <v>0</v>
      </c>
      <c r="D136" s="39" t="s">
        <v>221</v>
      </c>
      <c r="E13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36" s="29" t="str">
        <f>IF(Table2[[#This Row],[M1A]]="","",Table2[[#This Row],[M1A]]-Table2[[#This Row],[AWAL]])</f>
        <v/>
      </c>
      <c r="I136" s="29" t="str">
        <f>IF(Table2[[#This Row],[M2A]]="","",SUM(Table2[[#This Row],[M2A]]-(IF(Table2[[#This Row],[M1A]]="",Table2[[#This Row],[AWAL]],Table2[[#This Row],[M1A]]))))</f>
        <v/>
      </c>
      <c r="J136" s="30"/>
      <c r="K13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6" s="31" t="str">
        <f>IF(NOT(Table2[[#This Row],[M1B]]=""),"+-","")</f>
        <v/>
      </c>
      <c r="O136" s="50"/>
    </row>
    <row r="137" spans="1:15">
      <c r="A137" s="28">
        <f>IF(Table2[[#This Row],[TT]]&lt;1,"",COUNT(A$2:A136)+1)</f>
        <v>127</v>
      </c>
      <c r="B137" s="38" t="s">
        <v>280</v>
      </c>
      <c r="C137" s="39">
        <v>3</v>
      </c>
      <c r="D137" s="39" t="s">
        <v>86</v>
      </c>
      <c r="E13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37" s="29" t="str">
        <f>IF(Table2[[#This Row],[M1A]]="","",Table2[[#This Row],[M1A]]-Table2[[#This Row],[AWAL]])</f>
        <v/>
      </c>
      <c r="I137" s="29" t="str">
        <f>IF(Table2[[#This Row],[M2A]]="","",SUM(Table2[[#This Row],[M2A]]-(IF(Table2[[#This Row],[M1A]]="",Table2[[#This Row],[AWAL]],Table2[[#This Row],[M1A]]))))</f>
        <v/>
      </c>
      <c r="J137" s="30"/>
      <c r="K13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7" s="31" t="str">
        <f>IF(NOT(Table2[[#This Row],[M1B]]=""),"+-","")</f>
        <v/>
      </c>
      <c r="O137" s="50"/>
    </row>
    <row r="138" spans="1:15">
      <c r="A138" s="28">
        <f>IF(Table2[[#This Row],[TT]]&lt;1,"",COUNT(A$2:A137)+1)</f>
        <v>128</v>
      </c>
      <c r="B138" s="38" t="s">
        <v>281</v>
      </c>
      <c r="C138" s="39">
        <v>7</v>
      </c>
      <c r="D138" s="39" t="s">
        <v>39</v>
      </c>
      <c r="E13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38" s="29" t="str">
        <f>IF(Table2[[#This Row],[M1A]]="","",Table2[[#This Row],[M1A]]-Table2[[#This Row],[AWAL]])</f>
        <v/>
      </c>
      <c r="I138" s="29" t="str">
        <f>IF(Table2[[#This Row],[M2A]]="","",SUM(Table2[[#This Row],[M2A]]-(IF(Table2[[#This Row],[M1A]]="",Table2[[#This Row],[AWAL]],Table2[[#This Row],[M1A]]))))</f>
        <v/>
      </c>
      <c r="J138" s="30"/>
      <c r="K13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8" s="31" t="str">
        <f>IF(NOT(Table2[[#This Row],[M1B]]=""),"+-","")</f>
        <v/>
      </c>
      <c r="O138" s="50"/>
    </row>
    <row r="139" spans="1:15">
      <c r="A139" s="28">
        <f>IF(Table2[[#This Row],[TT]]&lt;1,"",COUNT(A$2:A138)+1)</f>
        <v>129</v>
      </c>
      <c r="B139" s="38" t="s">
        <v>282</v>
      </c>
      <c r="C139" s="39">
        <v>11</v>
      </c>
      <c r="D139" s="39" t="s">
        <v>11</v>
      </c>
      <c r="E13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G139" s="29" t="str">
        <f>IF(Table2[[#This Row],[M1A]]="","",Table2[[#This Row],[M1A]]-Table2[[#This Row],[AWAL]])</f>
        <v/>
      </c>
      <c r="H139" s="29">
        <v>10</v>
      </c>
      <c r="I139" s="29">
        <f>IF(Table2[[#This Row],[M2A]]="","",SUM(Table2[[#This Row],[M2A]]-(IF(Table2[[#This Row],[M1A]]="",Table2[[#This Row],[AWAL]],Table2[[#This Row],[M1A]]))))</f>
        <v>-1</v>
      </c>
      <c r="J139" s="30"/>
      <c r="K13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9" s="31" t="str">
        <f>IF(NOT(Table2[[#This Row],[M1B]]=""),"+-","")</f>
        <v/>
      </c>
      <c r="O139" s="50"/>
    </row>
    <row r="140" spans="1:15">
      <c r="A140" s="28">
        <f>IF(Table2[[#This Row],[TT]]&lt;1,"",COUNT(A$2:A139)+1)</f>
        <v>130</v>
      </c>
      <c r="B140" s="38" t="s">
        <v>283</v>
      </c>
      <c r="C140" s="39">
        <v>4</v>
      </c>
      <c r="D140" s="39" t="s">
        <v>39</v>
      </c>
      <c r="E14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40" s="29" t="str">
        <f>IF(Table2[[#This Row],[M1A]]="","",Table2[[#This Row],[M1A]]-Table2[[#This Row],[AWAL]])</f>
        <v/>
      </c>
      <c r="I140" s="29" t="str">
        <f>IF(Table2[[#This Row],[M2A]]="","",SUM(Table2[[#This Row],[M2A]]-(IF(Table2[[#This Row],[M1A]]="",Table2[[#This Row],[AWAL]],Table2[[#This Row],[M1A]]))))</f>
        <v/>
      </c>
      <c r="J140" s="30"/>
      <c r="K14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0" s="31" t="str">
        <f>IF(NOT(Table2[[#This Row],[M1B]]=""),"+-","")</f>
        <v/>
      </c>
      <c r="O140" s="50"/>
    </row>
    <row r="141" spans="1:15">
      <c r="A141" s="28">
        <f>IF(Table2[[#This Row],[TT]]&lt;1,"",COUNT(A$2:A140)+1)</f>
        <v>131</v>
      </c>
      <c r="B141" s="38" t="s">
        <v>284</v>
      </c>
      <c r="C141" s="39">
        <v>8</v>
      </c>
      <c r="D141" s="39" t="s">
        <v>39</v>
      </c>
      <c r="E14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141" s="29" t="str">
        <f>IF(Table2[[#This Row],[M1A]]="","",Table2[[#This Row],[M1A]]-Table2[[#This Row],[AWAL]])</f>
        <v/>
      </c>
      <c r="I141" s="29" t="str">
        <f>IF(Table2[[#This Row],[M2A]]="","",SUM(Table2[[#This Row],[M2A]]-(IF(Table2[[#This Row],[M1A]]="",Table2[[#This Row],[AWAL]],Table2[[#This Row],[M1A]]))))</f>
        <v/>
      </c>
      <c r="J141" s="30"/>
      <c r="K14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1" s="31" t="str">
        <f>IF(NOT(Table2[[#This Row],[M1B]]=""),"+-","")</f>
        <v/>
      </c>
      <c r="O141" s="50"/>
    </row>
    <row r="142" spans="1:15">
      <c r="A142" s="28">
        <f>IF(Table2[[#This Row],[TT]]&lt;1,"",COUNT(A$2:A141)+1)</f>
        <v>132</v>
      </c>
      <c r="B142" s="38" t="s">
        <v>285</v>
      </c>
      <c r="C142" s="39">
        <v>7</v>
      </c>
      <c r="D142" s="39" t="s">
        <v>59</v>
      </c>
      <c r="E14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42" s="29" t="str">
        <f>IF(Table2[[#This Row],[M1A]]="","",Table2[[#This Row],[M1A]]-Table2[[#This Row],[AWAL]])</f>
        <v/>
      </c>
      <c r="I142" s="29" t="str">
        <f>IF(Table2[[#This Row],[M2A]]="","",SUM(Table2[[#This Row],[M2A]]-(IF(Table2[[#This Row],[M1A]]="",Table2[[#This Row],[AWAL]],Table2[[#This Row],[M1A]]))))</f>
        <v/>
      </c>
      <c r="J142" s="30"/>
      <c r="K14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2" s="31" t="str">
        <f>IF(NOT(Table2[[#This Row],[M1B]]=""),"+-","")</f>
        <v/>
      </c>
      <c r="O142" s="50"/>
    </row>
    <row r="143" spans="1:15">
      <c r="A143" s="28">
        <f>IF(Table2[[#This Row],[TT]]&lt;1,"",COUNT(A$2:A142)+1)</f>
        <v>133</v>
      </c>
      <c r="B143" s="38" t="s">
        <v>286</v>
      </c>
      <c r="C143" s="39">
        <v>2</v>
      </c>
      <c r="D143" s="39" t="s">
        <v>39</v>
      </c>
      <c r="E14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43" s="29" t="str">
        <f>IF(Table2[[#This Row],[M1A]]="","",Table2[[#This Row],[M1A]]-Table2[[#This Row],[AWAL]])</f>
        <v/>
      </c>
      <c r="I143" s="29" t="str">
        <f>IF(Table2[[#This Row],[M2A]]="","",SUM(Table2[[#This Row],[M2A]]-(IF(Table2[[#This Row],[M1A]]="",Table2[[#This Row],[AWAL]],Table2[[#This Row],[M1A]]))))</f>
        <v/>
      </c>
      <c r="J143" s="30"/>
      <c r="K14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3" s="31" t="str">
        <f>IF(NOT(Table2[[#This Row],[M1B]]=""),"+-","")</f>
        <v/>
      </c>
      <c r="O143" s="50"/>
    </row>
    <row r="144" spans="1:15">
      <c r="A144" s="28">
        <f>IF(Table2[[#This Row],[TT]]&lt;1,"",COUNT(A$2:A143)+1)</f>
        <v>134</v>
      </c>
      <c r="B144" s="38" t="s">
        <v>287</v>
      </c>
      <c r="C144" s="39">
        <v>5</v>
      </c>
      <c r="D144" s="39" t="s">
        <v>11</v>
      </c>
      <c r="E14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44" s="29" t="str">
        <f>IF(Table2[[#This Row],[M1A]]="","",Table2[[#This Row],[M1A]]-Table2[[#This Row],[AWAL]])</f>
        <v/>
      </c>
      <c r="I144" s="29" t="str">
        <f>IF(Table2[[#This Row],[M2A]]="","",SUM(Table2[[#This Row],[M2A]]-(IF(Table2[[#This Row],[M1A]]="",Table2[[#This Row],[AWAL]],Table2[[#This Row],[M1A]]))))</f>
        <v/>
      </c>
      <c r="J144" s="30"/>
      <c r="K14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4" s="31" t="str">
        <f>IF(NOT(Table2[[#This Row],[M1B]]=""),"+-","")</f>
        <v/>
      </c>
      <c r="O144" s="50"/>
    </row>
    <row r="145" spans="1:15">
      <c r="A145" s="28">
        <f>IF(Table2[[#This Row],[TT]]&lt;1,"",COUNT(A$2:A144)+1)</f>
        <v>135</v>
      </c>
      <c r="B145" s="38" t="s">
        <v>288</v>
      </c>
      <c r="C145" s="39">
        <v>1</v>
      </c>
      <c r="D145" s="39" t="s">
        <v>289</v>
      </c>
      <c r="E14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45" s="29" t="str">
        <f>IF(Table2[[#This Row],[M1A]]="","",Table2[[#This Row],[M1A]]-Table2[[#This Row],[AWAL]])</f>
        <v/>
      </c>
      <c r="I145" s="29" t="str">
        <f>IF(Table2[[#This Row],[M2A]]="","",SUM(Table2[[#This Row],[M2A]]-(IF(Table2[[#This Row],[M1A]]="",Table2[[#This Row],[AWAL]],Table2[[#This Row],[M1A]]))))</f>
        <v/>
      </c>
      <c r="J145" s="30"/>
      <c r="K14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5" s="31" t="str">
        <f>IF(NOT(Table2[[#This Row],[M1B]]=""),"+-","")</f>
        <v/>
      </c>
      <c r="O145" s="50"/>
    </row>
    <row r="146" spans="1:15">
      <c r="A146" s="28">
        <f>IF(Table2[[#This Row],[TT]]&lt;1,"",COUNT(A$2:A145)+1)</f>
        <v>136</v>
      </c>
      <c r="B146" s="38" t="s">
        <v>290</v>
      </c>
      <c r="C146" s="39">
        <v>3</v>
      </c>
      <c r="D146" s="39" t="s">
        <v>39</v>
      </c>
      <c r="E14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46" s="29" t="str">
        <f>IF(Table2[[#This Row],[M1A]]="","",Table2[[#This Row],[M1A]]-Table2[[#This Row],[AWAL]])</f>
        <v/>
      </c>
      <c r="I146" s="29" t="str">
        <f>IF(Table2[[#This Row],[M2A]]="","",SUM(Table2[[#This Row],[M2A]]-(IF(Table2[[#This Row],[M1A]]="",Table2[[#This Row],[AWAL]],Table2[[#This Row],[M1A]]))))</f>
        <v/>
      </c>
      <c r="J146" s="30"/>
      <c r="K14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6" s="31" t="str">
        <f>IF(NOT(Table2[[#This Row],[M1B]]=""),"+-","")</f>
        <v/>
      </c>
      <c r="O146" s="50"/>
    </row>
    <row r="147" spans="1:15">
      <c r="A147" s="28">
        <f>IF(Table2[[#This Row],[TT]]&lt;1,"",COUNT(A$2:A146)+1)</f>
        <v>137</v>
      </c>
      <c r="B147" s="38" t="s">
        <v>291</v>
      </c>
      <c r="C147" s="39">
        <v>5</v>
      </c>
      <c r="D147" s="39" t="s">
        <v>39</v>
      </c>
      <c r="E14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47" s="29" t="str">
        <f>IF(Table2[[#This Row],[M1A]]="","",Table2[[#This Row],[M1A]]-Table2[[#This Row],[AWAL]])</f>
        <v/>
      </c>
      <c r="I147" s="29" t="str">
        <f>IF(Table2[[#This Row],[M2A]]="","",SUM(Table2[[#This Row],[M2A]]-(IF(Table2[[#This Row],[M1A]]="",Table2[[#This Row],[AWAL]],Table2[[#This Row],[M1A]]))))</f>
        <v/>
      </c>
      <c r="J147" s="30"/>
      <c r="K14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7" s="31" t="str">
        <f>IF(NOT(Table2[[#This Row],[M1B]]=""),"+-","")</f>
        <v/>
      </c>
      <c r="O147" s="50"/>
    </row>
    <row r="148" spans="1:15">
      <c r="A148" s="28">
        <f>IF(Table2[[#This Row],[TT]]&lt;1,"",COUNT(A$2:A147)+1)</f>
        <v>138</v>
      </c>
      <c r="B148" s="38" t="s">
        <v>292</v>
      </c>
      <c r="C148" s="39">
        <v>18</v>
      </c>
      <c r="D148" s="39" t="s">
        <v>293</v>
      </c>
      <c r="E14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18</v>
      </c>
      <c r="G148" s="29" t="str">
        <f>IF(Table2[[#This Row],[M1A]]="","",Table2[[#This Row],[M1A]]-Table2[[#This Row],[AWAL]])</f>
        <v/>
      </c>
      <c r="I148" s="29" t="str">
        <f>IF(Table2[[#This Row],[M2A]]="","",SUM(Table2[[#This Row],[M2A]]-(IF(Table2[[#This Row],[M1A]]="",Table2[[#This Row],[AWAL]],Table2[[#This Row],[M1A]]))))</f>
        <v/>
      </c>
      <c r="J148" s="30"/>
      <c r="K14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8" s="31" t="str">
        <f>IF(NOT(Table2[[#This Row],[M1B]]=""),"+-","")</f>
        <v/>
      </c>
      <c r="O148" s="50"/>
    </row>
    <row r="149" spans="1:15">
      <c r="A149" s="28">
        <f>IF(Table2[[#This Row],[TT]]&lt;1,"",COUNT(A$2:A148)+1)</f>
        <v>139</v>
      </c>
      <c r="B149" s="38" t="s">
        <v>294</v>
      </c>
      <c r="C149" s="39">
        <v>5</v>
      </c>
      <c r="D149" s="39">
        <v>96</v>
      </c>
      <c r="E14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49" s="29" t="str">
        <f>IF(Table2[[#This Row],[M1A]]="","",Table2[[#This Row],[M1A]]-Table2[[#This Row],[AWAL]])</f>
        <v/>
      </c>
      <c r="I149" s="29" t="str">
        <f>IF(Table2[[#This Row],[M2A]]="","",SUM(Table2[[#This Row],[M2A]]-(IF(Table2[[#This Row],[M1A]]="",Table2[[#This Row],[AWAL]],Table2[[#This Row],[M1A]]))))</f>
        <v/>
      </c>
      <c r="J149" s="30"/>
      <c r="K14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9" s="31" t="str">
        <f>IF(NOT(Table2[[#This Row],[M1B]]=""),"+-","")</f>
        <v/>
      </c>
      <c r="O149" s="50"/>
    </row>
    <row r="150" spans="1:15">
      <c r="A150" s="28">
        <f>IF(Table2[[#This Row],[TT]]&lt;1,"",COUNT(A$2:A149)+1)</f>
        <v>140</v>
      </c>
      <c r="B150" s="38" t="s">
        <v>295</v>
      </c>
      <c r="C150" s="39">
        <v>3</v>
      </c>
      <c r="D150" s="39" t="s">
        <v>39</v>
      </c>
      <c r="E15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50" s="29" t="str">
        <f>IF(Table2[[#This Row],[M1A]]="","",Table2[[#This Row],[M1A]]-Table2[[#This Row],[AWAL]])</f>
        <v/>
      </c>
      <c r="I150" s="29" t="str">
        <f>IF(Table2[[#This Row],[M2A]]="","",SUM(Table2[[#This Row],[M2A]]-(IF(Table2[[#This Row],[M1A]]="",Table2[[#This Row],[AWAL]],Table2[[#This Row],[M1A]]))))</f>
        <v/>
      </c>
      <c r="J150" s="30"/>
      <c r="K15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0" s="31" t="str">
        <f>IF(NOT(Table2[[#This Row],[M1B]]=""),"+-","")</f>
        <v/>
      </c>
      <c r="O150" s="50"/>
    </row>
    <row r="151" spans="1:15">
      <c r="A151" s="28">
        <f>IF(Table2[[#This Row],[TT]]&lt;1,"",COUNT(A$2:A150)+1)</f>
        <v>141</v>
      </c>
      <c r="B151" s="38" t="s">
        <v>296</v>
      </c>
      <c r="C151" s="39">
        <v>6</v>
      </c>
      <c r="D151" s="39" t="s">
        <v>91</v>
      </c>
      <c r="E15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51" s="29" t="str">
        <f>IF(Table2[[#This Row],[M1A]]="","",Table2[[#This Row],[M1A]]-Table2[[#This Row],[AWAL]])</f>
        <v/>
      </c>
      <c r="I151" s="29" t="str">
        <f>IF(Table2[[#This Row],[M2A]]="","",SUM(Table2[[#This Row],[M2A]]-(IF(Table2[[#This Row],[M1A]]="",Table2[[#This Row],[AWAL]],Table2[[#This Row],[M1A]]))))</f>
        <v/>
      </c>
      <c r="J151" s="30">
        <v>5</v>
      </c>
      <c r="K151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15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1" s="31" t="str">
        <f>IF(NOT(Table2[[#This Row],[M1B]]=""),"+-","")</f>
        <v/>
      </c>
      <c r="O151" s="50"/>
    </row>
    <row r="152" spans="1:15">
      <c r="A152" s="28">
        <f>IF(Table2[[#This Row],[TT]]&lt;1,"",COUNT(A$2:A151)+1)</f>
        <v>142</v>
      </c>
      <c r="B152" s="38" t="s">
        <v>297</v>
      </c>
      <c r="C152" s="39">
        <v>3</v>
      </c>
      <c r="D152" s="39" t="s">
        <v>91</v>
      </c>
      <c r="E15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F152" s="29">
        <v>2</v>
      </c>
      <c r="G152" s="29">
        <f>IF(Table2[[#This Row],[M1A]]="","",Table2[[#This Row],[M1A]]-Table2[[#This Row],[AWAL]])</f>
        <v>-1</v>
      </c>
      <c r="I152" s="29" t="str">
        <f>IF(Table2[[#This Row],[M2A]]="","",SUM(Table2[[#This Row],[M2A]]-(IF(Table2[[#This Row],[M1A]]="",Table2[[#This Row],[AWAL]],Table2[[#This Row],[M1A]]))))</f>
        <v/>
      </c>
      <c r="J152" s="30"/>
      <c r="K15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2" s="31" t="str">
        <f>IF(NOT(Table2[[#This Row],[M1B]]=""),"+-","")</f>
        <v>+-</v>
      </c>
      <c r="O152" s="50"/>
    </row>
    <row r="153" spans="1:15">
      <c r="A153" s="28">
        <f>IF(Table2[[#This Row],[TT]]&lt;1,"",COUNT(A$2:A152)+1)</f>
        <v>143</v>
      </c>
      <c r="B153" s="38" t="s">
        <v>298</v>
      </c>
      <c r="C153" s="39">
        <v>13</v>
      </c>
      <c r="D153" s="39" t="s">
        <v>91</v>
      </c>
      <c r="E15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G153" s="29" t="str">
        <f>IF(Table2[[#This Row],[M1A]]="","",Table2[[#This Row],[M1A]]-Table2[[#This Row],[AWAL]])</f>
        <v/>
      </c>
      <c r="I153" s="29" t="str">
        <f>IF(Table2[[#This Row],[M2A]]="","",SUM(Table2[[#This Row],[M2A]]-(IF(Table2[[#This Row],[M1A]]="",Table2[[#This Row],[AWAL]],Table2[[#This Row],[M1A]]))))</f>
        <v/>
      </c>
      <c r="J153" s="30"/>
      <c r="K15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3" s="31" t="str">
        <f>IF(NOT(Table2[[#This Row],[M1B]]=""),"+-","")</f>
        <v/>
      </c>
      <c r="O153" s="50"/>
    </row>
    <row r="154" spans="1:15">
      <c r="A154" s="28">
        <f>IF(Table2[[#This Row],[TT]]&lt;1,"",COUNT(A$2:A153)+1)</f>
        <v>144</v>
      </c>
      <c r="B154" s="70" t="s">
        <v>299</v>
      </c>
      <c r="C154" s="71">
        <v>10</v>
      </c>
      <c r="D154" s="71" t="s">
        <v>59</v>
      </c>
      <c r="E15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F154" s="29">
        <v>9</v>
      </c>
      <c r="G154" s="29">
        <f>IF(Table2[[#This Row],[M1A]]="","",Table2[[#This Row],[M1A]]-Table2[[#This Row],[AWAL]])</f>
        <v>-1</v>
      </c>
      <c r="I154" s="29" t="str">
        <f>IF(Table2[[#This Row],[M2A]]="","",SUM(Table2[[#This Row],[M2A]]-(IF(Table2[[#This Row],[M1A]]="",Table2[[#This Row],[AWAL]],Table2[[#This Row],[M1A]]))))</f>
        <v/>
      </c>
      <c r="J154" s="30">
        <v>8</v>
      </c>
      <c r="K154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L154" s="29">
        <v>6</v>
      </c>
      <c r="M154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-2</v>
      </c>
      <c r="N154" s="31" t="str">
        <f>IF(NOT(Table2[[#This Row],[M1B]]=""),"+-","")</f>
        <v>+-</v>
      </c>
      <c r="O154" s="50"/>
    </row>
    <row r="155" spans="1:15">
      <c r="A155" s="28">
        <f>IF(Table2[[#This Row],[TT]]&lt;1,"",COUNT(A$2:A154)+1)</f>
        <v>145</v>
      </c>
      <c r="B155" s="38" t="s">
        <v>300</v>
      </c>
      <c r="C155" s="39">
        <v>3</v>
      </c>
      <c r="D155" s="39" t="s">
        <v>19</v>
      </c>
      <c r="E15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55" s="29" t="str">
        <f>IF(Table2[[#This Row],[M1A]]="","",Table2[[#This Row],[M1A]]-Table2[[#This Row],[AWAL]])</f>
        <v/>
      </c>
      <c r="I155" s="29" t="str">
        <f>IF(Table2[[#This Row],[M2A]]="","",SUM(Table2[[#This Row],[M2A]]-(IF(Table2[[#This Row],[M1A]]="",Table2[[#This Row],[AWAL]],Table2[[#This Row],[M1A]]))))</f>
        <v/>
      </c>
      <c r="J155" s="30"/>
      <c r="K15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155" s="29">
        <v>2</v>
      </c>
      <c r="M155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155" s="31" t="str">
        <f>IF(NOT(Table2[[#This Row],[M1B]]=""),"+-","")</f>
        <v/>
      </c>
      <c r="O155" s="50"/>
    </row>
    <row r="156" spans="1:15">
      <c r="A156" s="28">
        <f>IF(Table2[[#This Row],[TT]]&lt;1,"",COUNT(A$2:A155)+1)</f>
        <v>146</v>
      </c>
      <c r="B156" s="70" t="s">
        <v>301</v>
      </c>
      <c r="C156" s="71">
        <v>27</v>
      </c>
      <c r="D156" s="71" t="s">
        <v>289</v>
      </c>
      <c r="E15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25</v>
      </c>
      <c r="G156" s="29" t="str">
        <f>IF(Table2[[#This Row],[M1A]]="","",Table2[[#This Row],[M1A]]-Table2[[#This Row],[AWAL]])</f>
        <v/>
      </c>
      <c r="I156" s="29" t="str">
        <f>IF(Table2[[#This Row],[M2A]]="","",SUM(Table2[[#This Row],[M2A]]-(IF(Table2[[#This Row],[M1A]]="",Table2[[#This Row],[AWAL]],Table2[[#This Row],[M1A]]))))</f>
        <v/>
      </c>
      <c r="J156" s="30"/>
      <c r="K15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156" s="29">
        <v>25</v>
      </c>
      <c r="M156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-2</v>
      </c>
      <c r="N156" s="31" t="str">
        <f>IF(NOT(Table2[[#This Row],[M1B]]=""),"+-","")</f>
        <v/>
      </c>
      <c r="O156" s="50"/>
    </row>
    <row r="157" spans="1:15">
      <c r="A157" s="28">
        <f>IF(Table2[[#This Row],[TT]]&lt;1,"",COUNT(A$2:A156)+1)</f>
        <v>147</v>
      </c>
      <c r="B157" s="38" t="s">
        <v>302</v>
      </c>
      <c r="C157" s="39">
        <v>8</v>
      </c>
      <c r="D157" s="39" t="s">
        <v>39</v>
      </c>
      <c r="E15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157" s="29" t="str">
        <f>IF(Table2[[#This Row],[M1A]]="","",Table2[[#This Row],[M1A]]-Table2[[#This Row],[AWAL]])</f>
        <v/>
      </c>
      <c r="I157" s="29" t="str">
        <f>IF(Table2[[#This Row],[M2A]]="","",SUM(Table2[[#This Row],[M2A]]-(IF(Table2[[#This Row],[M1A]]="",Table2[[#This Row],[AWAL]],Table2[[#This Row],[M1A]]))))</f>
        <v/>
      </c>
      <c r="J157" s="30">
        <v>6</v>
      </c>
      <c r="K157" s="29">
        <f>IF(Table2[[#This Row],[M3A]]="","",SUM(Table2[[#This Row],[M3A]]-(IF(Table2[[#This Row],[M2A]]="",IF(Table2[[#This Row],[M1A]]="",Table2[[#This Row],[AWAL]],Table2[[#This Row],[M1A]]),Table2[[#This Row],[M2A]]))))</f>
        <v>-2</v>
      </c>
      <c r="M15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7" s="31" t="str">
        <f>IF(NOT(Table2[[#This Row],[M1B]]=""),"+-","")</f>
        <v/>
      </c>
      <c r="O157" s="50"/>
    </row>
    <row r="158" spans="1:15">
      <c r="A158" s="28" t="str">
        <f>IF(Table2[[#This Row],[TT]]&lt;1,"",COUNT(A$2:A157)+1)</f>
        <v/>
      </c>
      <c r="B158" s="38" t="s">
        <v>303</v>
      </c>
      <c r="C158" s="39">
        <v>0</v>
      </c>
      <c r="D158" s="39" t="s">
        <v>39</v>
      </c>
      <c r="E15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58" s="29" t="str">
        <f>IF(Table2[[#This Row],[M1A]]="","",Table2[[#This Row],[M1A]]-Table2[[#This Row],[AWAL]])</f>
        <v/>
      </c>
      <c r="I158" s="29" t="str">
        <f>IF(Table2[[#This Row],[M2A]]="","",SUM(Table2[[#This Row],[M2A]]-(IF(Table2[[#This Row],[M1A]]="",Table2[[#This Row],[AWAL]],Table2[[#This Row],[M1A]]))))</f>
        <v/>
      </c>
      <c r="J158" s="30"/>
      <c r="K15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8" s="31" t="str">
        <f>IF(NOT(Table2[[#This Row],[M1B]]=""),"+-","")</f>
        <v/>
      </c>
      <c r="O158" s="50"/>
    </row>
    <row r="159" spans="1:15">
      <c r="A159" s="28">
        <f>IF(Table2[[#This Row],[TT]]&lt;1,"",COUNT(A$2:A158)+1)</f>
        <v>148</v>
      </c>
      <c r="B159" s="38" t="s">
        <v>304</v>
      </c>
      <c r="C159" s="39">
        <v>1</v>
      </c>
      <c r="D159" s="39" t="s">
        <v>59</v>
      </c>
      <c r="E15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59" s="29" t="str">
        <f>IF(Table2[[#This Row],[M1A]]="","",Table2[[#This Row],[M1A]]-Table2[[#This Row],[AWAL]])</f>
        <v/>
      </c>
      <c r="I159" s="29" t="str">
        <f>IF(Table2[[#This Row],[M2A]]="","",SUM(Table2[[#This Row],[M2A]]-(IF(Table2[[#This Row],[M1A]]="",Table2[[#This Row],[AWAL]],Table2[[#This Row],[M1A]]))))</f>
        <v/>
      </c>
      <c r="J159" s="30"/>
      <c r="K15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9" s="31" t="str">
        <f>IF(NOT(Table2[[#This Row],[M1B]]=""),"+-","")</f>
        <v/>
      </c>
      <c r="O159" s="50"/>
    </row>
    <row r="160" spans="1:15">
      <c r="A160" s="28">
        <f>IF(Table2[[#This Row],[TT]]&lt;1,"",COUNT(A$2:A159)+1)</f>
        <v>149</v>
      </c>
      <c r="B160" s="38" t="s">
        <v>305</v>
      </c>
      <c r="C160" s="39">
        <v>8</v>
      </c>
      <c r="D160" s="39" t="s">
        <v>91</v>
      </c>
      <c r="E16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160" s="29" t="str">
        <f>IF(Table2[[#This Row],[M1A]]="","",Table2[[#This Row],[M1A]]-Table2[[#This Row],[AWAL]])</f>
        <v/>
      </c>
      <c r="I160" s="29" t="str">
        <f>IF(Table2[[#This Row],[M2A]]="","",SUM(Table2[[#This Row],[M2A]]-(IF(Table2[[#This Row],[M1A]]="",Table2[[#This Row],[AWAL]],Table2[[#This Row],[M1A]]))))</f>
        <v/>
      </c>
      <c r="J160" s="30"/>
      <c r="K16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0" s="31" t="str">
        <f>IF(NOT(Table2[[#This Row],[M1B]]=""),"+-","")</f>
        <v/>
      </c>
      <c r="O160" s="50"/>
    </row>
    <row r="161" spans="1:15">
      <c r="A161" s="28">
        <f>IF(Table2[[#This Row],[TT]]&lt;1,"",COUNT(A$2:A160)+1)</f>
        <v>150</v>
      </c>
      <c r="B161" s="38" t="s">
        <v>2629</v>
      </c>
      <c r="C161" s="39">
        <v>16</v>
      </c>
      <c r="D161" s="39" t="s">
        <v>2863</v>
      </c>
      <c r="E16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16</v>
      </c>
      <c r="G161" s="29" t="str">
        <f>IF(Table2[[#This Row],[M1A]]="","",Table2[[#This Row],[M1A]]-Table2[[#This Row],[AWAL]])</f>
        <v/>
      </c>
      <c r="I161" s="29" t="str">
        <f>IF(Table2[[#This Row],[M2A]]="","",SUM(Table2[[#This Row],[M2A]]-(IF(Table2[[#This Row],[M1A]]="",Table2[[#This Row],[AWAL]],Table2[[#This Row],[M1A]]))))</f>
        <v/>
      </c>
      <c r="J161" s="30"/>
      <c r="K16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1" s="31" t="str">
        <f>IF(NOT(Table2[[#This Row],[M1B]]=""),"+-","")</f>
        <v/>
      </c>
      <c r="O161" s="50"/>
    </row>
    <row r="162" spans="1:15">
      <c r="A162" s="28">
        <f>IF(Table2[[#This Row],[TT]]&lt;1,"",COUNT(A$2:A161)+1)</f>
        <v>151</v>
      </c>
      <c r="B162" s="38" t="s">
        <v>2943</v>
      </c>
      <c r="C162" s="39">
        <v>21</v>
      </c>
      <c r="D162" s="39" t="s">
        <v>2698</v>
      </c>
      <c r="E16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21</v>
      </c>
      <c r="G162" s="29" t="str">
        <f>IF(Table2[[#This Row],[M1A]]="","",Table2[[#This Row],[M1A]]-Table2[[#This Row],[AWAL]])</f>
        <v/>
      </c>
      <c r="I162" s="29" t="str">
        <f>IF(Table2[[#This Row],[M2A]]="","",SUM(Table2[[#This Row],[M2A]]-(IF(Table2[[#This Row],[M1A]]="",Table2[[#This Row],[AWAL]],Table2[[#This Row],[M1A]]))))</f>
        <v/>
      </c>
      <c r="J162" s="30"/>
      <c r="K16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2" s="31" t="str">
        <f>IF(NOT(Table2[[#This Row],[M1B]]=""),"+-","")</f>
        <v/>
      </c>
      <c r="O162" s="50"/>
    </row>
    <row r="163" spans="1:15">
      <c r="A163" s="28">
        <f>IF(Table2[[#This Row],[TT]]&lt;1,"",COUNT(A$2:A162)+1)</f>
        <v>152</v>
      </c>
      <c r="B163" s="38" t="s">
        <v>306</v>
      </c>
      <c r="C163" s="39">
        <v>2</v>
      </c>
      <c r="D163" s="39" t="s">
        <v>39</v>
      </c>
      <c r="E16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63" s="29" t="str">
        <f>IF(Table2[[#This Row],[M1A]]="","",Table2[[#This Row],[M1A]]-Table2[[#This Row],[AWAL]])</f>
        <v/>
      </c>
      <c r="I163" s="29" t="str">
        <f>IF(Table2[[#This Row],[M2A]]="","",SUM(Table2[[#This Row],[M2A]]-(IF(Table2[[#This Row],[M1A]]="",Table2[[#This Row],[AWAL]],Table2[[#This Row],[M1A]]))))</f>
        <v/>
      </c>
      <c r="J163" s="30"/>
      <c r="K16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3" s="31" t="str">
        <f>IF(NOT(Table2[[#This Row],[M1B]]=""),"+-","")</f>
        <v/>
      </c>
      <c r="O163" s="50"/>
    </row>
    <row r="164" spans="1:15">
      <c r="A164" s="28">
        <f>IF(Table2[[#This Row],[TT]]&lt;1,"",COUNT(A$2:A163)+1)</f>
        <v>153</v>
      </c>
      <c r="B164" s="38" t="s">
        <v>307</v>
      </c>
      <c r="C164" s="39">
        <v>2</v>
      </c>
      <c r="D164" s="39" t="s">
        <v>59</v>
      </c>
      <c r="E16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64" s="29" t="str">
        <f>IF(Table2[[#This Row],[M1A]]="","",Table2[[#This Row],[M1A]]-Table2[[#This Row],[AWAL]])</f>
        <v/>
      </c>
      <c r="I164" s="29" t="str">
        <f>IF(Table2[[#This Row],[M2A]]="","",SUM(Table2[[#This Row],[M2A]]-(IF(Table2[[#This Row],[M1A]]="",Table2[[#This Row],[AWAL]],Table2[[#This Row],[M1A]]))))</f>
        <v/>
      </c>
      <c r="J164" s="30"/>
      <c r="K16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4" s="31" t="str">
        <f>IF(NOT(Table2[[#This Row],[M1B]]=""),"+-","")</f>
        <v/>
      </c>
      <c r="O164" s="50"/>
    </row>
    <row r="165" spans="1:15">
      <c r="A165" s="28" t="str">
        <f>IF(Table2[[#This Row],[TT]]&lt;1,"",COUNT(A$2:A164)+1)</f>
        <v/>
      </c>
      <c r="B165" s="38" t="s">
        <v>308</v>
      </c>
      <c r="C165" s="39">
        <v>6</v>
      </c>
      <c r="D165" s="39" t="s">
        <v>11</v>
      </c>
      <c r="E16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65" s="29" t="str">
        <f>IF(Table2[[#This Row],[M1A]]="","",Table2[[#This Row],[M1A]]-Table2[[#This Row],[AWAL]])</f>
        <v/>
      </c>
      <c r="I165" s="29" t="str">
        <f>IF(Table2[[#This Row],[M2A]]="","",SUM(Table2[[#This Row],[M2A]]-(IF(Table2[[#This Row],[M1A]]="",Table2[[#This Row],[AWAL]],Table2[[#This Row],[M1A]]))))</f>
        <v/>
      </c>
      <c r="J165" s="30">
        <v>0</v>
      </c>
      <c r="K165" s="29">
        <f>IF(Table2[[#This Row],[M3A]]="","",SUM(Table2[[#This Row],[M3A]]-(IF(Table2[[#This Row],[M2A]]="",IF(Table2[[#This Row],[M1A]]="",Table2[[#This Row],[AWAL]],Table2[[#This Row],[M1A]]),Table2[[#This Row],[M2A]]))))</f>
        <v>-6</v>
      </c>
      <c r="M16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5" s="31" t="str">
        <f>IF(NOT(Table2[[#This Row],[M1B]]=""),"+-","")</f>
        <v/>
      </c>
      <c r="O165" s="50"/>
    </row>
    <row r="166" spans="1:15">
      <c r="A166" s="28">
        <f>IF(Table2[[#This Row],[TT]]&lt;1,"",COUNT(A$2:A165)+1)</f>
        <v>154</v>
      </c>
      <c r="B166" s="38" t="s">
        <v>309</v>
      </c>
      <c r="C166" s="39">
        <v>5</v>
      </c>
      <c r="D166" s="39" t="s">
        <v>59</v>
      </c>
      <c r="E16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66" s="29" t="str">
        <f>IF(Table2[[#This Row],[M1A]]="","",Table2[[#This Row],[M1A]]-Table2[[#This Row],[AWAL]])</f>
        <v/>
      </c>
      <c r="H166" s="29">
        <v>4</v>
      </c>
      <c r="I166" s="29">
        <f>IF(Table2[[#This Row],[M2A]]="","",SUM(Table2[[#This Row],[M2A]]-(IF(Table2[[#This Row],[M1A]]="",Table2[[#This Row],[AWAL]],Table2[[#This Row],[M1A]]))))</f>
        <v>-1</v>
      </c>
      <c r="J166" s="30">
        <v>3</v>
      </c>
      <c r="K166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16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6" s="31" t="str">
        <f>IF(NOT(Table2[[#This Row],[M1B]]=""),"+-","")</f>
        <v/>
      </c>
      <c r="O166" s="50"/>
    </row>
    <row r="167" spans="1:15">
      <c r="A167" s="28" t="str">
        <f>IF(Table2[[#This Row],[TT]]&lt;1,"",COUNT(A$2:A166)+1)</f>
        <v/>
      </c>
      <c r="B167" s="38" t="s">
        <v>310</v>
      </c>
      <c r="C167" s="39">
        <v>0</v>
      </c>
      <c r="D167" s="39" t="s">
        <v>59</v>
      </c>
      <c r="E16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67" s="29" t="str">
        <f>IF(Table2[[#This Row],[M1A]]="","",Table2[[#This Row],[M1A]]-Table2[[#This Row],[AWAL]])</f>
        <v/>
      </c>
      <c r="I167" s="29" t="str">
        <f>IF(Table2[[#This Row],[M2A]]="","",SUM(Table2[[#This Row],[M2A]]-(IF(Table2[[#This Row],[M1A]]="",Table2[[#This Row],[AWAL]],Table2[[#This Row],[M1A]]))))</f>
        <v/>
      </c>
      <c r="J167" s="30"/>
      <c r="K16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7" s="31" t="str">
        <f>IF(NOT(Table2[[#This Row],[M1B]]=""),"+-","")</f>
        <v/>
      </c>
      <c r="O167" s="50"/>
    </row>
    <row r="168" spans="1:15">
      <c r="A168" s="28">
        <f>IF(Table2[[#This Row],[TT]]&lt;1,"",COUNT(A$2:A167)+1)</f>
        <v>155</v>
      </c>
      <c r="B168" s="38" t="s">
        <v>311</v>
      </c>
      <c r="C168" s="39">
        <v>10</v>
      </c>
      <c r="D168" s="39" t="s">
        <v>59</v>
      </c>
      <c r="E16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168" s="29" t="str">
        <f>IF(Table2[[#This Row],[M1A]]="","",Table2[[#This Row],[M1A]]-Table2[[#This Row],[AWAL]])</f>
        <v/>
      </c>
      <c r="H168" s="29">
        <v>9</v>
      </c>
      <c r="I168" s="29">
        <f>IF(Table2[[#This Row],[M2A]]="","",SUM(Table2[[#This Row],[M2A]]-(IF(Table2[[#This Row],[M1A]]="",Table2[[#This Row],[AWAL]],Table2[[#This Row],[M1A]]))))</f>
        <v>-1</v>
      </c>
      <c r="J168" s="30"/>
      <c r="K16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8" s="31" t="str">
        <f>IF(NOT(Table2[[#This Row],[M1B]]=""),"+-","")</f>
        <v/>
      </c>
      <c r="O168" s="50"/>
    </row>
    <row r="169" spans="1:15">
      <c r="A169" s="34">
        <f>IF(Table2[[#This Row],[TT]]&lt;1,"",COUNT(A$2:A168)+1)</f>
        <v>156</v>
      </c>
      <c r="B169" s="38" t="s">
        <v>312</v>
      </c>
      <c r="C169" s="39">
        <v>2</v>
      </c>
      <c r="D169" s="39" t="s">
        <v>289</v>
      </c>
      <c r="E169" s="35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F169" s="36"/>
      <c r="G169" s="35" t="str">
        <f>IF(Table2[[#This Row],[M1A]]="","",Table2[[#This Row],[M1A]]-Table2[[#This Row],[AWAL]])</f>
        <v/>
      </c>
      <c r="H169" s="36"/>
      <c r="I169" s="35" t="str">
        <f>IF(Table2[[#This Row],[M2A]]="","",SUM(Table2[[#This Row],[M2A]]-(IF(Table2[[#This Row],[M1A]]="",Table2[[#This Row],[AWAL]],Table2[[#This Row],[M1A]]))))</f>
        <v/>
      </c>
      <c r="J169" s="37">
        <v>1</v>
      </c>
      <c r="K169" s="35">
        <f>IF(Table2[[#This Row],[M3A]]="","",SUM(Table2[[#This Row],[M3A]]-(IF(Table2[[#This Row],[M2A]]="",IF(Table2[[#This Row],[M1A]]="",Table2[[#This Row],[AWAL]],Table2[[#This Row],[M1A]]),Table2[[#This Row],[M2A]]))))</f>
        <v>-1</v>
      </c>
      <c r="L169" s="35"/>
      <c r="M169" s="35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9" s="35" t="str">
        <f>IF(NOT(Table2[[#This Row],[M1B]]=""),"+-","")</f>
        <v/>
      </c>
      <c r="O169" s="50"/>
    </row>
    <row r="170" spans="1:15">
      <c r="A170" s="28">
        <f>IF(Table2[[#This Row],[TT]]&lt;1,"",COUNT(A$2:A169)+1)</f>
        <v>157</v>
      </c>
      <c r="B170" s="38" t="s">
        <v>313</v>
      </c>
      <c r="C170" s="39">
        <v>4</v>
      </c>
      <c r="D170" s="39" t="s">
        <v>289</v>
      </c>
      <c r="E17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70" s="29" t="str">
        <f>IF(Table2[[#This Row],[M1A]]="","",Table2[[#This Row],[M1A]]-Table2[[#This Row],[AWAL]])</f>
        <v/>
      </c>
      <c r="H170" s="29">
        <v>3</v>
      </c>
      <c r="I170" s="29">
        <f>IF(Table2[[#This Row],[M2A]]="","",SUM(Table2[[#This Row],[M2A]]-(IF(Table2[[#This Row],[M1A]]="",Table2[[#This Row],[AWAL]],Table2[[#This Row],[M1A]]))))</f>
        <v>-1</v>
      </c>
      <c r="J170" s="30">
        <v>2</v>
      </c>
      <c r="K170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17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0" s="31" t="str">
        <f>IF(NOT(Table2[[#This Row],[M1B]]=""),"+-","")</f>
        <v/>
      </c>
      <c r="O170" s="50"/>
    </row>
    <row r="171" spans="1:15">
      <c r="A171" s="28">
        <f>IF(Table2[[#This Row],[TT]]&lt;1,"",COUNT(A$2:A170)+1)</f>
        <v>158</v>
      </c>
      <c r="B171" s="38" t="s">
        <v>314</v>
      </c>
      <c r="C171" s="39">
        <v>10</v>
      </c>
      <c r="D171" s="39" t="s">
        <v>39</v>
      </c>
      <c r="E17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171" s="29" t="str">
        <f>IF(Table2[[#This Row],[M1A]]="","",Table2[[#This Row],[M1A]]-Table2[[#This Row],[AWAL]])</f>
        <v/>
      </c>
      <c r="H171" s="29">
        <v>9</v>
      </c>
      <c r="I171" s="29">
        <f>IF(Table2[[#This Row],[M2A]]="","",SUM(Table2[[#This Row],[M2A]]-(IF(Table2[[#This Row],[M1A]]="",Table2[[#This Row],[AWAL]],Table2[[#This Row],[M1A]]))))</f>
        <v>-1</v>
      </c>
      <c r="J171" s="30"/>
      <c r="K17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7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1" s="31" t="str">
        <f>IF(NOT(Table2[[#This Row],[M1B]]=""),"+-","")</f>
        <v/>
      </c>
      <c r="O171" s="50"/>
    </row>
    <row r="172" spans="1:15">
      <c r="A172" s="28">
        <f>IF(Table2[[#This Row],[TT]]&lt;1,"",COUNT(A$2:A171)+1)</f>
        <v>159</v>
      </c>
      <c r="B172" s="38" t="s">
        <v>315</v>
      </c>
      <c r="C172" s="39">
        <v>15</v>
      </c>
      <c r="D172" s="39" t="s">
        <v>11</v>
      </c>
      <c r="E17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G172" s="29" t="str">
        <f>IF(Table2[[#This Row],[M1A]]="","",Table2[[#This Row],[M1A]]-Table2[[#This Row],[AWAL]])</f>
        <v/>
      </c>
      <c r="I172" s="29" t="str">
        <f>IF(Table2[[#This Row],[M2A]]="","",SUM(Table2[[#This Row],[M2A]]-(IF(Table2[[#This Row],[M1A]]="",Table2[[#This Row],[AWAL]],Table2[[#This Row],[M1A]]))))</f>
        <v/>
      </c>
      <c r="J172" s="30"/>
      <c r="K17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172" s="29">
        <v>14</v>
      </c>
      <c r="M172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172" s="31" t="str">
        <f>IF(NOT(Table2[[#This Row],[M1B]]=""),"+-","")</f>
        <v/>
      </c>
      <c r="O172" s="50"/>
    </row>
    <row r="173" spans="1:15">
      <c r="A173" s="28">
        <f>IF(Table2[[#This Row],[TT]]&lt;1,"",COUNT(A$2:A172)+1)</f>
        <v>160</v>
      </c>
      <c r="B173" s="38" t="s">
        <v>316</v>
      </c>
      <c r="C173" s="39">
        <v>2</v>
      </c>
      <c r="D173" s="39" t="s">
        <v>39</v>
      </c>
      <c r="E17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73" s="29" t="str">
        <f>IF(Table2[[#This Row],[M1A]]="","",Table2[[#This Row],[M1A]]-Table2[[#This Row],[AWAL]])</f>
        <v/>
      </c>
      <c r="I173" s="29" t="str">
        <f>IF(Table2[[#This Row],[M2A]]="","",SUM(Table2[[#This Row],[M2A]]-(IF(Table2[[#This Row],[M1A]]="",Table2[[#This Row],[AWAL]],Table2[[#This Row],[M1A]]))))</f>
        <v/>
      </c>
      <c r="J173" s="30"/>
      <c r="K17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7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3" s="31" t="str">
        <f>IF(NOT(Table2[[#This Row],[M1B]]=""),"+-","")</f>
        <v/>
      </c>
      <c r="O173" s="50"/>
    </row>
    <row r="174" spans="1:15">
      <c r="A174" s="28">
        <f>IF(Table2[[#This Row],[TT]]&lt;1,"",COUNT(A$2:A173)+1)</f>
        <v>161</v>
      </c>
      <c r="B174" s="38" t="s">
        <v>317</v>
      </c>
      <c r="C174" s="39">
        <v>4</v>
      </c>
      <c r="D174" s="39" t="s">
        <v>59</v>
      </c>
      <c r="E17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74" s="29" t="str">
        <f>IF(Table2[[#This Row],[M1A]]="","",Table2[[#This Row],[M1A]]-Table2[[#This Row],[AWAL]])</f>
        <v/>
      </c>
      <c r="I174" s="29" t="str">
        <f>IF(Table2[[#This Row],[M2A]]="","",SUM(Table2[[#This Row],[M2A]]-(IF(Table2[[#This Row],[M1A]]="",Table2[[#This Row],[AWAL]],Table2[[#This Row],[M1A]]))))</f>
        <v/>
      </c>
      <c r="J174" s="30">
        <v>3</v>
      </c>
      <c r="K174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17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4" s="31" t="str">
        <f>IF(NOT(Table2[[#This Row],[M1B]]=""),"+-","")</f>
        <v/>
      </c>
      <c r="O174" s="50"/>
    </row>
    <row r="175" spans="1:15">
      <c r="A175" s="28">
        <f>IF(Table2[[#This Row],[TT]]&lt;1,"",COUNT(A$2:A174)+1)</f>
        <v>162</v>
      </c>
      <c r="B175" s="38" t="s">
        <v>318</v>
      </c>
      <c r="C175" s="39">
        <v>72</v>
      </c>
      <c r="D175" s="39" t="s">
        <v>59</v>
      </c>
      <c r="E17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71</v>
      </c>
      <c r="G175" s="29" t="str">
        <f>IF(Table2[[#This Row],[M1A]]="","",Table2[[#This Row],[M1A]]-Table2[[#This Row],[AWAL]])</f>
        <v/>
      </c>
      <c r="I175" s="29" t="str">
        <f>IF(Table2[[#This Row],[M2A]]="","",SUM(Table2[[#This Row],[M2A]]-(IF(Table2[[#This Row],[M1A]]="",Table2[[#This Row],[AWAL]],Table2[[#This Row],[M1A]]))))</f>
        <v/>
      </c>
      <c r="J175" s="30">
        <v>71</v>
      </c>
      <c r="K175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17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5" s="31" t="str">
        <f>IF(NOT(Table2[[#This Row],[M1B]]=""),"+-","")</f>
        <v/>
      </c>
      <c r="O175" s="50"/>
    </row>
    <row r="176" spans="1:15">
      <c r="A176" s="28" t="str">
        <f>IF(Table2[[#This Row],[TT]]&lt;1,"",COUNT(A$2:A175)+1)</f>
        <v/>
      </c>
      <c r="B176" s="38" t="s">
        <v>319</v>
      </c>
      <c r="C176" s="39">
        <v>1</v>
      </c>
      <c r="D176" s="39" t="s">
        <v>39</v>
      </c>
      <c r="E17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176" s="29">
        <v>0</v>
      </c>
      <c r="G176" s="29">
        <f>IF(Table2[[#This Row],[M1A]]="","",Table2[[#This Row],[M1A]]-Table2[[#This Row],[AWAL]])</f>
        <v>-1</v>
      </c>
      <c r="I176" s="29" t="str">
        <f>IF(Table2[[#This Row],[M2A]]="","",SUM(Table2[[#This Row],[M2A]]-(IF(Table2[[#This Row],[M1A]]="",Table2[[#This Row],[AWAL]],Table2[[#This Row],[M1A]]))))</f>
        <v/>
      </c>
      <c r="J176" s="30"/>
      <c r="K17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7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6" s="31" t="str">
        <f>IF(NOT(Table2[[#This Row],[M1B]]=""),"+-","")</f>
        <v>+-</v>
      </c>
      <c r="O176" s="50"/>
    </row>
    <row r="177" spans="1:15">
      <c r="A177" s="28">
        <f>IF(Table2[[#This Row],[TT]]&lt;1,"",COUNT(A$2:A176)+1)</f>
        <v>163</v>
      </c>
      <c r="B177" s="38" t="s">
        <v>320</v>
      </c>
      <c r="C177" s="39">
        <v>1</v>
      </c>
      <c r="D177" s="39" t="s">
        <v>96</v>
      </c>
      <c r="E17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77" s="29" t="str">
        <f>IF(Table2[[#This Row],[M1A]]="","",Table2[[#This Row],[M1A]]-Table2[[#This Row],[AWAL]])</f>
        <v/>
      </c>
      <c r="I177" s="29" t="str">
        <f>IF(Table2[[#This Row],[M2A]]="","",SUM(Table2[[#This Row],[M2A]]-(IF(Table2[[#This Row],[M1A]]="",Table2[[#This Row],[AWAL]],Table2[[#This Row],[M1A]]))))</f>
        <v/>
      </c>
      <c r="J177" s="30"/>
      <c r="K17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7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7" s="31" t="str">
        <f>IF(NOT(Table2[[#This Row],[M1B]]=""),"+-","")</f>
        <v/>
      </c>
      <c r="O177" s="50"/>
    </row>
    <row r="178" spans="1:15">
      <c r="A178" s="28">
        <f>IF(Table2[[#This Row],[TT]]&lt;1,"",COUNT(A$2:A177)+1)</f>
        <v>164</v>
      </c>
      <c r="B178" s="38" t="s">
        <v>321</v>
      </c>
      <c r="C178" s="39">
        <v>1</v>
      </c>
      <c r="D178" s="39" t="s">
        <v>68</v>
      </c>
      <c r="E17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78" s="29" t="str">
        <f>IF(Table2[[#This Row],[M1A]]="","",Table2[[#This Row],[M1A]]-Table2[[#This Row],[AWAL]])</f>
        <v/>
      </c>
      <c r="I178" s="29" t="str">
        <f>IF(Table2[[#This Row],[M2A]]="","",SUM(Table2[[#This Row],[M2A]]-(IF(Table2[[#This Row],[M1A]]="",Table2[[#This Row],[AWAL]],Table2[[#This Row],[M1A]]))))</f>
        <v/>
      </c>
      <c r="J178" s="30"/>
      <c r="K17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7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8" s="31" t="str">
        <f>IF(NOT(Table2[[#This Row],[M1B]]=""),"+-","")</f>
        <v/>
      </c>
      <c r="O178" s="50"/>
    </row>
    <row r="179" spans="1:15">
      <c r="A179" s="28">
        <f>IF(Table2[[#This Row],[TT]]&lt;1,"",COUNT(A$2:A178)+1)</f>
        <v>165</v>
      </c>
      <c r="B179" s="38" t="s">
        <v>322</v>
      </c>
      <c r="C179" s="39">
        <v>136</v>
      </c>
      <c r="D179" s="39" t="s">
        <v>86</v>
      </c>
      <c r="E17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136</v>
      </c>
      <c r="G179" s="29" t="str">
        <f>IF(Table2[[#This Row],[M1A]]="","",Table2[[#This Row],[M1A]]-Table2[[#This Row],[AWAL]])</f>
        <v/>
      </c>
      <c r="I179" s="29" t="str">
        <f>IF(Table2[[#This Row],[M2A]]="","",SUM(Table2[[#This Row],[M2A]]-(IF(Table2[[#This Row],[M1A]]="",Table2[[#This Row],[AWAL]],Table2[[#This Row],[M1A]]))))</f>
        <v/>
      </c>
      <c r="J179" s="30"/>
      <c r="K17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7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9" s="31" t="str">
        <f>IF(NOT(Table2[[#This Row],[M1B]]=""),"+-","")</f>
        <v/>
      </c>
      <c r="O179" s="50"/>
    </row>
    <row r="180" spans="1:15">
      <c r="A180" s="28">
        <f>IF(Table2[[#This Row],[TT]]&lt;1,"",COUNT(A$2:A179)+1)</f>
        <v>166</v>
      </c>
      <c r="B180" s="38" t="s">
        <v>323</v>
      </c>
      <c r="C180" s="39">
        <v>34</v>
      </c>
      <c r="D180" s="39" t="s">
        <v>98</v>
      </c>
      <c r="E18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34</v>
      </c>
      <c r="G180" s="29" t="str">
        <f>IF(Table2[[#This Row],[M1A]]="","",Table2[[#This Row],[M1A]]-Table2[[#This Row],[AWAL]])</f>
        <v/>
      </c>
      <c r="I180" s="29" t="str">
        <f>IF(Table2[[#This Row],[M2A]]="","",SUM(Table2[[#This Row],[M2A]]-(IF(Table2[[#This Row],[M1A]]="",Table2[[#This Row],[AWAL]],Table2[[#This Row],[M1A]]))))</f>
        <v/>
      </c>
      <c r="J180" s="30"/>
      <c r="K18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0" s="31" t="str">
        <f>IF(NOT(Table2[[#This Row],[M1B]]=""),"+-","")</f>
        <v/>
      </c>
      <c r="O180" s="50"/>
    </row>
    <row r="181" spans="1:15">
      <c r="A181" s="28">
        <f>IF(Table2[[#This Row],[TT]]&lt;1,"",COUNT(A$2:A180)+1)</f>
        <v>167</v>
      </c>
      <c r="B181" s="38" t="s">
        <v>324</v>
      </c>
      <c r="C181" s="39">
        <v>1</v>
      </c>
      <c r="D181" s="39" t="s">
        <v>206</v>
      </c>
      <c r="E18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81" s="29" t="str">
        <f>IF(Table2[[#This Row],[M1A]]="","",Table2[[#This Row],[M1A]]-Table2[[#This Row],[AWAL]])</f>
        <v/>
      </c>
      <c r="I181" s="29" t="str">
        <f>IF(Table2[[#This Row],[M2A]]="","",SUM(Table2[[#This Row],[M2A]]-(IF(Table2[[#This Row],[M1A]]="",Table2[[#This Row],[AWAL]],Table2[[#This Row],[M1A]]))))</f>
        <v/>
      </c>
      <c r="J181" s="30"/>
      <c r="K18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1" s="31" t="str">
        <f>IF(NOT(Table2[[#This Row],[M1B]]=""),"+-","")</f>
        <v/>
      </c>
      <c r="O181" s="50"/>
    </row>
    <row r="182" spans="1:15">
      <c r="A182" s="28">
        <f>IF(Table2[[#This Row],[TT]]&lt;1,"",COUNT(A$2:A181)+1)</f>
        <v>168</v>
      </c>
      <c r="B182" s="38" t="s">
        <v>325</v>
      </c>
      <c r="C182" s="39">
        <v>2</v>
      </c>
      <c r="D182" s="39" t="s">
        <v>326</v>
      </c>
      <c r="E18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82" s="29" t="str">
        <f>IF(Table2[[#This Row],[M1A]]="","",Table2[[#This Row],[M1A]]-Table2[[#This Row],[AWAL]])</f>
        <v/>
      </c>
      <c r="I182" s="29" t="str">
        <f>IF(Table2[[#This Row],[M2A]]="","",SUM(Table2[[#This Row],[M2A]]-(IF(Table2[[#This Row],[M1A]]="",Table2[[#This Row],[AWAL]],Table2[[#This Row],[M1A]]))))</f>
        <v/>
      </c>
      <c r="J182" s="30"/>
      <c r="K18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2" s="31" t="str">
        <f>IF(NOT(Table2[[#This Row],[M1B]]=""),"+-","")</f>
        <v/>
      </c>
      <c r="O182" s="50"/>
    </row>
    <row r="183" spans="1:15">
      <c r="A183" s="28">
        <f>IF(Table2[[#This Row],[TT]]&lt;1,"",COUNT(A$2:A182)+1)</f>
        <v>169</v>
      </c>
      <c r="B183" s="38" t="s">
        <v>328</v>
      </c>
      <c r="C183" s="39">
        <v>1</v>
      </c>
      <c r="D183" s="39" t="s">
        <v>96</v>
      </c>
      <c r="E18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83" s="29" t="str">
        <f>IF(Table2[[#This Row],[M1A]]="","",Table2[[#This Row],[M1A]]-Table2[[#This Row],[AWAL]])</f>
        <v/>
      </c>
      <c r="I183" s="29" t="str">
        <f>IF(Table2[[#This Row],[M2A]]="","",SUM(Table2[[#This Row],[M2A]]-(IF(Table2[[#This Row],[M1A]]="",Table2[[#This Row],[AWAL]],Table2[[#This Row],[M1A]]))))</f>
        <v/>
      </c>
      <c r="J183" s="30"/>
      <c r="K18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3" s="31" t="str">
        <f>IF(NOT(Table2[[#This Row],[M1B]]=""),"+-","")</f>
        <v/>
      </c>
      <c r="O183" s="50"/>
    </row>
    <row r="184" spans="1:15">
      <c r="A184" s="28">
        <f>IF(Table2[[#This Row],[TT]]&lt;1,"",COUNT(A$2:A183)+1)</f>
        <v>170</v>
      </c>
      <c r="B184" s="38" t="s">
        <v>329</v>
      </c>
      <c r="C184" s="39">
        <v>23</v>
      </c>
      <c r="D184" s="39" t="s">
        <v>330</v>
      </c>
      <c r="E18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23</v>
      </c>
      <c r="G184" s="29" t="str">
        <f>IF(Table2[[#This Row],[M1A]]="","",Table2[[#This Row],[M1A]]-Table2[[#This Row],[AWAL]])</f>
        <v/>
      </c>
      <c r="I184" s="29" t="str">
        <f>IF(Table2[[#This Row],[M2A]]="","",SUM(Table2[[#This Row],[M2A]]-(IF(Table2[[#This Row],[M1A]]="",Table2[[#This Row],[AWAL]],Table2[[#This Row],[M1A]]))))</f>
        <v/>
      </c>
      <c r="J184" s="30"/>
      <c r="K18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4" s="31" t="str">
        <f>IF(NOT(Table2[[#This Row],[M1B]]=""),"+-","")</f>
        <v/>
      </c>
      <c r="O184" s="50"/>
    </row>
    <row r="185" spans="1:15">
      <c r="A185" s="28">
        <f>IF(Table2[[#This Row],[TT]]&lt;1,"",COUNT(A$2:A184)+1)</f>
        <v>171</v>
      </c>
      <c r="B185" s="38" t="s">
        <v>331</v>
      </c>
      <c r="C185" s="39">
        <v>4</v>
      </c>
      <c r="D185" s="39" t="s">
        <v>252</v>
      </c>
      <c r="E18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85" s="29" t="str">
        <f>IF(Table2[[#This Row],[M1A]]="","",Table2[[#This Row],[M1A]]-Table2[[#This Row],[AWAL]])</f>
        <v/>
      </c>
      <c r="I185" s="29" t="str">
        <f>IF(Table2[[#This Row],[M2A]]="","",SUM(Table2[[#This Row],[M2A]]-(IF(Table2[[#This Row],[M1A]]="",Table2[[#This Row],[AWAL]],Table2[[#This Row],[M1A]]))))</f>
        <v/>
      </c>
      <c r="J185" s="30"/>
      <c r="K18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5" s="31" t="str">
        <f>IF(NOT(Table2[[#This Row],[M1B]]=""),"+-","")</f>
        <v/>
      </c>
      <c r="O185" s="50"/>
    </row>
    <row r="186" spans="1:15">
      <c r="A186" s="28">
        <f>IF(Table2[[#This Row],[TT]]&lt;1,"",COUNT(A$2:A185)+1)</f>
        <v>172</v>
      </c>
      <c r="B186" s="38" t="s">
        <v>332</v>
      </c>
      <c r="C186" s="39">
        <v>2</v>
      </c>
      <c r="D186" s="39" t="s">
        <v>206</v>
      </c>
      <c r="E18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86" s="29" t="str">
        <f>IF(Table2[[#This Row],[M1A]]="","",Table2[[#This Row],[M1A]]-Table2[[#This Row],[AWAL]])</f>
        <v/>
      </c>
      <c r="I186" s="29" t="str">
        <f>IF(Table2[[#This Row],[M2A]]="","",SUM(Table2[[#This Row],[M2A]]-(IF(Table2[[#This Row],[M1A]]="",Table2[[#This Row],[AWAL]],Table2[[#This Row],[M1A]]))))</f>
        <v/>
      </c>
      <c r="J186" s="30"/>
      <c r="K18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6" s="31" t="str">
        <f>IF(NOT(Table2[[#This Row],[M1B]]=""),"+-","")</f>
        <v/>
      </c>
      <c r="O186" s="50"/>
    </row>
    <row r="187" spans="1:15">
      <c r="A187" s="28">
        <f>IF(Table2[[#This Row],[TT]]&lt;1,"",COUNT(A$2:A186)+1)</f>
        <v>173</v>
      </c>
      <c r="B187" s="38" t="s">
        <v>333</v>
      </c>
      <c r="C187" s="39">
        <v>3</v>
      </c>
      <c r="D187" s="39" t="s">
        <v>206</v>
      </c>
      <c r="E18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87" s="29" t="str">
        <f>IF(Table2[[#This Row],[M1A]]="","",Table2[[#This Row],[M1A]]-Table2[[#This Row],[AWAL]])</f>
        <v/>
      </c>
      <c r="I187" s="29" t="str">
        <f>IF(Table2[[#This Row],[M2A]]="","",SUM(Table2[[#This Row],[M2A]]-(IF(Table2[[#This Row],[M1A]]="",Table2[[#This Row],[AWAL]],Table2[[#This Row],[M1A]]))))</f>
        <v/>
      </c>
      <c r="J187" s="30"/>
      <c r="K18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7" s="31" t="str">
        <f>IF(NOT(Table2[[#This Row],[M1B]]=""),"+-","")</f>
        <v/>
      </c>
      <c r="O187" s="50"/>
    </row>
    <row r="188" spans="1:15">
      <c r="A188" s="28">
        <f>IF(Table2[[#This Row],[TT]]&lt;1,"",COUNT(A$2:A187)+1)</f>
        <v>174</v>
      </c>
      <c r="B188" s="38" t="s">
        <v>334</v>
      </c>
      <c r="C188" s="39">
        <v>2</v>
      </c>
      <c r="D188" s="39" t="s">
        <v>143</v>
      </c>
      <c r="E18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88" s="29" t="str">
        <f>IF(Table2[[#This Row],[M1A]]="","",Table2[[#This Row],[M1A]]-Table2[[#This Row],[AWAL]])</f>
        <v/>
      </c>
      <c r="I188" s="29" t="str">
        <f>IF(Table2[[#This Row],[M2A]]="","",SUM(Table2[[#This Row],[M2A]]-(IF(Table2[[#This Row],[M1A]]="",Table2[[#This Row],[AWAL]],Table2[[#This Row],[M1A]]))))</f>
        <v/>
      </c>
      <c r="J188" s="30"/>
      <c r="K18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8" s="31" t="str">
        <f>IF(NOT(Table2[[#This Row],[M1B]]=""),"+-","")</f>
        <v/>
      </c>
      <c r="O188" s="50"/>
    </row>
    <row r="189" spans="1:15">
      <c r="A189" s="28">
        <f>IF(Table2[[#This Row],[TT]]&lt;1,"",COUNT(A$2:A188)+1)</f>
        <v>175</v>
      </c>
      <c r="B189" s="38" t="s">
        <v>335</v>
      </c>
      <c r="C189" s="39">
        <v>5</v>
      </c>
      <c r="D189" s="39" t="s">
        <v>143</v>
      </c>
      <c r="E18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89" s="29" t="str">
        <f>IF(Table2[[#This Row],[M1A]]="","",Table2[[#This Row],[M1A]]-Table2[[#This Row],[AWAL]])</f>
        <v/>
      </c>
      <c r="I189" s="29" t="str">
        <f>IF(Table2[[#This Row],[M2A]]="","",SUM(Table2[[#This Row],[M2A]]-(IF(Table2[[#This Row],[M1A]]="",Table2[[#This Row],[AWAL]],Table2[[#This Row],[M1A]]))))</f>
        <v/>
      </c>
      <c r="J189" s="30"/>
      <c r="K18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9" s="31" t="str">
        <f>IF(NOT(Table2[[#This Row],[M1B]]=""),"+-","")</f>
        <v/>
      </c>
      <c r="O189" s="50"/>
    </row>
    <row r="190" spans="1:15">
      <c r="A190" s="28">
        <f>IF(Table2[[#This Row],[TT]]&lt;1,"",COUNT(A$2:A189)+1)</f>
        <v>176</v>
      </c>
      <c r="B190" s="38" t="s">
        <v>336</v>
      </c>
      <c r="C190" s="39">
        <v>4</v>
      </c>
      <c r="D190" s="39" t="s">
        <v>330</v>
      </c>
      <c r="E19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90" s="29" t="str">
        <f>IF(Table2[[#This Row],[M1A]]="","",Table2[[#This Row],[M1A]]-Table2[[#This Row],[AWAL]])</f>
        <v/>
      </c>
      <c r="I190" s="29" t="str">
        <f>IF(Table2[[#This Row],[M2A]]="","",SUM(Table2[[#This Row],[M2A]]-(IF(Table2[[#This Row],[M1A]]="",Table2[[#This Row],[AWAL]],Table2[[#This Row],[M1A]]))))</f>
        <v/>
      </c>
      <c r="J190" s="30"/>
      <c r="K19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0" s="31" t="str">
        <f>IF(NOT(Table2[[#This Row],[M1B]]=""),"+-","")</f>
        <v/>
      </c>
      <c r="O190" s="50"/>
    </row>
    <row r="191" spans="1:15">
      <c r="A191" s="28" t="str">
        <f>IF(Table2[[#This Row],[TT]]&lt;1,"",COUNT(A$2:A190)+1)</f>
        <v/>
      </c>
      <c r="B191" s="38" t="s">
        <v>337</v>
      </c>
      <c r="C191" s="39">
        <v>0</v>
      </c>
      <c r="D191" s="39" t="s">
        <v>86</v>
      </c>
      <c r="E19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91" s="29" t="str">
        <f>IF(Table2[[#This Row],[M1A]]="","",Table2[[#This Row],[M1A]]-Table2[[#This Row],[AWAL]])</f>
        <v/>
      </c>
      <c r="I191" s="29" t="str">
        <f>IF(Table2[[#This Row],[M2A]]="","",SUM(Table2[[#This Row],[M2A]]-(IF(Table2[[#This Row],[M1A]]="",Table2[[#This Row],[AWAL]],Table2[[#This Row],[M1A]]))))</f>
        <v/>
      </c>
      <c r="J191" s="30"/>
      <c r="K19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1" s="31" t="str">
        <f>IF(NOT(Table2[[#This Row],[M1B]]=""),"+-","")</f>
        <v/>
      </c>
      <c r="O191" s="50"/>
    </row>
    <row r="192" spans="1:15">
      <c r="A192" s="28">
        <f>IF(Table2[[#This Row],[TT]]&lt;1,"",COUNT(A$2:A191)+1)</f>
        <v>177</v>
      </c>
      <c r="B192" s="38" t="s">
        <v>338</v>
      </c>
      <c r="C192" s="39">
        <v>39</v>
      </c>
      <c r="D192" s="39" t="s">
        <v>82</v>
      </c>
      <c r="E19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39</v>
      </c>
      <c r="G192" s="29" t="str">
        <f>IF(Table2[[#This Row],[M1A]]="","",Table2[[#This Row],[M1A]]-Table2[[#This Row],[AWAL]])</f>
        <v/>
      </c>
      <c r="I192" s="29" t="str">
        <f>IF(Table2[[#This Row],[M2A]]="","",SUM(Table2[[#This Row],[M2A]]-(IF(Table2[[#This Row],[M1A]]="",Table2[[#This Row],[AWAL]],Table2[[#This Row],[M1A]]))))</f>
        <v/>
      </c>
      <c r="J192" s="30"/>
      <c r="K19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2" s="31" t="str">
        <f>IF(NOT(Table2[[#This Row],[M1B]]=""),"+-","")</f>
        <v/>
      </c>
      <c r="O192" s="50"/>
    </row>
    <row r="193" spans="1:15">
      <c r="A193" s="28">
        <f>IF(Table2[[#This Row],[TT]]&lt;1,"",COUNT(A$2:A192)+1)</f>
        <v>178</v>
      </c>
      <c r="B193" s="38" t="s">
        <v>339</v>
      </c>
      <c r="C193" s="39">
        <v>1</v>
      </c>
      <c r="D193" s="39" t="s">
        <v>32</v>
      </c>
      <c r="E19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93" s="29" t="str">
        <f>IF(Table2[[#This Row],[M1A]]="","",Table2[[#This Row],[M1A]]-Table2[[#This Row],[AWAL]])</f>
        <v/>
      </c>
      <c r="I193" s="29" t="str">
        <f>IF(Table2[[#This Row],[M2A]]="","",SUM(Table2[[#This Row],[M2A]]-(IF(Table2[[#This Row],[M1A]]="",Table2[[#This Row],[AWAL]],Table2[[#This Row],[M1A]]))))</f>
        <v/>
      </c>
      <c r="J193" s="30"/>
      <c r="K19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3" s="31" t="str">
        <f>IF(NOT(Table2[[#This Row],[M1B]]=""),"+-","")</f>
        <v/>
      </c>
      <c r="O193" s="50"/>
    </row>
    <row r="194" spans="1:15">
      <c r="A194" s="28">
        <f>IF(Table2[[#This Row],[TT]]&lt;1,"",COUNT(A$2:A193)+1)</f>
        <v>179</v>
      </c>
      <c r="B194" s="38" t="s">
        <v>340</v>
      </c>
      <c r="C194" s="39">
        <v>1</v>
      </c>
      <c r="D194" s="39" t="s">
        <v>252</v>
      </c>
      <c r="E19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94" s="29" t="str">
        <f>IF(Table2[[#This Row],[M1A]]="","",Table2[[#This Row],[M1A]]-Table2[[#This Row],[AWAL]])</f>
        <v/>
      </c>
      <c r="I194" s="29" t="str">
        <f>IF(Table2[[#This Row],[M2A]]="","",SUM(Table2[[#This Row],[M2A]]-(IF(Table2[[#This Row],[M1A]]="",Table2[[#This Row],[AWAL]],Table2[[#This Row],[M1A]]))))</f>
        <v/>
      </c>
      <c r="J194" s="30"/>
      <c r="K19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4" s="31" t="str">
        <f>IF(NOT(Table2[[#This Row],[M1B]]=""),"+-","")</f>
        <v/>
      </c>
      <c r="O194" s="50"/>
    </row>
    <row r="195" spans="1:15">
      <c r="A195" s="28">
        <f>IF(Table2[[#This Row],[TT]]&lt;1,"",COUNT(A$2:A194)+1)</f>
        <v>180</v>
      </c>
      <c r="B195" s="38" t="s">
        <v>341</v>
      </c>
      <c r="C195" s="39">
        <v>5</v>
      </c>
      <c r="D195" s="39" t="s">
        <v>252</v>
      </c>
      <c r="E19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95" s="29" t="str">
        <f>IF(Table2[[#This Row],[M1A]]="","",Table2[[#This Row],[M1A]]-Table2[[#This Row],[AWAL]])</f>
        <v/>
      </c>
      <c r="I195" s="29" t="str">
        <f>IF(Table2[[#This Row],[M2A]]="","",SUM(Table2[[#This Row],[M2A]]-(IF(Table2[[#This Row],[M1A]]="",Table2[[#This Row],[AWAL]],Table2[[#This Row],[M1A]]))))</f>
        <v/>
      </c>
      <c r="J195" s="30"/>
      <c r="K19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5" s="31" t="str">
        <f>IF(NOT(Table2[[#This Row],[M1B]]=""),"+-","")</f>
        <v/>
      </c>
      <c r="O195" s="50"/>
    </row>
    <row r="196" spans="1:15">
      <c r="A196" s="28">
        <f>IF(Table2[[#This Row],[TT]]&lt;1,"",COUNT(A$2:A195)+1)</f>
        <v>181</v>
      </c>
      <c r="B196" s="38" t="s">
        <v>342</v>
      </c>
      <c r="C196" s="39">
        <v>19</v>
      </c>
      <c r="D196" s="39" t="s">
        <v>343</v>
      </c>
      <c r="E19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19</v>
      </c>
      <c r="G196" s="29" t="str">
        <f>IF(Table2[[#This Row],[M1A]]="","",Table2[[#This Row],[M1A]]-Table2[[#This Row],[AWAL]])</f>
        <v/>
      </c>
      <c r="I196" s="29" t="str">
        <f>IF(Table2[[#This Row],[M2A]]="","",SUM(Table2[[#This Row],[M2A]]-(IF(Table2[[#This Row],[M1A]]="",Table2[[#This Row],[AWAL]],Table2[[#This Row],[M1A]]))))</f>
        <v/>
      </c>
      <c r="J196" s="30"/>
      <c r="K19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6" s="31" t="str">
        <f>IF(NOT(Table2[[#This Row],[M1B]]=""),"+-","")</f>
        <v/>
      </c>
      <c r="O196" s="50"/>
    </row>
    <row r="197" spans="1:15">
      <c r="A197" s="28">
        <f>IF(Table2[[#This Row],[TT]]&lt;1,"",COUNT(A$2:A196)+1)</f>
        <v>182</v>
      </c>
      <c r="B197" s="38" t="s">
        <v>344</v>
      </c>
      <c r="C197" s="39">
        <v>4</v>
      </c>
      <c r="D197" s="39" t="s">
        <v>345</v>
      </c>
      <c r="E19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97" s="29" t="str">
        <f>IF(Table2[[#This Row],[M1A]]="","",Table2[[#This Row],[M1A]]-Table2[[#This Row],[AWAL]])</f>
        <v/>
      </c>
      <c r="I197" s="29" t="str">
        <f>IF(Table2[[#This Row],[M2A]]="","",SUM(Table2[[#This Row],[M2A]]-(IF(Table2[[#This Row],[M1A]]="",Table2[[#This Row],[AWAL]],Table2[[#This Row],[M1A]]))))</f>
        <v/>
      </c>
      <c r="J197" s="30"/>
      <c r="K19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7" s="31" t="str">
        <f>IF(NOT(Table2[[#This Row],[M1B]]=""),"+-","")</f>
        <v/>
      </c>
      <c r="O197" s="50"/>
    </row>
    <row r="198" spans="1:15">
      <c r="A198" s="28">
        <f>IF(Table2[[#This Row],[TT]]&lt;1,"",COUNT(A$2:A197)+1)</f>
        <v>183</v>
      </c>
      <c r="B198" s="38" t="s">
        <v>346</v>
      </c>
      <c r="C198" s="39">
        <v>1</v>
      </c>
      <c r="D198" s="39" t="s">
        <v>347</v>
      </c>
      <c r="E19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98" s="29" t="str">
        <f>IF(Table2[[#This Row],[M1A]]="","",Table2[[#This Row],[M1A]]-Table2[[#This Row],[AWAL]])</f>
        <v/>
      </c>
      <c r="I198" s="29" t="str">
        <f>IF(Table2[[#This Row],[M2A]]="","",SUM(Table2[[#This Row],[M2A]]-(IF(Table2[[#This Row],[M1A]]="",Table2[[#This Row],[AWAL]],Table2[[#This Row],[M1A]]))))</f>
        <v/>
      </c>
      <c r="J198" s="30"/>
      <c r="K19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8" s="31" t="str">
        <f>IF(NOT(Table2[[#This Row],[M1B]]=""),"+-","")</f>
        <v/>
      </c>
      <c r="O198" s="50"/>
    </row>
    <row r="199" spans="1:15">
      <c r="A199" s="28">
        <f>IF(Table2[[#This Row],[TT]]&lt;1,"",COUNT(A$2:A198)+1)</f>
        <v>184</v>
      </c>
      <c r="B199" s="38" t="s">
        <v>348</v>
      </c>
      <c r="C199" s="39">
        <v>4</v>
      </c>
      <c r="D199" s="39" t="s">
        <v>86</v>
      </c>
      <c r="E19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99" s="29" t="str">
        <f>IF(Table2[[#This Row],[M1A]]="","",Table2[[#This Row],[M1A]]-Table2[[#This Row],[AWAL]])</f>
        <v/>
      </c>
      <c r="I199" s="29" t="str">
        <f>IF(Table2[[#This Row],[M2A]]="","",SUM(Table2[[#This Row],[M2A]]-(IF(Table2[[#This Row],[M1A]]="",Table2[[#This Row],[AWAL]],Table2[[#This Row],[M1A]]))))</f>
        <v/>
      </c>
      <c r="J199" s="30"/>
      <c r="K19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9" s="31" t="str">
        <f>IF(NOT(Table2[[#This Row],[M1B]]=""),"+-","")</f>
        <v/>
      </c>
      <c r="O199" s="50"/>
    </row>
    <row r="200" spans="1:15">
      <c r="A200" s="28">
        <f>IF(Table2[[#This Row],[TT]]&lt;1,"",COUNT(A$2:A199)+1)</f>
        <v>185</v>
      </c>
      <c r="B200" s="38" t="s">
        <v>349</v>
      </c>
      <c r="C200" s="39">
        <v>4</v>
      </c>
      <c r="D200" s="39" t="s">
        <v>350</v>
      </c>
      <c r="E20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00" s="29" t="str">
        <f>IF(Table2[[#This Row],[M1A]]="","",Table2[[#This Row],[M1A]]-Table2[[#This Row],[AWAL]])</f>
        <v/>
      </c>
      <c r="I200" s="29" t="str">
        <f>IF(Table2[[#This Row],[M2A]]="","",SUM(Table2[[#This Row],[M2A]]-(IF(Table2[[#This Row],[M1A]]="",Table2[[#This Row],[AWAL]],Table2[[#This Row],[M1A]]))))</f>
        <v/>
      </c>
      <c r="J200" s="30"/>
      <c r="K20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0" s="31" t="str">
        <f>IF(NOT(Table2[[#This Row],[M1B]]=""),"+-","")</f>
        <v/>
      </c>
      <c r="O200" s="50"/>
    </row>
    <row r="201" spans="1:15">
      <c r="A201" s="28">
        <f>IF(Table2[[#This Row],[TT]]&lt;1,"",COUNT(A$2:A200)+1)</f>
        <v>186</v>
      </c>
      <c r="B201" s="38" t="s">
        <v>351</v>
      </c>
      <c r="C201" s="39">
        <v>2</v>
      </c>
      <c r="D201" s="39" t="s">
        <v>352</v>
      </c>
      <c r="E20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01" s="29" t="str">
        <f>IF(Table2[[#This Row],[M1A]]="","",Table2[[#This Row],[M1A]]-Table2[[#This Row],[AWAL]])</f>
        <v/>
      </c>
      <c r="I201" s="29" t="str">
        <f>IF(Table2[[#This Row],[M2A]]="","",SUM(Table2[[#This Row],[M2A]]-(IF(Table2[[#This Row],[M1A]]="",Table2[[#This Row],[AWAL]],Table2[[#This Row],[M1A]]))))</f>
        <v/>
      </c>
      <c r="J201" s="30"/>
      <c r="K20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1" s="31" t="str">
        <f>IF(NOT(Table2[[#This Row],[M1B]]=""),"+-","")</f>
        <v/>
      </c>
      <c r="O201" s="50"/>
    </row>
    <row r="202" spans="1:15">
      <c r="A202" s="28">
        <f>IF(Table2[[#This Row],[TT]]&lt;1,"",COUNT(A$2:A201)+1)</f>
        <v>187</v>
      </c>
      <c r="B202" s="38" t="s">
        <v>353</v>
      </c>
      <c r="C202" s="39">
        <v>12</v>
      </c>
      <c r="D202" s="39" t="s">
        <v>354</v>
      </c>
      <c r="E20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G202" s="29" t="str">
        <f>IF(Table2[[#This Row],[M1A]]="","",Table2[[#This Row],[M1A]]-Table2[[#This Row],[AWAL]])</f>
        <v/>
      </c>
      <c r="I202" s="29" t="str">
        <f>IF(Table2[[#This Row],[M2A]]="","",SUM(Table2[[#This Row],[M2A]]-(IF(Table2[[#This Row],[M1A]]="",Table2[[#This Row],[AWAL]],Table2[[#This Row],[M1A]]))))</f>
        <v/>
      </c>
      <c r="J202" s="30"/>
      <c r="K20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2" s="31" t="str">
        <f>IF(NOT(Table2[[#This Row],[M1B]]=""),"+-","")</f>
        <v/>
      </c>
      <c r="O202" s="50"/>
    </row>
    <row r="203" spans="1:15">
      <c r="A203" s="28">
        <f>IF(Table2[[#This Row],[TT]]&lt;1,"",COUNT(A$2:A202)+1)</f>
        <v>188</v>
      </c>
      <c r="B203" s="38" t="s">
        <v>355</v>
      </c>
      <c r="C203" s="39">
        <v>1</v>
      </c>
      <c r="D203" s="39" t="s">
        <v>356</v>
      </c>
      <c r="E20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03" s="29" t="str">
        <f>IF(Table2[[#This Row],[M1A]]="","",Table2[[#This Row],[M1A]]-Table2[[#This Row],[AWAL]])</f>
        <v/>
      </c>
      <c r="I203" s="29" t="str">
        <f>IF(Table2[[#This Row],[M2A]]="","",SUM(Table2[[#This Row],[M2A]]-(IF(Table2[[#This Row],[M1A]]="",Table2[[#This Row],[AWAL]],Table2[[#This Row],[M1A]]))))</f>
        <v/>
      </c>
      <c r="J203" s="30"/>
      <c r="K20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3" s="31" t="str">
        <f>IF(NOT(Table2[[#This Row],[M1B]]=""),"+-","")</f>
        <v/>
      </c>
      <c r="O203" s="50"/>
    </row>
    <row r="204" spans="1:15">
      <c r="A204" s="28">
        <f>IF(Table2[[#This Row],[TT]]&lt;1,"",COUNT(A$2:A203)+1)</f>
        <v>189</v>
      </c>
      <c r="B204" s="38" t="s">
        <v>357</v>
      </c>
      <c r="C204" s="39">
        <v>2</v>
      </c>
      <c r="D204" s="39" t="s">
        <v>358</v>
      </c>
      <c r="E20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04" s="29" t="str">
        <f>IF(Table2[[#This Row],[M1A]]="","",Table2[[#This Row],[M1A]]-Table2[[#This Row],[AWAL]])</f>
        <v/>
      </c>
      <c r="I204" s="29" t="str">
        <f>IF(Table2[[#This Row],[M2A]]="","",SUM(Table2[[#This Row],[M2A]]-(IF(Table2[[#This Row],[M1A]]="",Table2[[#This Row],[AWAL]],Table2[[#This Row],[M1A]]))))</f>
        <v/>
      </c>
      <c r="J204" s="30"/>
      <c r="K20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4" s="31" t="str">
        <f>IF(NOT(Table2[[#This Row],[M1B]]=""),"+-","")</f>
        <v/>
      </c>
      <c r="O204" s="50"/>
    </row>
    <row r="205" spans="1:15">
      <c r="A205" s="28">
        <f>IF(Table2[[#This Row],[TT]]&lt;1,"",COUNT(A$2:A204)+1)</f>
        <v>190</v>
      </c>
      <c r="B205" s="38" t="s">
        <v>359</v>
      </c>
      <c r="C205" s="39">
        <v>2</v>
      </c>
      <c r="D205" s="39" t="s">
        <v>244</v>
      </c>
      <c r="E20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05" s="29" t="str">
        <f>IF(Table2[[#This Row],[M1A]]="","",Table2[[#This Row],[M1A]]-Table2[[#This Row],[AWAL]])</f>
        <v/>
      </c>
      <c r="H205" s="29">
        <v>1</v>
      </c>
      <c r="I205" s="29">
        <f>IF(Table2[[#This Row],[M2A]]="","",SUM(Table2[[#This Row],[M2A]]-(IF(Table2[[#This Row],[M1A]]="",Table2[[#This Row],[AWAL]],Table2[[#This Row],[M1A]]))))</f>
        <v>-1</v>
      </c>
      <c r="J205" s="30"/>
      <c r="K20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5" s="31" t="str">
        <f>IF(NOT(Table2[[#This Row],[M1B]]=""),"+-","")</f>
        <v/>
      </c>
      <c r="O205" s="50"/>
    </row>
    <row r="206" spans="1:15">
      <c r="A206" s="28">
        <f>IF(Table2[[#This Row],[TT]]&lt;1,"",COUNT(A$2:A205)+1)</f>
        <v>191</v>
      </c>
      <c r="B206" s="38" t="s">
        <v>360</v>
      </c>
      <c r="C206" s="39">
        <v>3</v>
      </c>
      <c r="D206" s="39" t="s">
        <v>244</v>
      </c>
      <c r="E20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06" s="29" t="str">
        <f>IF(Table2[[#This Row],[M1A]]="","",Table2[[#This Row],[M1A]]-Table2[[#This Row],[AWAL]])</f>
        <v/>
      </c>
      <c r="I206" s="29" t="str">
        <f>IF(Table2[[#This Row],[M2A]]="","",SUM(Table2[[#This Row],[M2A]]-(IF(Table2[[#This Row],[M1A]]="",Table2[[#This Row],[AWAL]],Table2[[#This Row],[M1A]]))))</f>
        <v/>
      </c>
      <c r="J206" s="30"/>
      <c r="K20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6" s="31" t="str">
        <f>IF(NOT(Table2[[#This Row],[M1B]]=""),"+-","")</f>
        <v/>
      </c>
      <c r="O206" s="50"/>
    </row>
    <row r="207" spans="1:15">
      <c r="A207" s="28">
        <f>IF(Table2[[#This Row],[TT]]&lt;1,"",COUNT(A$2:A206)+1)</f>
        <v>192</v>
      </c>
      <c r="B207" s="38" t="s">
        <v>361</v>
      </c>
      <c r="C207" s="39">
        <v>2</v>
      </c>
      <c r="D207" s="39" t="s">
        <v>51</v>
      </c>
      <c r="E20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07" s="29" t="str">
        <f>IF(Table2[[#This Row],[M1A]]="","",Table2[[#This Row],[M1A]]-Table2[[#This Row],[AWAL]])</f>
        <v/>
      </c>
      <c r="I207" s="29" t="str">
        <f>IF(Table2[[#This Row],[M2A]]="","",SUM(Table2[[#This Row],[M2A]]-(IF(Table2[[#This Row],[M1A]]="",Table2[[#This Row],[AWAL]],Table2[[#This Row],[M1A]]))))</f>
        <v/>
      </c>
      <c r="J207" s="30"/>
      <c r="K20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7" s="31" t="str">
        <f>IF(NOT(Table2[[#This Row],[M1B]]=""),"+-","")</f>
        <v/>
      </c>
      <c r="O207" s="50"/>
    </row>
    <row r="208" spans="1:15">
      <c r="A208" s="28">
        <f>IF(Table2[[#This Row],[TT]]&lt;1,"",COUNT(A$2:A207)+1)</f>
        <v>193</v>
      </c>
      <c r="B208" s="38" t="s">
        <v>362</v>
      </c>
      <c r="C208" s="39">
        <v>8</v>
      </c>
      <c r="D208" s="39" t="s">
        <v>78</v>
      </c>
      <c r="E20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208" s="29" t="str">
        <f>IF(Table2[[#This Row],[M1A]]="","",Table2[[#This Row],[M1A]]-Table2[[#This Row],[AWAL]])</f>
        <v/>
      </c>
      <c r="I208" s="29" t="str">
        <f>IF(Table2[[#This Row],[M2A]]="","",SUM(Table2[[#This Row],[M2A]]-(IF(Table2[[#This Row],[M1A]]="",Table2[[#This Row],[AWAL]],Table2[[#This Row],[M1A]]))))</f>
        <v/>
      </c>
      <c r="J208" s="30"/>
      <c r="K20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8" s="31" t="str">
        <f>IF(NOT(Table2[[#This Row],[M1B]]=""),"+-","")</f>
        <v/>
      </c>
      <c r="O208" s="50"/>
    </row>
    <row r="209" spans="1:15">
      <c r="A209" s="28">
        <f>IF(Table2[[#This Row],[TT]]&lt;1,"",COUNT(A$2:A208)+1)</f>
        <v>194</v>
      </c>
      <c r="B209" s="38" t="s">
        <v>363</v>
      </c>
      <c r="C209" s="39">
        <v>3</v>
      </c>
      <c r="D209" s="39" t="s">
        <v>364</v>
      </c>
      <c r="E20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09" s="29" t="str">
        <f>IF(Table2[[#This Row],[M1A]]="","",Table2[[#This Row],[M1A]]-Table2[[#This Row],[AWAL]])</f>
        <v/>
      </c>
      <c r="I209" s="29" t="str">
        <f>IF(Table2[[#This Row],[M2A]]="","",SUM(Table2[[#This Row],[M2A]]-(IF(Table2[[#This Row],[M1A]]="",Table2[[#This Row],[AWAL]],Table2[[#This Row],[M1A]]))))</f>
        <v/>
      </c>
      <c r="J209" s="30"/>
      <c r="K20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9" s="31" t="str">
        <f>IF(NOT(Table2[[#This Row],[M1B]]=""),"+-","")</f>
        <v/>
      </c>
      <c r="O209" s="50"/>
    </row>
    <row r="210" spans="1:15">
      <c r="A210" s="28" t="str">
        <f>IF(Table2[[#This Row],[TT]]&lt;1,"",COUNT(A$2:A209)+1)</f>
        <v/>
      </c>
      <c r="B210" s="38" t="s">
        <v>2818</v>
      </c>
      <c r="C210" s="39">
        <v>8</v>
      </c>
      <c r="D210" s="39" t="s">
        <v>2864</v>
      </c>
      <c r="E21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210" s="29">
        <v>5</v>
      </c>
      <c r="G210" s="29">
        <f>IF(Table2[[#This Row],[M1A]]="","",Table2[[#This Row],[M1A]]-Table2[[#This Row],[AWAL]])</f>
        <v>-3</v>
      </c>
      <c r="H210" s="29">
        <v>0</v>
      </c>
      <c r="I210" s="29">
        <f>IF(Table2[[#This Row],[M2A]]="","",SUM(Table2[[#This Row],[M2A]]-(IF(Table2[[#This Row],[M1A]]="",Table2[[#This Row],[AWAL]],Table2[[#This Row],[M1A]]))))</f>
        <v>-5</v>
      </c>
      <c r="J210" s="30"/>
      <c r="K21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0" s="31" t="str">
        <f>IF(NOT(Table2[[#This Row],[M1B]]=""),"+-","")</f>
        <v>+-</v>
      </c>
      <c r="O210" s="50"/>
    </row>
    <row r="211" spans="1:15">
      <c r="A211" s="28">
        <f>IF(Table2[[#This Row],[TT]]&lt;1,"",COUNT(A$2:A210)+1)</f>
        <v>195</v>
      </c>
      <c r="B211" s="38" t="s">
        <v>365</v>
      </c>
      <c r="C211" s="39">
        <v>22</v>
      </c>
      <c r="D211" s="39" t="s">
        <v>275</v>
      </c>
      <c r="E21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22</v>
      </c>
      <c r="G211" s="29" t="str">
        <f>IF(Table2[[#This Row],[M1A]]="","",Table2[[#This Row],[M1A]]-Table2[[#This Row],[AWAL]])</f>
        <v/>
      </c>
      <c r="I211" s="29" t="str">
        <f>IF(Table2[[#This Row],[M2A]]="","",SUM(Table2[[#This Row],[M2A]]-(IF(Table2[[#This Row],[M1A]]="",Table2[[#This Row],[AWAL]],Table2[[#This Row],[M1A]]))))</f>
        <v/>
      </c>
      <c r="J211" s="30"/>
      <c r="K21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1" s="31" t="str">
        <f>IF(NOT(Table2[[#This Row],[M1B]]=""),"+-","")</f>
        <v/>
      </c>
      <c r="O211" s="50"/>
    </row>
    <row r="212" spans="1:15">
      <c r="A212" s="28">
        <f>IF(Table2[[#This Row],[TT]]&lt;1,"",COUNT(A$2:A211)+1)</f>
        <v>196</v>
      </c>
      <c r="B212" s="38" t="s">
        <v>366</v>
      </c>
      <c r="C212" s="39">
        <v>12</v>
      </c>
      <c r="D212" s="39" t="s">
        <v>218</v>
      </c>
      <c r="E21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G212" s="29" t="str">
        <f>IF(Table2[[#This Row],[M1A]]="","",Table2[[#This Row],[M1A]]-Table2[[#This Row],[AWAL]])</f>
        <v/>
      </c>
      <c r="I212" s="29" t="str">
        <f>IF(Table2[[#This Row],[M2A]]="","",SUM(Table2[[#This Row],[M2A]]-(IF(Table2[[#This Row],[M1A]]="",Table2[[#This Row],[AWAL]],Table2[[#This Row],[M1A]]))))</f>
        <v/>
      </c>
      <c r="J212" s="30"/>
      <c r="K21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2" s="31" t="str">
        <f>IF(NOT(Table2[[#This Row],[M1B]]=""),"+-","")</f>
        <v/>
      </c>
      <c r="O212" s="50"/>
    </row>
    <row r="213" spans="1:15">
      <c r="A213" s="28">
        <f>IF(Table2[[#This Row],[TT]]&lt;1,"",COUNT(A$2:A212)+1)</f>
        <v>197</v>
      </c>
      <c r="B213" s="38" t="s">
        <v>367</v>
      </c>
      <c r="C213" s="39">
        <v>1</v>
      </c>
      <c r="D213" s="39" t="s">
        <v>368</v>
      </c>
      <c r="E21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13" s="29" t="str">
        <f>IF(Table2[[#This Row],[M1A]]="","",Table2[[#This Row],[M1A]]-Table2[[#This Row],[AWAL]])</f>
        <v/>
      </c>
      <c r="I213" s="29" t="str">
        <f>IF(Table2[[#This Row],[M2A]]="","",SUM(Table2[[#This Row],[M2A]]-(IF(Table2[[#This Row],[M1A]]="",Table2[[#This Row],[AWAL]],Table2[[#This Row],[M1A]]))))</f>
        <v/>
      </c>
      <c r="J213" s="30"/>
      <c r="K21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3" s="31" t="str">
        <f>IF(NOT(Table2[[#This Row],[M1B]]=""),"+-","")</f>
        <v/>
      </c>
      <c r="O213" s="50"/>
    </row>
    <row r="214" spans="1:15">
      <c r="A214" s="28">
        <f>IF(Table2[[#This Row],[TT]]&lt;1,"",COUNT(A$2:A213)+1)</f>
        <v>198</v>
      </c>
      <c r="B214" s="38" t="s">
        <v>369</v>
      </c>
      <c r="C214" s="39">
        <v>4</v>
      </c>
      <c r="D214" s="39" t="s">
        <v>206</v>
      </c>
      <c r="E21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14" s="29" t="str">
        <f>IF(Table2[[#This Row],[M1A]]="","",Table2[[#This Row],[M1A]]-Table2[[#This Row],[AWAL]])</f>
        <v/>
      </c>
      <c r="I214" s="29" t="str">
        <f>IF(Table2[[#This Row],[M2A]]="","",SUM(Table2[[#This Row],[M2A]]-(IF(Table2[[#This Row],[M1A]]="",Table2[[#This Row],[AWAL]],Table2[[#This Row],[M1A]]))))</f>
        <v/>
      </c>
      <c r="J214" s="30"/>
      <c r="K21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4" s="31" t="str">
        <f>IF(NOT(Table2[[#This Row],[M1B]]=""),"+-","")</f>
        <v/>
      </c>
      <c r="O214" s="50"/>
    </row>
    <row r="215" spans="1:15">
      <c r="A215" s="28">
        <f>IF(Table2[[#This Row],[TT]]&lt;1,"",COUNT(A$2:A214)+1)</f>
        <v>199</v>
      </c>
      <c r="B215" s="38" t="s">
        <v>370</v>
      </c>
      <c r="C215" s="39">
        <v>11</v>
      </c>
      <c r="D215" s="39" t="s">
        <v>206</v>
      </c>
      <c r="E21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G215" s="29" t="str">
        <f>IF(Table2[[#This Row],[M1A]]="","",Table2[[#This Row],[M1A]]-Table2[[#This Row],[AWAL]])</f>
        <v/>
      </c>
      <c r="I215" s="29" t="str">
        <f>IF(Table2[[#This Row],[M2A]]="","",SUM(Table2[[#This Row],[M2A]]-(IF(Table2[[#This Row],[M1A]]="",Table2[[#This Row],[AWAL]],Table2[[#This Row],[M1A]]))))</f>
        <v/>
      </c>
      <c r="J215" s="30"/>
      <c r="K21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5" s="31" t="str">
        <f>IF(NOT(Table2[[#This Row],[M1B]]=""),"+-","")</f>
        <v/>
      </c>
      <c r="O215" s="50"/>
    </row>
    <row r="216" spans="1:15">
      <c r="A216" s="28">
        <f>IF(Table2[[#This Row],[TT]]&lt;1,"",COUNT(A$2:A215)+1)</f>
        <v>200</v>
      </c>
      <c r="B216" s="38" t="s">
        <v>371</v>
      </c>
      <c r="C216" s="39">
        <v>3</v>
      </c>
      <c r="D216" s="39" t="s">
        <v>82</v>
      </c>
      <c r="E21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16" s="29" t="str">
        <f>IF(Table2[[#This Row],[M1A]]="","",Table2[[#This Row],[M1A]]-Table2[[#This Row],[AWAL]])</f>
        <v/>
      </c>
      <c r="I216" s="29" t="str">
        <f>IF(Table2[[#This Row],[M2A]]="","",SUM(Table2[[#This Row],[M2A]]-(IF(Table2[[#This Row],[M1A]]="",Table2[[#This Row],[AWAL]],Table2[[#This Row],[M1A]]))))</f>
        <v/>
      </c>
      <c r="J216" s="30"/>
      <c r="K21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6" s="31" t="str">
        <f>IF(NOT(Table2[[#This Row],[M1B]]=""),"+-","")</f>
        <v/>
      </c>
      <c r="O216" s="50"/>
    </row>
    <row r="217" spans="1:15">
      <c r="A217" s="28">
        <f>IF(Table2[[#This Row],[TT]]&lt;1,"",COUNT(A$2:A216)+1)</f>
        <v>201</v>
      </c>
      <c r="B217" s="38" t="s">
        <v>372</v>
      </c>
      <c r="C217" s="39">
        <v>2</v>
      </c>
      <c r="D217" s="39" t="s">
        <v>143</v>
      </c>
      <c r="E21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17" s="29" t="str">
        <f>IF(Table2[[#This Row],[M1A]]="","",Table2[[#This Row],[M1A]]-Table2[[#This Row],[AWAL]])</f>
        <v/>
      </c>
      <c r="I217" s="29" t="str">
        <f>IF(Table2[[#This Row],[M2A]]="","",SUM(Table2[[#This Row],[M2A]]-(IF(Table2[[#This Row],[M1A]]="",Table2[[#This Row],[AWAL]],Table2[[#This Row],[M1A]]))))</f>
        <v/>
      </c>
      <c r="J217" s="30"/>
      <c r="K21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7" s="31" t="str">
        <f>IF(NOT(Table2[[#This Row],[M1B]]=""),"+-","")</f>
        <v/>
      </c>
      <c r="O217" s="50"/>
    </row>
    <row r="218" spans="1:15">
      <c r="A218" s="28">
        <f>IF(Table2[[#This Row],[TT]]&lt;1,"",COUNT(A$2:A217)+1)</f>
        <v>202</v>
      </c>
      <c r="B218" s="38" t="s">
        <v>373</v>
      </c>
      <c r="C218" s="39">
        <v>3</v>
      </c>
      <c r="D218" s="39" t="s">
        <v>350</v>
      </c>
      <c r="E21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18" s="29" t="str">
        <f>IF(Table2[[#This Row],[M1A]]="","",Table2[[#This Row],[M1A]]-Table2[[#This Row],[AWAL]])</f>
        <v/>
      </c>
      <c r="I218" s="29" t="str">
        <f>IF(Table2[[#This Row],[M2A]]="","",SUM(Table2[[#This Row],[M2A]]-(IF(Table2[[#This Row],[M1A]]="",Table2[[#This Row],[AWAL]],Table2[[#This Row],[M1A]]))))</f>
        <v/>
      </c>
      <c r="J218" s="30"/>
      <c r="K21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8" s="31" t="str">
        <f>IF(NOT(Table2[[#This Row],[M1B]]=""),"+-","")</f>
        <v/>
      </c>
      <c r="O218" s="50"/>
    </row>
    <row r="219" spans="1:15">
      <c r="A219" s="28">
        <f>IF(Table2[[#This Row],[TT]]&lt;1,"",COUNT(A$2:A218)+1)</f>
        <v>203</v>
      </c>
      <c r="B219" s="38" t="s">
        <v>374</v>
      </c>
      <c r="C219" s="39">
        <v>1</v>
      </c>
      <c r="D219" s="39" t="s">
        <v>68</v>
      </c>
      <c r="E21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19" s="29" t="str">
        <f>IF(Table2[[#This Row],[M1A]]="","",Table2[[#This Row],[M1A]]-Table2[[#This Row],[AWAL]])</f>
        <v/>
      </c>
      <c r="I219" s="29" t="str">
        <f>IF(Table2[[#This Row],[M2A]]="","",SUM(Table2[[#This Row],[M2A]]-(IF(Table2[[#This Row],[M1A]]="",Table2[[#This Row],[AWAL]],Table2[[#This Row],[M1A]]))))</f>
        <v/>
      </c>
      <c r="J219" s="30"/>
      <c r="K21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9" s="31" t="str">
        <f>IF(NOT(Table2[[#This Row],[M1B]]=""),"+-","")</f>
        <v/>
      </c>
      <c r="O219" s="50"/>
    </row>
    <row r="220" spans="1:15">
      <c r="A220" s="28">
        <f>IF(Table2[[#This Row],[TT]]&lt;1,"",COUNT(A$2:A219)+1)</f>
        <v>204</v>
      </c>
      <c r="B220" s="38" t="s">
        <v>375</v>
      </c>
      <c r="C220" s="39">
        <v>2</v>
      </c>
      <c r="D220" s="39" t="s">
        <v>376</v>
      </c>
      <c r="E22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20" s="29" t="str">
        <f>IF(Table2[[#This Row],[M1A]]="","",Table2[[#This Row],[M1A]]-Table2[[#This Row],[AWAL]])</f>
        <v/>
      </c>
      <c r="I220" s="29" t="str">
        <f>IF(Table2[[#This Row],[M2A]]="","",SUM(Table2[[#This Row],[M2A]]-(IF(Table2[[#This Row],[M1A]]="",Table2[[#This Row],[AWAL]],Table2[[#This Row],[M1A]]))))</f>
        <v/>
      </c>
      <c r="J220" s="30"/>
      <c r="K22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0" s="31" t="str">
        <f>IF(NOT(Table2[[#This Row],[M1B]]=""),"+-","")</f>
        <v/>
      </c>
      <c r="O220" s="50"/>
    </row>
    <row r="221" spans="1:15">
      <c r="A221" s="28">
        <f>IF(Table2[[#This Row],[TT]]&lt;1,"",COUNT(A$2:A220)+1)</f>
        <v>205</v>
      </c>
      <c r="B221" s="70" t="s">
        <v>377</v>
      </c>
      <c r="C221" s="71">
        <v>3</v>
      </c>
      <c r="D221" s="71" t="s">
        <v>376</v>
      </c>
      <c r="E22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21" s="29" t="str">
        <f>IF(Table2[[#This Row],[M1A]]="","",Table2[[#This Row],[M1A]]-Table2[[#This Row],[AWAL]])</f>
        <v/>
      </c>
      <c r="I221" s="29" t="str">
        <f>IF(Table2[[#This Row],[M2A]]="","",SUM(Table2[[#This Row],[M2A]]-(IF(Table2[[#This Row],[M1A]]="",Table2[[#This Row],[AWAL]],Table2[[#This Row],[M1A]]))))</f>
        <v/>
      </c>
      <c r="J221" s="30"/>
      <c r="K22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1" s="31" t="str">
        <f>IF(NOT(Table2[[#This Row],[M1B]]=""),"+-","")</f>
        <v/>
      </c>
      <c r="O221" s="50"/>
    </row>
    <row r="222" spans="1:15">
      <c r="A222" s="28">
        <f>IF(Table2[[#This Row],[TT]]&lt;1,"",COUNT(A$2:A221)+1)</f>
        <v>206</v>
      </c>
      <c r="B222" s="38" t="s">
        <v>378</v>
      </c>
      <c r="C222" s="39">
        <v>3</v>
      </c>
      <c r="D222" s="39" t="s">
        <v>59</v>
      </c>
      <c r="E22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22" s="29" t="str">
        <f>IF(Table2[[#This Row],[M1A]]="","",Table2[[#This Row],[M1A]]-Table2[[#This Row],[AWAL]])</f>
        <v/>
      </c>
      <c r="I222" s="29" t="str">
        <f>IF(Table2[[#This Row],[M2A]]="","",SUM(Table2[[#This Row],[M2A]]-(IF(Table2[[#This Row],[M1A]]="",Table2[[#This Row],[AWAL]],Table2[[#This Row],[M1A]]))))</f>
        <v/>
      </c>
      <c r="J222" s="30"/>
      <c r="K22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2" s="31" t="str">
        <f>IF(NOT(Table2[[#This Row],[M1B]]=""),"+-","")</f>
        <v/>
      </c>
      <c r="O222" s="50"/>
    </row>
    <row r="223" spans="1:15">
      <c r="A223" s="28">
        <f>IF(Table2[[#This Row],[TT]]&lt;1,"",COUNT(A$2:A222)+1)</f>
        <v>207</v>
      </c>
      <c r="B223" s="38" t="s">
        <v>379</v>
      </c>
      <c r="C223" s="39">
        <v>5</v>
      </c>
      <c r="D223" s="39" t="s">
        <v>39</v>
      </c>
      <c r="E22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223" s="29" t="str">
        <f>IF(Table2[[#This Row],[M1A]]="","",Table2[[#This Row],[M1A]]-Table2[[#This Row],[AWAL]])</f>
        <v/>
      </c>
      <c r="I223" s="29" t="str">
        <f>IF(Table2[[#This Row],[M2A]]="","",SUM(Table2[[#This Row],[M2A]]-(IF(Table2[[#This Row],[M1A]]="",Table2[[#This Row],[AWAL]],Table2[[#This Row],[M1A]]))))</f>
        <v/>
      </c>
      <c r="J223" s="30"/>
      <c r="K22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3" s="31" t="str">
        <f>IF(NOT(Table2[[#This Row],[M1B]]=""),"+-","")</f>
        <v/>
      </c>
      <c r="O223" s="50"/>
    </row>
    <row r="224" spans="1:15">
      <c r="A224" s="28">
        <f>IF(Table2[[#This Row],[TT]]&lt;1,"",COUNT(A$2:A223)+1)</f>
        <v>208</v>
      </c>
      <c r="B224" s="38" t="s">
        <v>380</v>
      </c>
      <c r="C224" s="39">
        <v>9</v>
      </c>
      <c r="D224" s="39" t="s">
        <v>39</v>
      </c>
      <c r="E22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224" s="29" t="str">
        <f>IF(Table2[[#This Row],[M1A]]="","",Table2[[#This Row],[M1A]]-Table2[[#This Row],[AWAL]])</f>
        <v/>
      </c>
      <c r="I224" s="29" t="str">
        <f>IF(Table2[[#This Row],[M2A]]="","",SUM(Table2[[#This Row],[M2A]]-(IF(Table2[[#This Row],[M1A]]="",Table2[[#This Row],[AWAL]],Table2[[#This Row],[M1A]]))))</f>
        <v/>
      </c>
      <c r="J224" s="30"/>
      <c r="K22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4" s="31" t="str">
        <f>IF(NOT(Table2[[#This Row],[M1B]]=""),"+-","")</f>
        <v/>
      </c>
      <c r="O224" s="50"/>
    </row>
    <row r="225" spans="1:15">
      <c r="A225" s="28">
        <f>IF(Table2[[#This Row],[TT]]&lt;1,"",COUNT(A$2:A224)+1)</f>
        <v>209</v>
      </c>
      <c r="B225" s="38" t="s">
        <v>381</v>
      </c>
      <c r="C225" s="39">
        <v>1</v>
      </c>
      <c r="D225" s="39" t="s">
        <v>94</v>
      </c>
      <c r="E22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25" s="29" t="str">
        <f>IF(Table2[[#This Row],[M1A]]="","",Table2[[#This Row],[M1A]]-Table2[[#This Row],[AWAL]])</f>
        <v/>
      </c>
      <c r="I225" s="29" t="str">
        <f>IF(Table2[[#This Row],[M2A]]="","",SUM(Table2[[#This Row],[M2A]]-(IF(Table2[[#This Row],[M1A]]="",Table2[[#This Row],[AWAL]],Table2[[#This Row],[M1A]]))))</f>
        <v/>
      </c>
      <c r="J225" s="30"/>
      <c r="K22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5" s="31" t="str">
        <f>IF(NOT(Table2[[#This Row],[M1B]]=""),"+-","")</f>
        <v/>
      </c>
      <c r="O225" s="50"/>
    </row>
    <row r="226" spans="1:15">
      <c r="A226" s="28">
        <f>IF(Table2[[#This Row],[TT]]&lt;1,"",COUNT(A$2:A225)+1)</f>
        <v>210</v>
      </c>
      <c r="B226" s="38" t="s">
        <v>382</v>
      </c>
      <c r="C226" s="39">
        <v>9</v>
      </c>
      <c r="D226" s="39">
        <v>100</v>
      </c>
      <c r="E22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226" s="29" t="str">
        <f>IF(Table2[[#This Row],[M1A]]="","",Table2[[#This Row],[M1A]]-Table2[[#This Row],[AWAL]])</f>
        <v/>
      </c>
      <c r="I226" s="29" t="str">
        <f>IF(Table2[[#This Row],[M2A]]="","",SUM(Table2[[#This Row],[M2A]]-(IF(Table2[[#This Row],[M1A]]="",Table2[[#This Row],[AWAL]],Table2[[#This Row],[M1A]]))))</f>
        <v/>
      </c>
      <c r="J226" s="30"/>
      <c r="K22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6" s="31" t="str">
        <f>IF(NOT(Table2[[#This Row],[M1B]]=""),"+-","")</f>
        <v/>
      </c>
      <c r="O226" s="50"/>
    </row>
    <row r="227" spans="1:15">
      <c r="A227" s="28">
        <f>IF(Table2[[#This Row],[TT]]&lt;1,"",COUNT(A$2:A226)+1)</f>
        <v>211</v>
      </c>
      <c r="B227" s="38" t="s">
        <v>383</v>
      </c>
      <c r="C227" s="39">
        <v>38</v>
      </c>
      <c r="D227" s="39">
        <v>100</v>
      </c>
      <c r="E22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38</v>
      </c>
      <c r="G227" s="29" t="str">
        <f>IF(Table2[[#This Row],[M1A]]="","",Table2[[#This Row],[M1A]]-Table2[[#This Row],[AWAL]])</f>
        <v/>
      </c>
      <c r="I227" s="29" t="str">
        <f>IF(Table2[[#This Row],[M2A]]="","",SUM(Table2[[#This Row],[M2A]]-(IF(Table2[[#This Row],[M1A]]="",Table2[[#This Row],[AWAL]],Table2[[#This Row],[M1A]]))))</f>
        <v/>
      </c>
      <c r="J227" s="30"/>
      <c r="K22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7" s="31" t="str">
        <f>IF(NOT(Table2[[#This Row],[M1B]]=""),"+-","")</f>
        <v/>
      </c>
      <c r="O227" s="50"/>
    </row>
    <row r="228" spans="1:15">
      <c r="A228" s="28">
        <f>IF(Table2[[#This Row],[TT]]&lt;1,"",COUNT(A$2:A227)+1)</f>
        <v>212</v>
      </c>
      <c r="B228" s="38" t="s">
        <v>384</v>
      </c>
      <c r="C228" s="39">
        <v>1</v>
      </c>
      <c r="D228" s="39">
        <v>100</v>
      </c>
      <c r="E22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28" s="29" t="str">
        <f>IF(Table2[[#This Row],[M1A]]="","",Table2[[#This Row],[M1A]]-Table2[[#This Row],[AWAL]])</f>
        <v/>
      </c>
      <c r="I228" s="29" t="str">
        <f>IF(Table2[[#This Row],[M2A]]="","",SUM(Table2[[#This Row],[M2A]]-(IF(Table2[[#This Row],[M1A]]="",Table2[[#This Row],[AWAL]],Table2[[#This Row],[M1A]]))))</f>
        <v/>
      </c>
      <c r="J228" s="30"/>
      <c r="K22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8" s="31" t="str">
        <f>IF(NOT(Table2[[#This Row],[M1B]]=""),"+-","")</f>
        <v/>
      </c>
      <c r="O228" s="50"/>
    </row>
    <row r="229" spans="1:15">
      <c r="A229" s="28">
        <f>IF(Table2[[#This Row],[TT]]&lt;1,"",COUNT(A$2:A228)+1)</f>
        <v>213</v>
      </c>
      <c r="B229" s="38" t="s">
        <v>385</v>
      </c>
      <c r="C229" s="39">
        <v>13</v>
      </c>
      <c r="D229" s="39">
        <v>100</v>
      </c>
      <c r="E22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G229" s="29" t="str">
        <f>IF(Table2[[#This Row],[M1A]]="","",Table2[[#This Row],[M1A]]-Table2[[#This Row],[AWAL]])</f>
        <v/>
      </c>
      <c r="I229" s="29" t="str">
        <f>IF(Table2[[#This Row],[M2A]]="","",SUM(Table2[[#This Row],[M2A]]-(IF(Table2[[#This Row],[M1A]]="",Table2[[#This Row],[AWAL]],Table2[[#This Row],[M1A]]))))</f>
        <v/>
      </c>
      <c r="J229" s="30"/>
      <c r="K22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9" s="31" t="str">
        <f>IF(NOT(Table2[[#This Row],[M1B]]=""),"+-","")</f>
        <v/>
      </c>
      <c r="O229" s="50"/>
    </row>
    <row r="230" spans="1:15">
      <c r="A230" s="28">
        <f>IF(Table2[[#This Row],[TT]]&lt;1,"",COUNT(A$2:A229)+1)</f>
        <v>214</v>
      </c>
      <c r="B230" s="38" t="s">
        <v>386</v>
      </c>
      <c r="C230" s="39">
        <v>10</v>
      </c>
      <c r="D230" s="39">
        <v>100</v>
      </c>
      <c r="E23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230" s="29" t="str">
        <f>IF(Table2[[#This Row],[M1A]]="","",Table2[[#This Row],[M1A]]-Table2[[#This Row],[AWAL]])</f>
        <v/>
      </c>
      <c r="I230" s="29" t="str">
        <f>IF(Table2[[#This Row],[M2A]]="","",SUM(Table2[[#This Row],[M2A]]-(IF(Table2[[#This Row],[M1A]]="",Table2[[#This Row],[AWAL]],Table2[[#This Row],[M1A]]))))</f>
        <v/>
      </c>
      <c r="J230" s="30">
        <v>9</v>
      </c>
      <c r="K230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23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0" s="31" t="str">
        <f>IF(NOT(Table2[[#This Row],[M1B]]=""),"+-","")</f>
        <v/>
      </c>
      <c r="O230" s="50"/>
    </row>
    <row r="231" spans="1:15">
      <c r="A231" s="28">
        <f>IF(Table2[[#This Row],[TT]]&lt;1,"",COUNT(A$2:A230)+1)</f>
        <v>215</v>
      </c>
      <c r="B231" s="70" t="s">
        <v>387</v>
      </c>
      <c r="C231" s="71">
        <v>16</v>
      </c>
      <c r="D231" s="71">
        <v>100</v>
      </c>
      <c r="E23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16</v>
      </c>
      <c r="G231" s="29" t="str">
        <f>IF(Table2[[#This Row],[M1A]]="","",Table2[[#This Row],[M1A]]-Table2[[#This Row],[AWAL]])</f>
        <v/>
      </c>
      <c r="I231" s="29" t="str">
        <f>IF(Table2[[#This Row],[M2A]]="","",SUM(Table2[[#This Row],[M2A]]-(IF(Table2[[#This Row],[M1A]]="",Table2[[#This Row],[AWAL]],Table2[[#This Row],[M1A]]))))</f>
        <v/>
      </c>
      <c r="J231" s="30"/>
      <c r="K23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1" s="31" t="str">
        <f>IF(NOT(Table2[[#This Row],[M1B]]=""),"+-","")</f>
        <v/>
      </c>
      <c r="O231" s="50"/>
    </row>
    <row r="232" spans="1:15">
      <c r="A232" s="28">
        <f>IF(Table2[[#This Row],[TT]]&lt;1,"",COUNT(A$2:A231)+1)</f>
        <v>216</v>
      </c>
      <c r="B232" s="38" t="s">
        <v>388</v>
      </c>
      <c r="C232" s="39">
        <v>11</v>
      </c>
      <c r="D232" s="39">
        <v>100</v>
      </c>
      <c r="E23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G232" s="29" t="str">
        <f>IF(Table2[[#This Row],[M1A]]="","",Table2[[#This Row],[M1A]]-Table2[[#This Row],[AWAL]])</f>
        <v/>
      </c>
      <c r="I232" s="29" t="str">
        <f>IF(Table2[[#This Row],[M2A]]="","",SUM(Table2[[#This Row],[M2A]]-(IF(Table2[[#This Row],[M1A]]="",Table2[[#This Row],[AWAL]],Table2[[#This Row],[M1A]]))))</f>
        <v/>
      </c>
      <c r="J232" s="30"/>
      <c r="K23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232" s="29">
        <v>10</v>
      </c>
      <c r="M232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232" s="31" t="str">
        <f>IF(NOT(Table2[[#This Row],[M1B]]=""),"+-","")</f>
        <v/>
      </c>
      <c r="O232" s="50"/>
    </row>
    <row r="233" spans="1:15">
      <c r="A233" s="28">
        <f>IF(Table2[[#This Row],[TT]]&lt;1,"",COUNT(A$2:A232)+1)</f>
        <v>217</v>
      </c>
      <c r="B233" s="38" t="s">
        <v>389</v>
      </c>
      <c r="C233" s="39">
        <v>11</v>
      </c>
      <c r="D233" s="39">
        <v>100</v>
      </c>
      <c r="E23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G233" s="29" t="str">
        <f>IF(Table2[[#This Row],[M1A]]="","",Table2[[#This Row],[M1A]]-Table2[[#This Row],[AWAL]])</f>
        <v/>
      </c>
      <c r="I233" s="29" t="str">
        <f>IF(Table2[[#This Row],[M2A]]="","",SUM(Table2[[#This Row],[M2A]]-(IF(Table2[[#This Row],[M1A]]="",Table2[[#This Row],[AWAL]],Table2[[#This Row],[M1A]]))))</f>
        <v/>
      </c>
      <c r="J233" s="30"/>
      <c r="K23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3" s="31" t="str">
        <f>IF(NOT(Table2[[#This Row],[M1B]]=""),"+-","")</f>
        <v/>
      </c>
      <c r="O233" s="50"/>
    </row>
    <row r="234" spans="1:15">
      <c r="A234" s="28">
        <f>IF(Table2[[#This Row],[TT]]&lt;1,"",COUNT(A$2:A233)+1)</f>
        <v>218</v>
      </c>
      <c r="B234" s="38" t="s">
        <v>390</v>
      </c>
      <c r="C234" s="39">
        <v>10</v>
      </c>
      <c r="D234" s="39">
        <v>100</v>
      </c>
      <c r="E23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G234" s="29" t="str">
        <f>IF(Table2[[#This Row],[M1A]]="","",Table2[[#This Row],[M1A]]-Table2[[#This Row],[AWAL]])</f>
        <v/>
      </c>
      <c r="I234" s="29" t="str">
        <f>IF(Table2[[#This Row],[M2A]]="","",SUM(Table2[[#This Row],[M2A]]-(IF(Table2[[#This Row],[M1A]]="",Table2[[#This Row],[AWAL]],Table2[[#This Row],[M1A]]))))</f>
        <v/>
      </c>
      <c r="J234" s="30"/>
      <c r="K23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4" s="31" t="str">
        <f>IF(NOT(Table2[[#This Row],[M1B]]=""),"+-","")</f>
        <v/>
      </c>
      <c r="O234" s="50"/>
    </row>
    <row r="235" spans="1:15">
      <c r="A235" s="28">
        <f>IF(Table2[[#This Row],[TT]]&lt;1,"",COUNT(A$2:A234)+1)</f>
        <v>219</v>
      </c>
      <c r="B235" s="38" t="s">
        <v>391</v>
      </c>
      <c r="C235" s="39">
        <v>9</v>
      </c>
      <c r="D235" s="39">
        <v>100</v>
      </c>
      <c r="E23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235" s="29" t="str">
        <f>IF(Table2[[#This Row],[M1A]]="","",Table2[[#This Row],[M1A]]-Table2[[#This Row],[AWAL]])</f>
        <v/>
      </c>
      <c r="I235" s="29" t="str">
        <f>IF(Table2[[#This Row],[M2A]]="","",SUM(Table2[[#This Row],[M2A]]-(IF(Table2[[#This Row],[M1A]]="",Table2[[#This Row],[AWAL]],Table2[[#This Row],[M1A]]))))</f>
        <v/>
      </c>
      <c r="J235" s="30"/>
      <c r="K23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5" s="31" t="str">
        <f>IF(NOT(Table2[[#This Row],[M1B]]=""),"+-","")</f>
        <v/>
      </c>
      <c r="O235" s="50"/>
    </row>
    <row r="236" spans="1:15">
      <c r="A236" s="28">
        <f>IF(Table2[[#This Row],[TT]]&lt;1,"",COUNT(A$2:A235)+1)</f>
        <v>220</v>
      </c>
      <c r="B236" s="38" t="s">
        <v>392</v>
      </c>
      <c r="C236" s="39">
        <v>12</v>
      </c>
      <c r="D236" s="39">
        <v>100</v>
      </c>
      <c r="E23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G236" s="29" t="str">
        <f>IF(Table2[[#This Row],[M1A]]="","",Table2[[#This Row],[M1A]]-Table2[[#This Row],[AWAL]])</f>
        <v/>
      </c>
      <c r="I236" s="29" t="str">
        <f>IF(Table2[[#This Row],[M2A]]="","",SUM(Table2[[#This Row],[M2A]]-(IF(Table2[[#This Row],[M1A]]="",Table2[[#This Row],[AWAL]],Table2[[#This Row],[M1A]]))))</f>
        <v/>
      </c>
      <c r="J236" s="30"/>
      <c r="K23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6" s="31" t="str">
        <f>IF(NOT(Table2[[#This Row],[M1B]]=""),"+-","")</f>
        <v/>
      </c>
      <c r="O236" s="50"/>
    </row>
    <row r="237" spans="1:15">
      <c r="A237" s="28">
        <f>IF(Table2[[#This Row],[TT]]&lt;1,"",COUNT(A$2:A236)+1)</f>
        <v>221</v>
      </c>
      <c r="B237" s="38" t="s">
        <v>393</v>
      </c>
      <c r="C237" s="39">
        <v>7</v>
      </c>
      <c r="D237" s="39">
        <v>100</v>
      </c>
      <c r="E23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237" s="29" t="str">
        <f>IF(Table2[[#This Row],[M1A]]="","",Table2[[#This Row],[M1A]]-Table2[[#This Row],[AWAL]])</f>
        <v/>
      </c>
      <c r="I237" s="29" t="str">
        <f>IF(Table2[[#This Row],[M2A]]="","",SUM(Table2[[#This Row],[M2A]]-(IF(Table2[[#This Row],[M1A]]="",Table2[[#This Row],[AWAL]],Table2[[#This Row],[M1A]]))))</f>
        <v/>
      </c>
      <c r="J237" s="30"/>
      <c r="K23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7" s="31" t="str">
        <f>IF(NOT(Table2[[#This Row],[M1B]]=""),"+-","")</f>
        <v/>
      </c>
      <c r="O237" s="50"/>
    </row>
    <row r="238" spans="1:15">
      <c r="A238" s="28">
        <f>IF(Table2[[#This Row],[TT]]&lt;1,"",COUNT(A$2:A237)+1)</f>
        <v>222</v>
      </c>
      <c r="B238" s="37" t="s">
        <v>394</v>
      </c>
      <c r="C238" s="39">
        <v>11</v>
      </c>
      <c r="D238" s="39">
        <v>100</v>
      </c>
      <c r="E23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G238" s="29" t="str">
        <f>IF(Table2[[#This Row],[M1A]]="","",Table2[[#This Row],[M1A]]-Table2[[#This Row],[AWAL]])</f>
        <v/>
      </c>
      <c r="I238" s="29" t="str">
        <f>IF(Table2[[#This Row],[M2A]]="","",SUM(Table2[[#This Row],[M2A]]-(IF(Table2[[#This Row],[M1A]]="",Table2[[#This Row],[AWAL]],Table2[[#This Row],[M1A]]))))</f>
        <v/>
      </c>
      <c r="J238" s="30"/>
      <c r="K23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8" s="31" t="str">
        <f>IF(NOT(Table2[[#This Row],[M1B]]=""),"+-","")</f>
        <v/>
      </c>
      <c r="O238" s="50"/>
    </row>
    <row r="239" spans="1:15">
      <c r="A239" s="28">
        <f>IF(Table2[[#This Row],[TT]]&lt;1,"",COUNT(A$2:A238)+1)</f>
        <v>223</v>
      </c>
      <c r="B239" s="37" t="s">
        <v>395</v>
      </c>
      <c r="C239" s="39">
        <v>9</v>
      </c>
      <c r="D239" s="39">
        <v>100</v>
      </c>
      <c r="E23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239" s="29" t="str">
        <f>IF(Table2[[#This Row],[M1A]]="","",Table2[[#This Row],[M1A]]-Table2[[#This Row],[AWAL]])</f>
        <v/>
      </c>
      <c r="I239" s="29" t="str">
        <f>IF(Table2[[#This Row],[M2A]]="","",SUM(Table2[[#This Row],[M2A]]-(IF(Table2[[#This Row],[M1A]]="",Table2[[#This Row],[AWAL]],Table2[[#This Row],[M1A]]))))</f>
        <v/>
      </c>
      <c r="J239" s="30"/>
      <c r="K23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9" s="31" t="str">
        <f>IF(NOT(Table2[[#This Row],[M1B]]=""),"+-","")</f>
        <v/>
      </c>
      <c r="O239" s="50"/>
    </row>
    <row r="240" spans="1:15">
      <c r="A240" s="28">
        <f>IF(Table2[[#This Row],[TT]]&lt;1,"",COUNT(A$2:A239)+1)</f>
        <v>224</v>
      </c>
      <c r="B240" s="37" t="s">
        <v>396</v>
      </c>
      <c r="C240" s="39">
        <v>6</v>
      </c>
      <c r="D240" s="39">
        <v>100</v>
      </c>
      <c r="E24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240" s="29" t="str">
        <f>IF(Table2[[#This Row],[M1A]]="","",Table2[[#This Row],[M1A]]-Table2[[#This Row],[AWAL]])</f>
        <v/>
      </c>
      <c r="I240" s="29" t="str">
        <f>IF(Table2[[#This Row],[M2A]]="","",SUM(Table2[[#This Row],[M2A]]-(IF(Table2[[#This Row],[M1A]]="",Table2[[#This Row],[AWAL]],Table2[[#This Row],[M1A]]))))</f>
        <v/>
      </c>
      <c r="J240" s="30"/>
      <c r="K24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0" s="31" t="str">
        <f>IF(NOT(Table2[[#This Row],[M1B]]=""),"+-","")</f>
        <v/>
      </c>
      <c r="O240" s="50"/>
    </row>
    <row r="241" spans="1:15">
      <c r="A241" s="28">
        <f>IF(Table2[[#This Row],[TT]]&lt;1,"",COUNT(A$2:A240)+1)</f>
        <v>225</v>
      </c>
      <c r="B241" s="37" t="s">
        <v>397</v>
      </c>
      <c r="C241" s="39">
        <v>3</v>
      </c>
      <c r="D241" s="39">
        <v>100</v>
      </c>
      <c r="E24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41" s="29" t="str">
        <f>IF(Table2[[#This Row],[M1A]]="","",Table2[[#This Row],[M1A]]-Table2[[#This Row],[AWAL]])</f>
        <v/>
      </c>
      <c r="I241" s="29" t="str">
        <f>IF(Table2[[#This Row],[M2A]]="","",SUM(Table2[[#This Row],[M2A]]-(IF(Table2[[#This Row],[M1A]]="",Table2[[#This Row],[AWAL]],Table2[[#This Row],[M1A]]))))</f>
        <v/>
      </c>
      <c r="J241" s="30"/>
      <c r="K24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1" s="31" t="str">
        <f>IF(NOT(Table2[[#This Row],[M1B]]=""),"+-","")</f>
        <v/>
      </c>
      <c r="O241" s="50"/>
    </row>
    <row r="242" spans="1:15">
      <c r="A242" s="28" t="str">
        <f>IF(Table2[[#This Row],[TT]]&lt;1,"",COUNT(A$2:A241)+1)</f>
        <v/>
      </c>
      <c r="B242" s="37" t="s">
        <v>398</v>
      </c>
      <c r="C242" s="39">
        <v>0</v>
      </c>
      <c r="D242" s="39">
        <v>100</v>
      </c>
      <c r="E24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242" s="29" t="str">
        <f>IF(Table2[[#This Row],[M1A]]="","",Table2[[#This Row],[M1A]]-Table2[[#This Row],[AWAL]])</f>
        <v/>
      </c>
      <c r="I242" s="29" t="str">
        <f>IF(Table2[[#This Row],[M2A]]="","",SUM(Table2[[#This Row],[M2A]]-(IF(Table2[[#This Row],[M1A]]="",Table2[[#This Row],[AWAL]],Table2[[#This Row],[M1A]]))))</f>
        <v/>
      </c>
      <c r="J242" s="30"/>
      <c r="K24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2" s="31" t="str">
        <f>IF(NOT(Table2[[#This Row],[M1B]]=""),"+-","")</f>
        <v/>
      </c>
      <c r="O242" s="50"/>
    </row>
    <row r="243" spans="1:15">
      <c r="A243" s="28">
        <f>IF(Table2[[#This Row],[TT]]&lt;1,"",COUNT(A$2:A242)+1)</f>
        <v>226</v>
      </c>
      <c r="B243" s="37" t="s">
        <v>399</v>
      </c>
      <c r="C243" s="39">
        <v>1</v>
      </c>
      <c r="D243" s="39" t="s">
        <v>400</v>
      </c>
      <c r="E24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43" s="29" t="str">
        <f>IF(Table2[[#This Row],[M1A]]="","",Table2[[#This Row],[M1A]]-Table2[[#This Row],[AWAL]])</f>
        <v/>
      </c>
      <c r="I243" s="29" t="str">
        <f>IF(Table2[[#This Row],[M2A]]="","",SUM(Table2[[#This Row],[M2A]]-(IF(Table2[[#This Row],[M1A]]="",Table2[[#This Row],[AWAL]],Table2[[#This Row],[M1A]]))))</f>
        <v/>
      </c>
      <c r="J243" s="30"/>
      <c r="K24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3" s="31" t="str">
        <f>IF(NOT(Table2[[#This Row],[M1B]]=""),"+-","")</f>
        <v/>
      </c>
      <c r="O243" s="50"/>
    </row>
    <row r="244" spans="1:15">
      <c r="A244" s="28">
        <f>IF(Table2[[#This Row],[TT]]&lt;1,"",COUNT(A$2:A243)+1)</f>
        <v>227</v>
      </c>
      <c r="B244" s="37" t="s">
        <v>401</v>
      </c>
      <c r="C244" s="39">
        <v>1</v>
      </c>
      <c r="D244" s="39" t="s">
        <v>94</v>
      </c>
      <c r="E24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44" s="29" t="str">
        <f>IF(Table2[[#This Row],[M1A]]="","",Table2[[#This Row],[M1A]]-Table2[[#This Row],[AWAL]])</f>
        <v/>
      </c>
      <c r="I244" s="29" t="str">
        <f>IF(Table2[[#This Row],[M2A]]="","",SUM(Table2[[#This Row],[M2A]]-(IF(Table2[[#This Row],[M1A]]="",Table2[[#This Row],[AWAL]],Table2[[#This Row],[M1A]]))))</f>
        <v/>
      </c>
      <c r="J244" s="30"/>
      <c r="K24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4" s="31" t="str">
        <f>IF(NOT(Table2[[#This Row],[M1B]]=""),"+-","")</f>
        <v/>
      </c>
      <c r="O244" s="50"/>
    </row>
    <row r="245" spans="1:15">
      <c r="A245" s="28">
        <f>IF(Table2[[#This Row],[TT]]&lt;1,"",COUNT(A$2:A244)+1)</f>
        <v>228</v>
      </c>
      <c r="B245" s="37" t="s">
        <v>402</v>
      </c>
      <c r="C245" s="39">
        <v>1</v>
      </c>
      <c r="D245" s="39" t="s">
        <v>94</v>
      </c>
      <c r="E24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45" s="29" t="str">
        <f>IF(Table2[[#This Row],[M1A]]="","",Table2[[#This Row],[M1A]]-Table2[[#This Row],[AWAL]])</f>
        <v/>
      </c>
      <c r="I245" s="29" t="str">
        <f>IF(Table2[[#This Row],[M2A]]="","",SUM(Table2[[#This Row],[M2A]]-(IF(Table2[[#This Row],[M1A]]="",Table2[[#This Row],[AWAL]],Table2[[#This Row],[M1A]]))))</f>
        <v/>
      </c>
      <c r="J245" s="30"/>
      <c r="K24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5" s="31" t="str">
        <f>IF(NOT(Table2[[#This Row],[M1B]]=""),"+-","")</f>
        <v/>
      </c>
      <c r="O245" s="50"/>
    </row>
    <row r="246" spans="1:15">
      <c r="A246" s="28">
        <f>IF(Table2[[#This Row],[TT]]&lt;1,"",COUNT(A$2:A245)+1)</f>
        <v>229</v>
      </c>
      <c r="B246" s="37" t="s">
        <v>403</v>
      </c>
      <c r="C246" s="39">
        <v>3</v>
      </c>
      <c r="D246" s="39" t="s">
        <v>94</v>
      </c>
      <c r="E24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46" s="29" t="str">
        <f>IF(Table2[[#This Row],[M1A]]="","",Table2[[#This Row],[M1A]]-Table2[[#This Row],[AWAL]])</f>
        <v/>
      </c>
      <c r="I246" s="29" t="str">
        <f>IF(Table2[[#This Row],[M2A]]="","",SUM(Table2[[#This Row],[M2A]]-(IF(Table2[[#This Row],[M1A]]="",Table2[[#This Row],[AWAL]],Table2[[#This Row],[M1A]]))))</f>
        <v/>
      </c>
      <c r="J246" s="30"/>
      <c r="K24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6" s="31" t="str">
        <f>IF(NOT(Table2[[#This Row],[M1B]]=""),"+-","")</f>
        <v/>
      </c>
      <c r="O246" s="50"/>
    </row>
    <row r="247" spans="1:15">
      <c r="A247" s="28" t="str">
        <f>IF(Table2[[#This Row],[TT]]&lt;1,"",COUNT(A$2:A246)+1)</f>
        <v/>
      </c>
      <c r="B247" s="37" t="s">
        <v>404</v>
      </c>
      <c r="C247" s="39">
        <v>1</v>
      </c>
      <c r="D247" s="39" t="s">
        <v>94</v>
      </c>
      <c r="E24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247" s="29" t="str">
        <f>IF(Table2[[#This Row],[M1A]]="","",Table2[[#This Row],[M1A]]-Table2[[#This Row],[AWAL]])</f>
        <v/>
      </c>
      <c r="I247" s="29" t="str">
        <f>IF(Table2[[#This Row],[M2A]]="","",SUM(Table2[[#This Row],[M2A]]-(IF(Table2[[#This Row],[M1A]]="",Table2[[#This Row],[AWAL]],Table2[[#This Row],[M1A]]))))</f>
        <v/>
      </c>
      <c r="J247" s="30"/>
      <c r="K24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247" s="29">
        <v>0</v>
      </c>
      <c r="M247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247" s="31" t="str">
        <f>IF(NOT(Table2[[#This Row],[M1B]]=""),"+-","")</f>
        <v/>
      </c>
      <c r="O247" s="50"/>
    </row>
    <row r="248" spans="1:15">
      <c r="A248" s="28">
        <f>IF(Table2[[#This Row],[TT]]&lt;1,"",COUNT(A$2:A247)+1)</f>
        <v>230</v>
      </c>
      <c r="B248" s="37" t="s">
        <v>405</v>
      </c>
      <c r="C248" s="39">
        <v>10</v>
      </c>
      <c r="D248" s="39" t="s">
        <v>28</v>
      </c>
      <c r="E24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F248" s="29">
        <v>9</v>
      </c>
      <c r="G248" s="29">
        <f>IF(Table2[[#This Row],[M1A]]="","",Table2[[#This Row],[M1A]]-Table2[[#This Row],[AWAL]])</f>
        <v>-1</v>
      </c>
      <c r="I248" s="29" t="str">
        <f>IF(Table2[[#This Row],[M2A]]="","",SUM(Table2[[#This Row],[M2A]]-(IF(Table2[[#This Row],[M1A]]="",Table2[[#This Row],[AWAL]],Table2[[#This Row],[M1A]]))))</f>
        <v/>
      </c>
      <c r="J248" s="30"/>
      <c r="K24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8" s="31" t="str">
        <f>IF(NOT(Table2[[#This Row],[M1B]]=""),"+-","")</f>
        <v>+-</v>
      </c>
      <c r="O248" s="50"/>
    </row>
    <row r="249" spans="1:15">
      <c r="A249" s="28" t="str">
        <f>IF(Table2[[#This Row],[TT]]&lt;1,"",COUNT(A$2:A248)+1)</f>
        <v/>
      </c>
      <c r="B249" s="37" t="s">
        <v>406</v>
      </c>
      <c r="C249" s="39">
        <v>2</v>
      </c>
      <c r="D249" s="39">
        <v>50</v>
      </c>
      <c r="E24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249" s="29" t="str">
        <f>IF(Table2[[#This Row],[M1A]]="","",Table2[[#This Row],[M1A]]-Table2[[#This Row],[AWAL]])</f>
        <v/>
      </c>
      <c r="H249" s="29">
        <v>0</v>
      </c>
      <c r="I249" s="29">
        <f>IF(Table2[[#This Row],[M2A]]="","",SUM(Table2[[#This Row],[M2A]]-(IF(Table2[[#This Row],[M1A]]="",Table2[[#This Row],[AWAL]],Table2[[#This Row],[M1A]]))))</f>
        <v>-2</v>
      </c>
      <c r="J249" s="30"/>
      <c r="K24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9" s="31" t="str">
        <f>IF(NOT(Table2[[#This Row],[M1B]]=""),"+-","")</f>
        <v/>
      </c>
      <c r="O249" s="50"/>
    </row>
    <row r="250" spans="1:15">
      <c r="A250" s="28" t="str">
        <f>IF(Table2[[#This Row],[TT]]&lt;1,"",COUNT(A$2:A249)+1)</f>
        <v/>
      </c>
      <c r="B250" s="37" t="s">
        <v>407</v>
      </c>
      <c r="C250" s="39">
        <v>0</v>
      </c>
      <c r="D250" s="39" t="s">
        <v>94</v>
      </c>
      <c r="E25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250" s="29" t="str">
        <f>IF(Table2[[#This Row],[M1A]]="","",Table2[[#This Row],[M1A]]-Table2[[#This Row],[AWAL]])</f>
        <v/>
      </c>
      <c r="I250" s="29" t="str">
        <f>IF(Table2[[#This Row],[M2A]]="","",SUM(Table2[[#This Row],[M2A]]-(IF(Table2[[#This Row],[M1A]]="",Table2[[#This Row],[AWAL]],Table2[[#This Row],[M1A]]))))</f>
        <v/>
      </c>
      <c r="J250" s="30"/>
      <c r="K25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5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50" s="31" t="str">
        <f>IF(NOT(Table2[[#This Row],[M1B]]=""),"+-","")</f>
        <v/>
      </c>
      <c r="O250" s="50"/>
    </row>
    <row r="251" spans="1:15">
      <c r="A251" s="28">
        <f>IF(Table2[[#This Row],[TT]]&lt;1,"",COUNT(A$2:A250)+1)</f>
        <v>231</v>
      </c>
      <c r="B251" s="37" t="s">
        <v>408</v>
      </c>
      <c r="C251" s="39">
        <v>37</v>
      </c>
      <c r="D251" s="39" t="s">
        <v>409</v>
      </c>
      <c r="E25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37</v>
      </c>
      <c r="G251" s="29" t="str">
        <f>IF(Table2[[#This Row],[M1A]]="","",Table2[[#This Row],[M1A]]-Table2[[#This Row],[AWAL]])</f>
        <v/>
      </c>
      <c r="I251" s="29" t="str">
        <f>IF(Table2[[#This Row],[M2A]]="","",SUM(Table2[[#This Row],[M2A]]-(IF(Table2[[#This Row],[M1A]]="",Table2[[#This Row],[AWAL]],Table2[[#This Row],[M1A]]))))</f>
        <v/>
      </c>
      <c r="J251" s="30"/>
      <c r="K25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5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51" s="31" t="str">
        <f>IF(NOT(Table2[[#This Row],[M1B]]=""),"+-","")</f>
        <v/>
      </c>
      <c r="O251" s="50"/>
    </row>
    <row r="252" spans="1:15">
      <c r="A252" s="28">
        <f>IF(Table2[[#This Row],[TT]]&lt;1,"",COUNT(A$2:A251)+1)</f>
        <v>232</v>
      </c>
      <c r="B252" s="37" t="s">
        <v>410</v>
      </c>
      <c r="C252" s="39">
        <v>4</v>
      </c>
      <c r="D252" s="39" t="s">
        <v>411</v>
      </c>
      <c r="E25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52" s="29" t="str">
        <f>IF(Table2[[#This Row],[M1A]]="","",Table2[[#This Row],[M1A]]-Table2[[#This Row],[AWAL]])</f>
        <v/>
      </c>
      <c r="I252" s="29" t="str">
        <f>IF(Table2[[#This Row],[M2A]]="","",SUM(Table2[[#This Row],[M2A]]-(IF(Table2[[#This Row],[M1A]]="",Table2[[#This Row],[AWAL]],Table2[[#This Row],[M1A]]))))</f>
        <v/>
      </c>
      <c r="J252" s="30"/>
      <c r="K25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5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52" s="31" t="str">
        <f>IF(NOT(Table2[[#This Row],[M1B]]=""),"+-","")</f>
        <v/>
      </c>
      <c r="O252" s="50"/>
    </row>
    <row r="253" spans="1:15">
      <c r="A253" s="28">
        <f>IF(Table2[[#This Row],[TT]]&lt;1,"",COUNT(A$2:A252)+1)</f>
        <v>233</v>
      </c>
      <c r="B253" s="38" t="s">
        <v>412</v>
      </c>
      <c r="C253" s="39">
        <v>9</v>
      </c>
      <c r="D253" s="39" t="s">
        <v>413</v>
      </c>
      <c r="E25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253" s="29" t="str">
        <f>IF(Table2[[#This Row],[M1A]]="","",Table2[[#This Row],[M1A]]-Table2[[#This Row],[AWAL]])</f>
        <v/>
      </c>
      <c r="I253" s="29" t="str">
        <f>IF(Table2[[#This Row],[M2A]]="","",SUM(Table2[[#This Row],[M2A]]-(IF(Table2[[#This Row],[M1A]]="",Table2[[#This Row],[AWAL]],Table2[[#This Row],[M1A]]))))</f>
        <v/>
      </c>
      <c r="J253" s="30"/>
      <c r="K25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5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53" s="31" t="str">
        <f>IF(NOT(Table2[[#This Row],[M1B]]=""),"+-","")</f>
        <v/>
      </c>
      <c r="O253" s="50"/>
    </row>
    <row r="254" spans="1:15">
      <c r="A254" s="28">
        <f>IF(Table2[[#This Row],[TT]]&lt;1,"",COUNT(A$2:A253)+1)</f>
        <v>234</v>
      </c>
      <c r="B254" s="38" t="s">
        <v>415</v>
      </c>
      <c r="C254" s="39">
        <v>2</v>
      </c>
      <c r="D254" s="39" t="s">
        <v>413</v>
      </c>
      <c r="E25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54" s="29" t="str">
        <f>IF(Table2[[#This Row],[M1A]]="","",Table2[[#This Row],[M1A]]-Table2[[#This Row],[AWAL]])</f>
        <v/>
      </c>
      <c r="I254" s="29" t="str">
        <f>IF(Table2[[#This Row],[M2A]]="","",SUM(Table2[[#This Row],[M2A]]-(IF(Table2[[#This Row],[M1A]]="",Table2[[#This Row],[AWAL]],Table2[[#This Row],[M1A]]))))</f>
        <v/>
      </c>
      <c r="J254" s="30"/>
      <c r="K25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5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54" s="31" t="str">
        <f>IF(NOT(Table2[[#This Row],[M1B]]=""),"+-","")</f>
        <v/>
      </c>
      <c r="O254" s="50"/>
    </row>
    <row r="255" spans="1:15">
      <c r="A255" s="28">
        <f>IF(Table2[[#This Row],[TT]]&lt;1,"",COUNT(A$2:A254)+1)</f>
        <v>235</v>
      </c>
      <c r="B255" s="38" t="s">
        <v>416</v>
      </c>
      <c r="C255" s="39">
        <v>2</v>
      </c>
      <c r="D255" s="39" t="s">
        <v>145</v>
      </c>
      <c r="E25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55" s="29" t="str">
        <f>IF(Table2[[#This Row],[M1A]]="","",Table2[[#This Row],[M1A]]-Table2[[#This Row],[AWAL]])</f>
        <v/>
      </c>
      <c r="I255" s="29" t="str">
        <f>IF(Table2[[#This Row],[M2A]]="","",SUM(Table2[[#This Row],[M2A]]-(IF(Table2[[#This Row],[M1A]]="",Table2[[#This Row],[AWAL]],Table2[[#This Row],[M1A]]))))</f>
        <v/>
      </c>
      <c r="J255" s="30"/>
      <c r="K25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5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55" s="31" t="str">
        <f>IF(NOT(Table2[[#This Row],[M1B]]=""),"+-","")</f>
        <v/>
      </c>
      <c r="O255" s="50"/>
    </row>
    <row r="256" spans="1:15">
      <c r="A256" s="28">
        <f>IF(Table2[[#This Row],[TT]]&lt;1,"",COUNT(A$2:A255)+1)</f>
        <v>236</v>
      </c>
      <c r="B256" s="38" t="s">
        <v>417</v>
      </c>
      <c r="C256" s="39">
        <v>2</v>
      </c>
      <c r="D256" s="39" t="s">
        <v>196</v>
      </c>
      <c r="E25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56" s="29" t="str">
        <f>IF(Table2[[#This Row],[M1A]]="","",Table2[[#This Row],[M1A]]-Table2[[#This Row],[AWAL]])</f>
        <v/>
      </c>
      <c r="I256" s="29" t="str">
        <f>IF(Table2[[#This Row],[M2A]]="","",SUM(Table2[[#This Row],[M2A]]-(IF(Table2[[#This Row],[M1A]]="",Table2[[#This Row],[AWAL]],Table2[[#This Row],[M1A]]))))</f>
        <v/>
      </c>
      <c r="J256" s="30"/>
      <c r="K25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5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56" s="31" t="str">
        <f>IF(NOT(Table2[[#This Row],[M1B]]=""),"+-","")</f>
        <v/>
      </c>
      <c r="O256" s="50"/>
    </row>
    <row r="257" spans="1:15">
      <c r="A257" s="28">
        <f>IF(Table2[[#This Row],[TT]]&lt;1,"",COUNT(A$2:A256)+1)</f>
        <v>237</v>
      </c>
      <c r="B257" s="38" t="s">
        <v>418</v>
      </c>
      <c r="C257" s="39">
        <v>1</v>
      </c>
      <c r="D257" s="39" t="s">
        <v>170</v>
      </c>
      <c r="E25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57" s="29" t="str">
        <f>IF(Table2[[#This Row],[M1A]]="","",Table2[[#This Row],[M1A]]-Table2[[#This Row],[AWAL]])</f>
        <v/>
      </c>
      <c r="I257" s="29" t="str">
        <f>IF(Table2[[#This Row],[M2A]]="","",SUM(Table2[[#This Row],[M2A]]-(IF(Table2[[#This Row],[M1A]]="",Table2[[#This Row],[AWAL]],Table2[[#This Row],[M1A]]))))</f>
        <v/>
      </c>
      <c r="J257" s="30"/>
      <c r="K25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5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57" s="31" t="str">
        <f>IF(NOT(Table2[[#This Row],[M1B]]=""),"+-","")</f>
        <v/>
      </c>
      <c r="O257" s="50"/>
    </row>
    <row r="258" spans="1:15">
      <c r="A258" s="91">
        <f>IF(Table2[[#This Row],[TT]]&lt;1,"",COUNT(A$2:A257)+1)</f>
        <v>238</v>
      </c>
      <c r="B258" s="37" t="s">
        <v>3152</v>
      </c>
      <c r="D258" s="42" t="s">
        <v>3153</v>
      </c>
      <c r="E258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58" s="31" t="str">
        <f>IF(Table2[[#This Row],[M1A]]="","",Table2[[#This Row],[M1A]]-Table2[[#This Row],[AWAL]])</f>
        <v/>
      </c>
      <c r="I258" s="31" t="str">
        <f>IF(Table2[[#This Row],[M2A]]="","",SUM(Table2[[#This Row],[M2A]]-(IF(Table2[[#This Row],[M1A]]="",Table2[[#This Row],[AWAL]],Table2[[#This Row],[M1A]]))))</f>
        <v/>
      </c>
      <c r="J258" s="30"/>
      <c r="K258" s="31" t="str">
        <f>IF(Table2[[#This Row],[M3A]]="","",SUM(Table2[[#This Row],[M3A]]-(IF(Table2[[#This Row],[M2A]]="",IF(Table2[[#This Row],[M1A]]="",Table2[[#This Row],[AWAL]],Table2[[#This Row],[M1A]]),Table2[[#This Row],[M2A]]))))</f>
        <v/>
      </c>
      <c r="L258" s="29">
        <v>4</v>
      </c>
      <c r="M258" s="31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4</v>
      </c>
      <c r="N258" s="31" t="str">
        <f>IF(NOT(Table2[[#This Row],[M1B]]=""),"+-","")</f>
        <v/>
      </c>
      <c r="O258" s="31"/>
    </row>
    <row r="259" spans="1:15">
      <c r="A259" s="91">
        <f>IF(Table2[[#This Row],[TT]]&lt;1,"",COUNT(A$2:A258)+1)</f>
        <v>239</v>
      </c>
      <c r="B259" s="37" t="s">
        <v>3154</v>
      </c>
      <c r="D259" s="42" t="s">
        <v>3151</v>
      </c>
      <c r="E259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59" s="31" t="str">
        <f>IF(Table2[[#This Row],[M1A]]="","",Table2[[#This Row],[M1A]]-Table2[[#This Row],[AWAL]])</f>
        <v/>
      </c>
      <c r="I259" s="31" t="str">
        <f>IF(Table2[[#This Row],[M2A]]="","",SUM(Table2[[#This Row],[M2A]]-(IF(Table2[[#This Row],[M1A]]="",Table2[[#This Row],[AWAL]],Table2[[#This Row],[M1A]]))))</f>
        <v/>
      </c>
      <c r="J259" s="30"/>
      <c r="K259" s="31" t="str">
        <f>IF(Table2[[#This Row],[M3A]]="","",SUM(Table2[[#This Row],[M3A]]-(IF(Table2[[#This Row],[M2A]]="",IF(Table2[[#This Row],[M1A]]="",Table2[[#This Row],[AWAL]],Table2[[#This Row],[M1A]]),Table2[[#This Row],[M2A]]))))</f>
        <v/>
      </c>
      <c r="L259" s="29">
        <v>4</v>
      </c>
      <c r="M259" s="31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4</v>
      </c>
      <c r="N259" s="31" t="str">
        <f>IF(NOT(Table2[[#This Row],[M1B]]=""),"+-","")</f>
        <v/>
      </c>
      <c r="O259" s="92"/>
    </row>
    <row r="260" spans="1:15">
      <c r="A260" s="91">
        <f>IF(Table2[[#This Row],[TT]]&lt;1,"",COUNT(A$2:A259)+1)</f>
        <v>240</v>
      </c>
      <c r="B260" s="37" t="s">
        <v>3155</v>
      </c>
      <c r="D260" s="42" t="s">
        <v>3153</v>
      </c>
      <c r="E260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60" s="31" t="str">
        <f>IF(Table2[[#This Row],[M1A]]="","",Table2[[#This Row],[M1A]]-Table2[[#This Row],[AWAL]])</f>
        <v/>
      </c>
      <c r="I260" s="31" t="str">
        <f>IF(Table2[[#This Row],[M2A]]="","",SUM(Table2[[#This Row],[M2A]]-(IF(Table2[[#This Row],[M1A]]="",Table2[[#This Row],[AWAL]],Table2[[#This Row],[M1A]]))))</f>
        <v/>
      </c>
      <c r="J260" s="30"/>
      <c r="K260" s="31" t="str">
        <f>IF(Table2[[#This Row],[M3A]]="","",SUM(Table2[[#This Row],[M3A]]-(IF(Table2[[#This Row],[M2A]]="",IF(Table2[[#This Row],[M1A]]="",Table2[[#This Row],[AWAL]],Table2[[#This Row],[M1A]]),Table2[[#This Row],[M2A]]))))</f>
        <v/>
      </c>
      <c r="L260" s="29">
        <v>4</v>
      </c>
      <c r="M260" s="31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4</v>
      </c>
      <c r="N260" s="31" t="str">
        <f>IF(NOT(Table2[[#This Row],[M1B]]=""),"+-","")</f>
        <v/>
      </c>
      <c r="O260" s="31"/>
    </row>
    <row r="261" spans="1:15">
      <c r="A261" s="28">
        <f>IF(Table2[[#This Row],[TT]]&lt;1,"",COUNT(A$2:A260)+1)</f>
        <v>241</v>
      </c>
      <c r="B261" s="38" t="s">
        <v>419</v>
      </c>
      <c r="C261" s="39">
        <v>8</v>
      </c>
      <c r="D261" s="39" t="s">
        <v>223</v>
      </c>
      <c r="E26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261" s="29" t="str">
        <f>IF(Table2[[#This Row],[M1A]]="","",Table2[[#This Row],[M1A]]-Table2[[#This Row],[AWAL]])</f>
        <v/>
      </c>
      <c r="I261" s="29" t="str">
        <f>IF(Table2[[#This Row],[M2A]]="","",SUM(Table2[[#This Row],[M2A]]-(IF(Table2[[#This Row],[M1A]]="",Table2[[#This Row],[AWAL]],Table2[[#This Row],[M1A]]))))</f>
        <v/>
      </c>
      <c r="J261" s="30"/>
      <c r="K26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6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61" s="31" t="str">
        <f>IF(NOT(Table2[[#This Row],[M1B]]=""),"+-","")</f>
        <v/>
      </c>
      <c r="O261" s="50"/>
    </row>
    <row r="262" spans="1:15">
      <c r="A262" s="91">
        <f>IF(Table2[[#This Row],[TT]]&lt;1,"",COUNT(A$2:A261)+1)</f>
        <v>242</v>
      </c>
      <c r="B262" s="37" t="s">
        <v>3156</v>
      </c>
      <c r="D262" s="42" t="s">
        <v>3161</v>
      </c>
      <c r="E262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62" s="31" t="str">
        <f>IF(Table2[[#This Row],[M1A]]="","",Table2[[#This Row],[M1A]]-Table2[[#This Row],[AWAL]])</f>
        <v/>
      </c>
      <c r="I262" s="31" t="str">
        <f>IF(Table2[[#This Row],[M2A]]="","",SUM(Table2[[#This Row],[M2A]]-(IF(Table2[[#This Row],[M1A]]="",Table2[[#This Row],[AWAL]],Table2[[#This Row],[M1A]]))))</f>
        <v/>
      </c>
      <c r="J262" s="30"/>
      <c r="K262" s="31" t="str">
        <f>IF(Table2[[#This Row],[M3A]]="","",SUM(Table2[[#This Row],[M3A]]-(IF(Table2[[#This Row],[M2A]]="",IF(Table2[[#This Row],[M1A]]="",Table2[[#This Row],[AWAL]],Table2[[#This Row],[M1A]]),Table2[[#This Row],[M2A]]))))</f>
        <v/>
      </c>
      <c r="L262" s="29">
        <v>4</v>
      </c>
      <c r="M262" s="31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4</v>
      </c>
      <c r="N262" s="31" t="str">
        <f>IF(NOT(Table2[[#This Row],[M1B]]=""),"+-","")</f>
        <v/>
      </c>
      <c r="O262" s="31"/>
    </row>
    <row r="263" spans="1:15">
      <c r="A263" s="91">
        <f>IF(Table2[[#This Row],[TT]]&lt;1,"",COUNT(A$2:A262)+1)</f>
        <v>243</v>
      </c>
      <c r="B263" s="37" t="s">
        <v>3157</v>
      </c>
      <c r="D263" s="42" t="s">
        <v>3161</v>
      </c>
      <c r="E263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63" s="31" t="str">
        <f>IF(Table2[[#This Row],[M1A]]="","",Table2[[#This Row],[M1A]]-Table2[[#This Row],[AWAL]])</f>
        <v/>
      </c>
      <c r="I263" s="31" t="str">
        <f>IF(Table2[[#This Row],[M2A]]="","",SUM(Table2[[#This Row],[M2A]]-(IF(Table2[[#This Row],[M1A]]="",Table2[[#This Row],[AWAL]],Table2[[#This Row],[M1A]]))))</f>
        <v/>
      </c>
      <c r="J263" s="30"/>
      <c r="K263" s="31" t="str">
        <f>IF(Table2[[#This Row],[M3A]]="","",SUM(Table2[[#This Row],[M3A]]-(IF(Table2[[#This Row],[M2A]]="",IF(Table2[[#This Row],[M1A]]="",Table2[[#This Row],[AWAL]],Table2[[#This Row],[M1A]]),Table2[[#This Row],[M2A]]))))</f>
        <v/>
      </c>
      <c r="L263" s="29">
        <v>4</v>
      </c>
      <c r="M263" s="31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4</v>
      </c>
      <c r="N263" s="31" t="str">
        <f>IF(NOT(Table2[[#This Row],[M1B]]=""),"+-","")</f>
        <v/>
      </c>
      <c r="O263" s="31"/>
    </row>
    <row r="264" spans="1:15">
      <c r="A264" s="91">
        <f>IF(Table2[[#This Row],[TT]]&lt;1,"",COUNT(A$2:A263)+1)</f>
        <v>244</v>
      </c>
      <c r="B264" s="37" t="s">
        <v>3158</v>
      </c>
      <c r="D264" s="42" t="s">
        <v>3153</v>
      </c>
      <c r="E264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64" s="31" t="str">
        <f>IF(Table2[[#This Row],[M1A]]="","",Table2[[#This Row],[M1A]]-Table2[[#This Row],[AWAL]])</f>
        <v/>
      </c>
      <c r="I264" s="31" t="str">
        <f>IF(Table2[[#This Row],[M2A]]="","",SUM(Table2[[#This Row],[M2A]]-(IF(Table2[[#This Row],[M1A]]="",Table2[[#This Row],[AWAL]],Table2[[#This Row],[M1A]]))))</f>
        <v/>
      </c>
      <c r="J264" s="30"/>
      <c r="K264" s="31" t="str">
        <f>IF(Table2[[#This Row],[M3A]]="","",SUM(Table2[[#This Row],[M3A]]-(IF(Table2[[#This Row],[M2A]]="",IF(Table2[[#This Row],[M1A]]="",Table2[[#This Row],[AWAL]],Table2[[#This Row],[M1A]]),Table2[[#This Row],[M2A]]))))</f>
        <v/>
      </c>
      <c r="L264" s="29">
        <v>4</v>
      </c>
      <c r="M264" s="31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4</v>
      </c>
      <c r="N264" s="31" t="str">
        <f>IF(NOT(Table2[[#This Row],[M1B]]=""),"+-","")</f>
        <v/>
      </c>
      <c r="O264" s="31"/>
    </row>
    <row r="265" spans="1:15">
      <c r="A265" s="91">
        <f>IF(Table2[[#This Row],[TT]]&lt;1,"",COUNT(A$2:A264)+1)</f>
        <v>245</v>
      </c>
      <c r="B265" s="37" t="s">
        <v>3159</v>
      </c>
      <c r="D265" s="42" t="s">
        <v>3151</v>
      </c>
      <c r="E265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65" s="31" t="str">
        <f>IF(Table2[[#This Row],[M1A]]="","",Table2[[#This Row],[M1A]]-Table2[[#This Row],[AWAL]])</f>
        <v/>
      </c>
      <c r="I265" s="31" t="str">
        <f>IF(Table2[[#This Row],[M2A]]="","",SUM(Table2[[#This Row],[M2A]]-(IF(Table2[[#This Row],[M1A]]="",Table2[[#This Row],[AWAL]],Table2[[#This Row],[M1A]]))))</f>
        <v/>
      </c>
      <c r="J265" s="30"/>
      <c r="K265" s="31" t="str">
        <f>IF(Table2[[#This Row],[M3A]]="","",SUM(Table2[[#This Row],[M3A]]-(IF(Table2[[#This Row],[M2A]]="",IF(Table2[[#This Row],[M1A]]="",Table2[[#This Row],[AWAL]],Table2[[#This Row],[M1A]]),Table2[[#This Row],[M2A]]))))</f>
        <v/>
      </c>
      <c r="L265" s="29">
        <v>4</v>
      </c>
      <c r="M265" s="31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4</v>
      </c>
      <c r="N265" s="31" t="str">
        <f>IF(NOT(Table2[[#This Row],[M1B]]=""),"+-","")</f>
        <v/>
      </c>
      <c r="O265" s="31"/>
    </row>
    <row r="266" spans="1:15">
      <c r="A266" s="91">
        <f>IF(Table2[[#This Row],[TT]]&lt;1,"",COUNT(A$2:A265)+1)</f>
        <v>246</v>
      </c>
      <c r="B266" s="37" t="s">
        <v>3160</v>
      </c>
      <c r="D266" s="42" t="s">
        <v>3151</v>
      </c>
      <c r="E266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66" s="31" t="str">
        <f>IF(Table2[[#This Row],[M1A]]="","",Table2[[#This Row],[M1A]]-Table2[[#This Row],[AWAL]])</f>
        <v/>
      </c>
      <c r="I266" s="31" t="str">
        <f>IF(Table2[[#This Row],[M2A]]="","",SUM(Table2[[#This Row],[M2A]]-(IF(Table2[[#This Row],[M1A]]="",Table2[[#This Row],[AWAL]],Table2[[#This Row],[M1A]]))))</f>
        <v/>
      </c>
      <c r="J266" s="30"/>
      <c r="K266" s="31" t="str">
        <f>IF(Table2[[#This Row],[M3A]]="","",SUM(Table2[[#This Row],[M3A]]-(IF(Table2[[#This Row],[M2A]]="",IF(Table2[[#This Row],[M1A]]="",Table2[[#This Row],[AWAL]],Table2[[#This Row],[M1A]]),Table2[[#This Row],[M2A]]))))</f>
        <v/>
      </c>
      <c r="L266" s="29">
        <v>4</v>
      </c>
      <c r="M266" s="31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4</v>
      </c>
      <c r="N266" s="31" t="str">
        <f>IF(NOT(Table2[[#This Row],[M1B]]=""),"+-","")</f>
        <v/>
      </c>
      <c r="O266" s="31"/>
    </row>
    <row r="267" spans="1:15">
      <c r="A267" s="28">
        <f>IF(Table2[[#This Row],[TT]]&lt;1,"",COUNT(A$2:A266)+1)</f>
        <v>247</v>
      </c>
      <c r="B267" s="38" t="s">
        <v>420</v>
      </c>
      <c r="C267" s="39">
        <v>5</v>
      </c>
      <c r="D267" s="39" t="s">
        <v>68</v>
      </c>
      <c r="E26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F267" s="29">
        <v>3</v>
      </c>
      <c r="G267" s="29">
        <f>IF(Table2[[#This Row],[M1A]]="","",Table2[[#This Row],[M1A]]-Table2[[#This Row],[AWAL]])</f>
        <v>-2</v>
      </c>
      <c r="H267" s="29">
        <v>2</v>
      </c>
      <c r="I267" s="29">
        <f>IF(Table2[[#This Row],[M2A]]="","",SUM(Table2[[#This Row],[M2A]]-(IF(Table2[[#This Row],[M1A]]="",Table2[[#This Row],[AWAL]],Table2[[#This Row],[M1A]]))))</f>
        <v>-1</v>
      </c>
      <c r="J267" s="30">
        <v>1</v>
      </c>
      <c r="K267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26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67" s="31" t="str">
        <f>IF(NOT(Table2[[#This Row],[M1B]]=""),"+-","")</f>
        <v>+-</v>
      </c>
      <c r="O267" s="50"/>
    </row>
    <row r="268" spans="1:15">
      <c r="A268" s="28">
        <f>IF(Table2[[#This Row],[TT]]&lt;1,"",COUNT(A$2:A267)+1)</f>
        <v>248</v>
      </c>
      <c r="B268" s="38" t="s">
        <v>421</v>
      </c>
      <c r="C268" s="39">
        <v>11</v>
      </c>
      <c r="D268" s="39" t="s">
        <v>223</v>
      </c>
      <c r="E26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F268" s="29">
        <v>10</v>
      </c>
      <c r="G268" s="29">
        <f>IF(Table2[[#This Row],[M1A]]="","",Table2[[#This Row],[M1A]]-Table2[[#This Row],[AWAL]])</f>
        <v>-1</v>
      </c>
      <c r="H268" s="29">
        <v>9</v>
      </c>
      <c r="I268" s="29">
        <f>IF(Table2[[#This Row],[M2A]]="","",SUM(Table2[[#This Row],[M2A]]-(IF(Table2[[#This Row],[M1A]]="",Table2[[#This Row],[AWAL]],Table2[[#This Row],[M1A]]))))</f>
        <v>-1</v>
      </c>
      <c r="J268" s="30"/>
      <c r="K26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6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68" s="31" t="str">
        <f>IF(NOT(Table2[[#This Row],[M1B]]=""),"+-","")</f>
        <v>+-</v>
      </c>
      <c r="O268" s="50"/>
    </row>
    <row r="269" spans="1:15">
      <c r="A269" s="28">
        <f>IF(Table2[[#This Row],[TT]]&lt;1,"",COUNT(A$2:A268)+1)</f>
        <v>249</v>
      </c>
      <c r="B269" s="38" t="s">
        <v>3013</v>
      </c>
      <c r="C269" s="39">
        <v>12</v>
      </c>
      <c r="D269" s="39" t="s">
        <v>2865</v>
      </c>
      <c r="E26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F269" s="29">
        <v>10</v>
      </c>
      <c r="G269" s="29">
        <f>IF(Table2[[#This Row],[M1A]]="","",Table2[[#This Row],[M1A]]-Table2[[#This Row],[AWAL]])</f>
        <v>-2</v>
      </c>
      <c r="H269" s="29">
        <v>9</v>
      </c>
      <c r="I269" s="29">
        <f>IF(Table2[[#This Row],[M2A]]="","",SUM(Table2[[#This Row],[M2A]]-(IF(Table2[[#This Row],[M1A]]="",Table2[[#This Row],[AWAL]],Table2[[#This Row],[M1A]]))))</f>
        <v>-1</v>
      </c>
      <c r="J269" s="30">
        <v>8</v>
      </c>
      <c r="K269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26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69" s="31" t="str">
        <f>IF(NOT(Table2[[#This Row],[M1B]]=""),"+-","")</f>
        <v>+-</v>
      </c>
      <c r="O269" s="87" t="s">
        <v>2819</v>
      </c>
    </row>
    <row r="270" spans="1:15">
      <c r="A270" s="28">
        <f>IF(Table2[[#This Row],[TT]]&lt;1,"",COUNT(A$2:A269)+1)</f>
        <v>250</v>
      </c>
      <c r="B270" s="38" t="s">
        <v>422</v>
      </c>
      <c r="C270" s="39">
        <v>1</v>
      </c>
      <c r="D270" s="39" t="s">
        <v>206</v>
      </c>
      <c r="E27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70" s="29" t="str">
        <f>IF(Table2[[#This Row],[M1A]]="","",Table2[[#This Row],[M1A]]-Table2[[#This Row],[AWAL]])</f>
        <v/>
      </c>
      <c r="I270" s="29" t="str">
        <f>IF(Table2[[#This Row],[M2A]]="","",SUM(Table2[[#This Row],[M2A]]-(IF(Table2[[#This Row],[M1A]]="",Table2[[#This Row],[AWAL]],Table2[[#This Row],[M1A]]))))</f>
        <v/>
      </c>
      <c r="J270" s="30"/>
      <c r="K27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7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70" s="31" t="str">
        <f>IF(NOT(Table2[[#This Row],[M1B]]=""),"+-","")</f>
        <v/>
      </c>
      <c r="O270" s="50"/>
    </row>
    <row r="271" spans="1:15">
      <c r="A271" s="28">
        <f>IF(Table2[[#This Row],[TT]]&lt;1,"",COUNT(A$2:A270)+1)</f>
        <v>251</v>
      </c>
      <c r="B271" s="38" t="s">
        <v>423</v>
      </c>
      <c r="C271" s="39">
        <v>6</v>
      </c>
      <c r="D271" s="39" t="s">
        <v>206</v>
      </c>
      <c r="E27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271" s="29" t="str">
        <f>IF(Table2[[#This Row],[M1A]]="","",Table2[[#This Row],[M1A]]-Table2[[#This Row],[AWAL]])</f>
        <v/>
      </c>
      <c r="I271" s="29" t="str">
        <f>IF(Table2[[#This Row],[M2A]]="","",SUM(Table2[[#This Row],[M2A]]-(IF(Table2[[#This Row],[M1A]]="",Table2[[#This Row],[AWAL]],Table2[[#This Row],[M1A]]))))</f>
        <v/>
      </c>
      <c r="J271" s="30"/>
      <c r="K27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7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71" s="31" t="str">
        <f>IF(NOT(Table2[[#This Row],[M1B]]=""),"+-","")</f>
        <v/>
      </c>
      <c r="O271" s="50"/>
    </row>
    <row r="272" spans="1:15">
      <c r="A272" s="28">
        <f>IF(Table2[[#This Row],[TT]]&lt;1,"",COUNT(A$2:A271)+1)</f>
        <v>252</v>
      </c>
      <c r="B272" s="38" t="s">
        <v>424</v>
      </c>
      <c r="C272" s="39">
        <v>3</v>
      </c>
      <c r="D272" s="39" t="s">
        <v>252</v>
      </c>
      <c r="E27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F272" s="29">
        <v>1</v>
      </c>
      <c r="G272" s="29">
        <f>IF(Table2[[#This Row],[M1A]]="","",Table2[[#This Row],[M1A]]-Table2[[#This Row],[AWAL]])</f>
        <v>-2</v>
      </c>
      <c r="I272" s="29" t="str">
        <f>IF(Table2[[#This Row],[M2A]]="","",SUM(Table2[[#This Row],[M2A]]-(IF(Table2[[#This Row],[M1A]]="",Table2[[#This Row],[AWAL]],Table2[[#This Row],[M1A]]))))</f>
        <v/>
      </c>
      <c r="J272" s="30"/>
      <c r="K27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7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72" s="31" t="str">
        <f>IF(NOT(Table2[[#This Row],[M1B]]=""),"+-","")</f>
        <v>+-</v>
      </c>
      <c r="O272" s="50"/>
    </row>
    <row r="273" spans="1:15">
      <c r="A273" s="28">
        <f>IF(Table2[[#This Row],[TT]]&lt;1,"",COUNT(A$2:A272)+1)</f>
        <v>253</v>
      </c>
      <c r="B273" s="38" t="s">
        <v>425</v>
      </c>
      <c r="C273" s="39">
        <v>5</v>
      </c>
      <c r="D273" s="39" t="s">
        <v>206</v>
      </c>
      <c r="E27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273" s="29" t="str">
        <f>IF(Table2[[#This Row],[M1A]]="","",Table2[[#This Row],[M1A]]-Table2[[#This Row],[AWAL]])</f>
        <v/>
      </c>
      <c r="I273" s="29" t="str">
        <f>IF(Table2[[#This Row],[M2A]]="","",SUM(Table2[[#This Row],[M2A]]-(IF(Table2[[#This Row],[M1A]]="",Table2[[#This Row],[AWAL]],Table2[[#This Row],[M1A]]))))</f>
        <v/>
      </c>
      <c r="J273" s="30"/>
      <c r="K27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7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73" s="31" t="str">
        <f>IF(NOT(Table2[[#This Row],[M1B]]=""),"+-","")</f>
        <v/>
      </c>
      <c r="O273" s="50"/>
    </row>
    <row r="274" spans="1:15">
      <c r="A274" s="28">
        <f>IF(Table2[[#This Row],[TT]]&lt;1,"",COUNT(A$2:A273)+1)</f>
        <v>254</v>
      </c>
      <c r="B274" s="38" t="s">
        <v>426</v>
      </c>
      <c r="C274" s="39">
        <v>4</v>
      </c>
      <c r="D274" s="39" t="s">
        <v>206</v>
      </c>
      <c r="E27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74" s="29" t="str">
        <f>IF(Table2[[#This Row],[M1A]]="","",Table2[[#This Row],[M1A]]-Table2[[#This Row],[AWAL]])</f>
        <v/>
      </c>
      <c r="I274" s="29" t="str">
        <f>IF(Table2[[#This Row],[M2A]]="","",SUM(Table2[[#This Row],[M2A]]-(IF(Table2[[#This Row],[M1A]]="",Table2[[#This Row],[AWAL]],Table2[[#This Row],[M1A]]))))</f>
        <v/>
      </c>
      <c r="J274" s="30"/>
      <c r="K27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7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74" s="31" t="str">
        <f>IF(NOT(Table2[[#This Row],[M1B]]=""),"+-","")</f>
        <v/>
      </c>
      <c r="O274" s="50"/>
    </row>
    <row r="275" spans="1:15">
      <c r="A275" s="28">
        <f>IF(Table2[[#This Row],[TT]]&lt;1,"",COUNT(A$2:A274)+1)</f>
        <v>255</v>
      </c>
      <c r="B275" s="38" t="s">
        <v>427</v>
      </c>
      <c r="C275" s="39">
        <v>6</v>
      </c>
      <c r="D275" s="39" t="s">
        <v>428</v>
      </c>
      <c r="E27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275" s="29" t="str">
        <f>IF(Table2[[#This Row],[M1A]]="","",Table2[[#This Row],[M1A]]-Table2[[#This Row],[AWAL]])</f>
        <v/>
      </c>
      <c r="I275" s="29" t="str">
        <f>IF(Table2[[#This Row],[M2A]]="","",SUM(Table2[[#This Row],[M2A]]-(IF(Table2[[#This Row],[M1A]]="",Table2[[#This Row],[AWAL]],Table2[[#This Row],[M1A]]))))</f>
        <v/>
      </c>
      <c r="J275" s="30"/>
      <c r="K27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7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75" s="31" t="str">
        <f>IF(NOT(Table2[[#This Row],[M1B]]=""),"+-","")</f>
        <v/>
      </c>
      <c r="O275" s="50"/>
    </row>
    <row r="276" spans="1:15">
      <c r="A276" s="28">
        <f>IF(Table2[[#This Row],[TT]]&lt;1,"",COUNT(A$2:A275)+1)</f>
        <v>256</v>
      </c>
      <c r="B276" s="38" t="s">
        <v>429</v>
      </c>
      <c r="C276" s="39">
        <v>8</v>
      </c>
      <c r="D276" s="39" t="s">
        <v>428</v>
      </c>
      <c r="E27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276" s="29" t="str">
        <f>IF(Table2[[#This Row],[M1A]]="","",Table2[[#This Row],[M1A]]-Table2[[#This Row],[AWAL]])</f>
        <v/>
      </c>
      <c r="I276" s="29" t="str">
        <f>IF(Table2[[#This Row],[M2A]]="","",SUM(Table2[[#This Row],[M2A]]-(IF(Table2[[#This Row],[M1A]]="",Table2[[#This Row],[AWAL]],Table2[[#This Row],[M1A]]))))</f>
        <v/>
      </c>
      <c r="J276" s="30"/>
      <c r="K27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7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76" s="31" t="str">
        <f>IF(NOT(Table2[[#This Row],[M1B]]=""),"+-","")</f>
        <v/>
      </c>
      <c r="O276" s="50"/>
    </row>
    <row r="277" spans="1:15">
      <c r="A277" s="91">
        <f>IF(Table2[[#This Row],[TT]]&lt;1,"",COUNT(A$2:A276)+1)</f>
        <v>257</v>
      </c>
      <c r="B277" s="37" t="s">
        <v>3150</v>
      </c>
      <c r="D277" s="42" t="s">
        <v>3151</v>
      </c>
      <c r="E277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77" s="31" t="str">
        <f>IF(Table2[[#This Row],[M1A]]="","",Table2[[#This Row],[M1A]]-Table2[[#This Row],[AWAL]])</f>
        <v/>
      </c>
      <c r="I277" s="31" t="str">
        <f>IF(Table2[[#This Row],[M2A]]="","",SUM(Table2[[#This Row],[M2A]]-(IF(Table2[[#This Row],[M1A]]="",Table2[[#This Row],[AWAL]],Table2[[#This Row],[M1A]]))))</f>
        <v/>
      </c>
      <c r="J277" s="30"/>
      <c r="K277" s="31" t="str">
        <f>IF(Table2[[#This Row],[M3A]]="","",SUM(Table2[[#This Row],[M3A]]-(IF(Table2[[#This Row],[M2A]]="",IF(Table2[[#This Row],[M1A]]="",Table2[[#This Row],[AWAL]],Table2[[#This Row],[M1A]]),Table2[[#This Row],[M2A]]))))</f>
        <v/>
      </c>
      <c r="L277" s="29">
        <v>4</v>
      </c>
      <c r="M277" s="31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4</v>
      </c>
      <c r="N277" s="31" t="str">
        <f>IF(NOT(Table2[[#This Row],[M1B]]=""),"+-","")</f>
        <v/>
      </c>
      <c r="O277" s="31"/>
    </row>
    <row r="278" spans="1:15">
      <c r="A278" s="28">
        <f>IF(Table2[[#This Row],[TT]]&lt;1,"",COUNT(A$2:A277)+1)</f>
        <v>258</v>
      </c>
      <c r="B278" s="38" t="s">
        <v>430</v>
      </c>
      <c r="C278" s="39">
        <v>5</v>
      </c>
      <c r="D278" s="39" t="s">
        <v>252</v>
      </c>
      <c r="E27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278" s="29" t="str">
        <f>IF(Table2[[#This Row],[M1A]]="","",Table2[[#This Row],[M1A]]-Table2[[#This Row],[AWAL]])</f>
        <v/>
      </c>
      <c r="I278" s="29" t="str">
        <f>IF(Table2[[#This Row],[M2A]]="","",SUM(Table2[[#This Row],[M2A]]-(IF(Table2[[#This Row],[M1A]]="",Table2[[#This Row],[AWAL]],Table2[[#This Row],[M1A]]))))</f>
        <v/>
      </c>
      <c r="J278" s="30"/>
      <c r="K27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7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78" s="31" t="str">
        <f>IF(NOT(Table2[[#This Row],[M1B]]=""),"+-","")</f>
        <v/>
      </c>
      <c r="O278" s="50"/>
    </row>
    <row r="279" spans="1:15">
      <c r="A279" s="28">
        <f>IF(Table2[[#This Row],[TT]]&lt;1,"",COUNT(A$2:A278)+1)</f>
        <v>259</v>
      </c>
      <c r="B279" s="38" t="s">
        <v>431</v>
      </c>
      <c r="C279" s="39">
        <v>1</v>
      </c>
      <c r="D279" s="39" t="s">
        <v>432</v>
      </c>
      <c r="E27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79" s="29" t="str">
        <f>IF(Table2[[#This Row],[M1A]]="","",Table2[[#This Row],[M1A]]-Table2[[#This Row],[AWAL]])</f>
        <v/>
      </c>
      <c r="I279" s="29" t="str">
        <f>IF(Table2[[#This Row],[M2A]]="","",SUM(Table2[[#This Row],[M2A]]-(IF(Table2[[#This Row],[M1A]]="",Table2[[#This Row],[AWAL]],Table2[[#This Row],[M1A]]))))</f>
        <v/>
      </c>
      <c r="J279" s="30"/>
      <c r="K27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7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79" s="31" t="str">
        <f>IF(NOT(Table2[[#This Row],[M1B]]=""),"+-","")</f>
        <v/>
      </c>
      <c r="O279" s="50"/>
    </row>
    <row r="280" spans="1:15">
      <c r="A280" s="28">
        <f>IF(Table2[[#This Row],[TT]]&lt;1,"",COUNT(A$2:A279)+1)</f>
        <v>260</v>
      </c>
      <c r="B280" s="38" t="s">
        <v>433</v>
      </c>
      <c r="C280" s="39">
        <v>13</v>
      </c>
      <c r="D280" s="39" t="s">
        <v>244</v>
      </c>
      <c r="E28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F280" s="29">
        <v>12</v>
      </c>
      <c r="G280" s="29">
        <f>IF(Table2[[#This Row],[M1A]]="","",Table2[[#This Row],[M1A]]-Table2[[#This Row],[AWAL]])</f>
        <v>-1</v>
      </c>
      <c r="I280" s="29" t="str">
        <f>IF(Table2[[#This Row],[M2A]]="","",SUM(Table2[[#This Row],[M2A]]-(IF(Table2[[#This Row],[M1A]]="",Table2[[#This Row],[AWAL]],Table2[[#This Row],[M1A]]))))</f>
        <v/>
      </c>
      <c r="J280" s="30"/>
      <c r="K28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8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80" s="31" t="str">
        <f>IF(NOT(Table2[[#This Row],[M1B]]=""),"+-","")</f>
        <v>+-</v>
      </c>
      <c r="O280" s="50"/>
    </row>
    <row r="281" spans="1:15">
      <c r="A281" s="28">
        <f>IF(Table2[[#This Row],[TT]]&lt;1,"",COUNT(A$2:A280)+1)</f>
        <v>261</v>
      </c>
      <c r="B281" s="38" t="s">
        <v>434</v>
      </c>
      <c r="C281" s="39">
        <v>1</v>
      </c>
      <c r="D281" s="39" t="s">
        <v>96</v>
      </c>
      <c r="E28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81" s="29" t="str">
        <f>IF(Table2[[#This Row],[M1A]]="","",Table2[[#This Row],[M1A]]-Table2[[#This Row],[AWAL]])</f>
        <v/>
      </c>
      <c r="I281" s="29" t="str">
        <f>IF(Table2[[#This Row],[M2A]]="","",SUM(Table2[[#This Row],[M2A]]-(IF(Table2[[#This Row],[M1A]]="",Table2[[#This Row],[AWAL]],Table2[[#This Row],[M1A]]))))</f>
        <v/>
      </c>
      <c r="J281" s="30"/>
      <c r="K28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8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81" s="31" t="str">
        <f>IF(NOT(Table2[[#This Row],[M1B]]=""),"+-","")</f>
        <v/>
      </c>
      <c r="O281" s="50"/>
    </row>
    <row r="282" spans="1:15">
      <c r="A282" s="28">
        <f>IF(Table2[[#This Row],[TT]]&lt;1,"",COUNT(A$2:A281)+1)</f>
        <v>262</v>
      </c>
      <c r="B282" s="38" t="s">
        <v>435</v>
      </c>
      <c r="C282" s="39">
        <v>3</v>
      </c>
      <c r="D282" s="39" t="s">
        <v>96</v>
      </c>
      <c r="E28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82" s="29" t="str">
        <f>IF(Table2[[#This Row],[M1A]]="","",Table2[[#This Row],[M1A]]-Table2[[#This Row],[AWAL]])</f>
        <v/>
      </c>
      <c r="I282" s="29" t="str">
        <f>IF(Table2[[#This Row],[M2A]]="","",SUM(Table2[[#This Row],[M2A]]-(IF(Table2[[#This Row],[M1A]]="",Table2[[#This Row],[AWAL]],Table2[[#This Row],[M1A]]))))</f>
        <v/>
      </c>
      <c r="J282" s="30"/>
      <c r="K28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8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82" s="31" t="str">
        <f>IF(NOT(Table2[[#This Row],[M1B]]=""),"+-","")</f>
        <v/>
      </c>
      <c r="O282" s="50"/>
    </row>
    <row r="283" spans="1:15">
      <c r="A283" s="28">
        <f>IF(Table2[[#This Row],[TT]]&lt;1,"",COUNT(A$2:A282)+1)</f>
        <v>263</v>
      </c>
      <c r="B283" s="70" t="s">
        <v>436</v>
      </c>
      <c r="C283" s="71">
        <v>6</v>
      </c>
      <c r="D283" s="71" t="s">
        <v>96</v>
      </c>
      <c r="E28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283" s="29" t="str">
        <f>IF(Table2[[#This Row],[M1A]]="","",Table2[[#This Row],[M1A]]-Table2[[#This Row],[AWAL]])</f>
        <v/>
      </c>
      <c r="I283" s="29" t="str">
        <f>IF(Table2[[#This Row],[M2A]]="","",SUM(Table2[[#This Row],[M2A]]-(IF(Table2[[#This Row],[M1A]]="",Table2[[#This Row],[AWAL]],Table2[[#This Row],[M1A]]))))</f>
        <v/>
      </c>
      <c r="J283" s="30"/>
      <c r="K28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8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83" s="31" t="str">
        <f>IF(NOT(Table2[[#This Row],[M1B]]=""),"+-","")</f>
        <v/>
      </c>
      <c r="O283" s="50"/>
    </row>
    <row r="284" spans="1:15">
      <c r="A284" s="28">
        <f>IF(Table2[[#This Row],[TT]]&lt;1,"",COUNT(A$2:A283)+1)</f>
        <v>264</v>
      </c>
      <c r="B284" s="38" t="s">
        <v>437</v>
      </c>
      <c r="C284" s="39">
        <v>1</v>
      </c>
      <c r="D284" s="39" t="s">
        <v>438</v>
      </c>
      <c r="E28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84" s="29" t="str">
        <f>IF(Table2[[#This Row],[M1A]]="","",Table2[[#This Row],[M1A]]-Table2[[#This Row],[AWAL]])</f>
        <v/>
      </c>
      <c r="I284" s="29" t="str">
        <f>IF(Table2[[#This Row],[M2A]]="","",SUM(Table2[[#This Row],[M2A]]-(IF(Table2[[#This Row],[M1A]]="",Table2[[#This Row],[AWAL]],Table2[[#This Row],[M1A]]))))</f>
        <v/>
      </c>
      <c r="J284" s="30"/>
      <c r="K28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8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84" s="31" t="str">
        <f>IF(NOT(Table2[[#This Row],[M1B]]=""),"+-","")</f>
        <v/>
      </c>
      <c r="O284" s="50"/>
    </row>
    <row r="285" spans="1:15">
      <c r="A285" s="28">
        <f>IF(Table2[[#This Row],[TT]]&lt;1,"",COUNT(A$2:A284)+1)</f>
        <v>265</v>
      </c>
      <c r="B285" s="38" t="s">
        <v>439</v>
      </c>
      <c r="C285" s="39">
        <v>9</v>
      </c>
      <c r="D285" s="39" t="s">
        <v>96</v>
      </c>
      <c r="E28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285" s="29" t="str">
        <f>IF(Table2[[#This Row],[M1A]]="","",Table2[[#This Row],[M1A]]-Table2[[#This Row],[AWAL]])</f>
        <v/>
      </c>
      <c r="I285" s="29" t="str">
        <f>IF(Table2[[#This Row],[M2A]]="","",SUM(Table2[[#This Row],[M2A]]-(IF(Table2[[#This Row],[M1A]]="",Table2[[#This Row],[AWAL]],Table2[[#This Row],[M1A]]))))</f>
        <v/>
      </c>
      <c r="J285" s="30"/>
      <c r="K28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8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85" s="31" t="str">
        <f>IF(NOT(Table2[[#This Row],[M1B]]=""),"+-","")</f>
        <v/>
      </c>
      <c r="O285" s="50"/>
    </row>
    <row r="286" spans="1:15">
      <c r="A286" s="28">
        <f>IF(Table2[[#This Row],[TT]]&lt;1,"",COUNT(A$2:A285)+1)</f>
        <v>266</v>
      </c>
      <c r="B286" s="38" t="s">
        <v>440</v>
      </c>
      <c r="C286" s="39">
        <v>19</v>
      </c>
      <c r="D286" s="39" t="s">
        <v>96</v>
      </c>
      <c r="E28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19</v>
      </c>
      <c r="G286" s="29" t="str">
        <f>IF(Table2[[#This Row],[M1A]]="","",Table2[[#This Row],[M1A]]-Table2[[#This Row],[AWAL]])</f>
        <v/>
      </c>
      <c r="I286" s="29" t="str">
        <f>IF(Table2[[#This Row],[M2A]]="","",SUM(Table2[[#This Row],[M2A]]-(IF(Table2[[#This Row],[M1A]]="",Table2[[#This Row],[AWAL]],Table2[[#This Row],[M1A]]))))</f>
        <v/>
      </c>
      <c r="J286" s="30"/>
      <c r="K28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8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86" s="31" t="str">
        <f>IF(NOT(Table2[[#This Row],[M1B]]=""),"+-","")</f>
        <v/>
      </c>
      <c r="O286" s="86"/>
    </row>
    <row r="287" spans="1:15">
      <c r="A287" s="28">
        <f>IF(Table2[[#This Row],[TT]]&lt;1,"",COUNT(A$2:A286)+1)</f>
        <v>267</v>
      </c>
      <c r="B287" s="38" t="s">
        <v>441</v>
      </c>
      <c r="C287" s="39">
        <v>5</v>
      </c>
      <c r="D287" s="39" t="s">
        <v>247</v>
      </c>
      <c r="E28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287" s="29" t="str">
        <f>IF(Table2[[#This Row],[M1A]]="","",Table2[[#This Row],[M1A]]-Table2[[#This Row],[AWAL]])</f>
        <v/>
      </c>
      <c r="I287" s="29" t="str">
        <f>IF(Table2[[#This Row],[M2A]]="","",SUM(Table2[[#This Row],[M2A]]-(IF(Table2[[#This Row],[M1A]]="",Table2[[#This Row],[AWAL]],Table2[[#This Row],[M1A]]))))</f>
        <v/>
      </c>
      <c r="J287" s="30"/>
      <c r="K28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8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87" s="31" t="str">
        <f>IF(NOT(Table2[[#This Row],[M1B]]=""),"+-","")</f>
        <v/>
      </c>
      <c r="O287" s="50"/>
    </row>
    <row r="288" spans="1:15">
      <c r="A288" s="28">
        <f>IF(Table2[[#This Row],[TT]]&lt;1,"",COUNT(A$2:A287)+1)</f>
        <v>268</v>
      </c>
      <c r="B288" s="38" t="s">
        <v>442</v>
      </c>
      <c r="C288" s="39">
        <v>24</v>
      </c>
      <c r="D288" s="39" t="s">
        <v>247</v>
      </c>
      <c r="E28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24</v>
      </c>
      <c r="G288" s="29" t="str">
        <f>IF(Table2[[#This Row],[M1A]]="","",Table2[[#This Row],[M1A]]-Table2[[#This Row],[AWAL]])</f>
        <v/>
      </c>
      <c r="I288" s="29" t="str">
        <f>IF(Table2[[#This Row],[M2A]]="","",SUM(Table2[[#This Row],[M2A]]-(IF(Table2[[#This Row],[M1A]]="",Table2[[#This Row],[AWAL]],Table2[[#This Row],[M1A]]))))</f>
        <v/>
      </c>
      <c r="J288" s="30"/>
      <c r="K28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8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88" s="31" t="str">
        <f>IF(NOT(Table2[[#This Row],[M1B]]=""),"+-","")</f>
        <v/>
      </c>
      <c r="O288" s="50"/>
    </row>
    <row r="289" spans="1:15">
      <c r="A289" s="28">
        <f>IF(Table2[[#This Row],[TT]]&lt;1,"",COUNT(A$2:A288)+1)</f>
        <v>269</v>
      </c>
      <c r="B289" s="38" t="s">
        <v>443</v>
      </c>
      <c r="C289" s="39">
        <v>23</v>
      </c>
      <c r="D289" s="39" t="s">
        <v>350</v>
      </c>
      <c r="E28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23</v>
      </c>
      <c r="G289" s="29" t="str">
        <f>IF(Table2[[#This Row],[M1A]]="","",Table2[[#This Row],[M1A]]-Table2[[#This Row],[AWAL]])</f>
        <v/>
      </c>
      <c r="I289" s="29" t="str">
        <f>IF(Table2[[#This Row],[M2A]]="","",SUM(Table2[[#This Row],[M2A]]-(IF(Table2[[#This Row],[M1A]]="",Table2[[#This Row],[AWAL]],Table2[[#This Row],[M1A]]))))</f>
        <v/>
      </c>
      <c r="J289" s="30"/>
      <c r="K28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8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89" s="31" t="str">
        <f>IF(NOT(Table2[[#This Row],[M1B]]=""),"+-","")</f>
        <v/>
      </c>
      <c r="O289" s="50"/>
    </row>
    <row r="290" spans="1:15">
      <c r="A290" s="28">
        <f>IF(Table2[[#This Row],[TT]]&lt;1,"",COUNT(A$2:A289)+1)</f>
        <v>270</v>
      </c>
      <c r="B290" s="38" t="s">
        <v>444</v>
      </c>
      <c r="C290" s="39">
        <v>7</v>
      </c>
      <c r="D290" s="39" t="s">
        <v>445</v>
      </c>
      <c r="E29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290" s="29" t="str">
        <f>IF(Table2[[#This Row],[M1A]]="","",Table2[[#This Row],[M1A]]-Table2[[#This Row],[AWAL]])</f>
        <v/>
      </c>
      <c r="I290" s="29" t="str">
        <f>IF(Table2[[#This Row],[M2A]]="","",SUM(Table2[[#This Row],[M2A]]-(IF(Table2[[#This Row],[M1A]]="",Table2[[#This Row],[AWAL]],Table2[[#This Row],[M1A]]))))</f>
        <v/>
      </c>
      <c r="J290" s="30"/>
      <c r="K29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9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90" s="31" t="str">
        <f>IF(NOT(Table2[[#This Row],[M1B]]=""),"+-","")</f>
        <v/>
      </c>
      <c r="O290" s="50"/>
    </row>
    <row r="291" spans="1:15">
      <c r="A291" s="28">
        <f>IF(Table2[[#This Row],[TT]]&lt;1,"",COUNT(A$2:A290)+1)</f>
        <v>271</v>
      </c>
      <c r="B291" s="38" t="s">
        <v>2644</v>
      </c>
      <c r="C291" s="39">
        <v>1</v>
      </c>
      <c r="D291" s="39">
        <v>50</v>
      </c>
      <c r="E29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91" s="29" t="str">
        <f>IF(Table2[[#This Row],[M1A]]="","",Table2[[#This Row],[M1A]]-Table2[[#This Row],[AWAL]])</f>
        <v/>
      </c>
      <c r="I291" s="29" t="str">
        <f>IF(Table2[[#This Row],[M2A]]="","",SUM(Table2[[#This Row],[M2A]]-(IF(Table2[[#This Row],[M1A]]="",Table2[[#This Row],[AWAL]],Table2[[#This Row],[M1A]]))))</f>
        <v/>
      </c>
      <c r="J291" s="30"/>
      <c r="K29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9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91" s="31" t="str">
        <f>IF(NOT(Table2[[#This Row],[M1B]]=""),"+-","")</f>
        <v/>
      </c>
      <c r="O291" s="50"/>
    </row>
    <row r="292" spans="1:15">
      <c r="A292" s="28">
        <f>IF(Table2[[#This Row],[TT]]&lt;1,"",COUNT(A$2:A291)+1)</f>
        <v>272</v>
      </c>
      <c r="B292" s="38" t="s">
        <v>446</v>
      </c>
      <c r="C292" s="39">
        <v>1</v>
      </c>
      <c r="D292" s="39">
        <v>100</v>
      </c>
      <c r="E29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92" s="29" t="str">
        <f>IF(Table2[[#This Row],[M1A]]="","",Table2[[#This Row],[M1A]]-Table2[[#This Row],[AWAL]])</f>
        <v/>
      </c>
      <c r="I292" s="29" t="str">
        <f>IF(Table2[[#This Row],[M2A]]="","",SUM(Table2[[#This Row],[M2A]]-(IF(Table2[[#This Row],[M1A]]="",Table2[[#This Row],[AWAL]],Table2[[#This Row],[M1A]]))))</f>
        <v/>
      </c>
      <c r="J292" s="30"/>
      <c r="K29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9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92" s="31" t="str">
        <f>IF(NOT(Table2[[#This Row],[M1B]]=""),"+-","")</f>
        <v/>
      </c>
      <c r="O292" s="50"/>
    </row>
    <row r="293" spans="1:15">
      <c r="A293" s="28">
        <f>IF(Table2[[#This Row],[TT]]&lt;1,"",COUNT(A$2:A292)+1)</f>
        <v>273</v>
      </c>
      <c r="B293" s="38" t="s">
        <v>2820</v>
      </c>
      <c r="C293" s="39">
        <v>2</v>
      </c>
      <c r="D293" s="39">
        <v>50</v>
      </c>
      <c r="E29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93" s="29" t="str">
        <f>IF(Table2[[#This Row],[M1A]]="","",Table2[[#This Row],[M1A]]-Table2[[#This Row],[AWAL]])</f>
        <v/>
      </c>
      <c r="I293" s="29" t="str">
        <f>IF(Table2[[#This Row],[M2A]]="","",SUM(Table2[[#This Row],[M2A]]-(IF(Table2[[#This Row],[M1A]]="",Table2[[#This Row],[AWAL]],Table2[[#This Row],[M1A]]))))</f>
        <v/>
      </c>
      <c r="J293" s="30"/>
      <c r="K29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9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93" s="31" t="str">
        <f>IF(NOT(Table2[[#This Row],[M1B]]=""),"+-","")</f>
        <v/>
      </c>
      <c r="O293" s="50"/>
    </row>
    <row r="294" spans="1:15">
      <c r="A294" s="28">
        <f>IF(Table2[[#This Row],[TT]]&lt;1,"",COUNT(A$2:A293)+1)</f>
        <v>274</v>
      </c>
      <c r="B294" s="38" t="s">
        <v>2821</v>
      </c>
      <c r="C294" s="39">
        <v>2</v>
      </c>
      <c r="D294" s="39">
        <v>100</v>
      </c>
      <c r="E29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94" s="29" t="str">
        <f>IF(Table2[[#This Row],[M1A]]="","",Table2[[#This Row],[M1A]]-Table2[[#This Row],[AWAL]])</f>
        <v/>
      </c>
      <c r="I294" s="29" t="str">
        <f>IF(Table2[[#This Row],[M2A]]="","",SUM(Table2[[#This Row],[M2A]]-(IF(Table2[[#This Row],[M1A]]="",Table2[[#This Row],[AWAL]],Table2[[#This Row],[M1A]]))))</f>
        <v/>
      </c>
      <c r="J294" s="30"/>
      <c r="K29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9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94" s="31" t="str">
        <f>IF(NOT(Table2[[#This Row],[M1B]]=""),"+-","")</f>
        <v/>
      </c>
      <c r="O294" s="50"/>
    </row>
    <row r="295" spans="1:15">
      <c r="A295" s="28">
        <f>IF(Table2[[#This Row],[TT]]&lt;1,"",COUNT(A$2:A294)+1)</f>
        <v>275</v>
      </c>
      <c r="B295" s="38" t="s">
        <v>2822</v>
      </c>
      <c r="C295" s="39">
        <v>2</v>
      </c>
      <c r="D295" s="39">
        <v>50</v>
      </c>
      <c r="E29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F295" s="29">
        <v>1</v>
      </c>
      <c r="G295" s="29">
        <f>IF(Table2[[#This Row],[M1A]]="","",Table2[[#This Row],[M1A]]-Table2[[#This Row],[AWAL]])</f>
        <v>-1</v>
      </c>
      <c r="I295" s="29" t="str">
        <f>IF(Table2[[#This Row],[M2A]]="","",SUM(Table2[[#This Row],[M2A]]-(IF(Table2[[#This Row],[M1A]]="",Table2[[#This Row],[AWAL]],Table2[[#This Row],[M1A]]))))</f>
        <v/>
      </c>
      <c r="J295" s="30"/>
      <c r="K29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9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95" s="31" t="str">
        <f>IF(NOT(Table2[[#This Row],[M1B]]=""),"+-","")</f>
        <v>+-</v>
      </c>
      <c r="O295" s="50"/>
    </row>
    <row r="296" spans="1:15">
      <c r="A296" s="28">
        <f>IF(Table2[[#This Row],[TT]]&lt;1,"",COUNT(A$2:A295)+1)</f>
        <v>276</v>
      </c>
      <c r="B296" s="38" t="s">
        <v>2823</v>
      </c>
      <c r="C296" s="39">
        <v>2</v>
      </c>
      <c r="D296" s="39">
        <v>100</v>
      </c>
      <c r="E29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F296" s="29">
        <v>1</v>
      </c>
      <c r="G296" s="29">
        <f>IF(Table2[[#This Row],[M1A]]="","",Table2[[#This Row],[M1A]]-Table2[[#This Row],[AWAL]])</f>
        <v>-1</v>
      </c>
      <c r="I296" s="29" t="str">
        <f>IF(Table2[[#This Row],[M2A]]="","",SUM(Table2[[#This Row],[M2A]]-(IF(Table2[[#This Row],[M1A]]="",Table2[[#This Row],[AWAL]],Table2[[#This Row],[M1A]]))))</f>
        <v/>
      </c>
      <c r="J296" s="30"/>
      <c r="K29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9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96" s="31" t="str">
        <f>IF(NOT(Table2[[#This Row],[M1B]]=""),"+-","")</f>
        <v>+-</v>
      </c>
      <c r="O296" s="50"/>
    </row>
    <row r="297" spans="1:15">
      <c r="A297" s="28">
        <f>IF(Table2[[#This Row],[TT]]&lt;1,"",COUNT(A$2:A296)+1)</f>
        <v>277</v>
      </c>
      <c r="B297" s="38" t="s">
        <v>447</v>
      </c>
      <c r="C297" s="39">
        <v>1</v>
      </c>
      <c r="D297" s="39" t="s">
        <v>157</v>
      </c>
      <c r="E29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97" s="29" t="str">
        <f>IF(Table2[[#This Row],[M1A]]="","",Table2[[#This Row],[M1A]]-Table2[[#This Row],[AWAL]])</f>
        <v/>
      </c>
      <c r="I297" s="29" t="str">
        <f>IF(Table2[[#This Row],[M2A]]="","",SUM(Table2[[#This Row],[M2A]]-(IF(Table2[[#This Row],[M1A]]="",Table2[[#This Row],[AWAL]],Table2[[#This Row],[M1A]]))))</f>
        <v/>
      </c>
      <c r="J297" s="30"/>
      <c r="K29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9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97" s="31" t="str">
        <f>IF(NOT(Table2[[#This Row],[M1B]]=""),"+-","")</f>
        <v/>
      </c>
      <c r="O297" s="50"/>
    </row>
    <row r="298" spans="1:15">
      <c r="A298" s="28">
        <f>IF(Table2[[#This Row],[TT]]&lt;1,"",COUNT(A$2:A297)+1)</f>
        <v>278</v>
      </c>
      <c r="B298" s="38" t="s">
        <v>448</v>
      </c>
      <c r="C298" s="39">
        <v>2</v>
      </c>
      <c r="D298" s="39" t="s">
        <v>157</v>
      </c>
      <c r="E29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98" s="29" t="str">
        <f>IF(Table2[[#This Row],[M1A]]="","",Table2[[#This Row],[M1A]]-Table2[[#This Row],[AWAL]])</f>
        <v/>
      </c>
      <c r="I298" s="29" t="str">
        <f>IF(Table2[[#This Row],[M2A]]="","",SUM(Table2[[#This Row],[M2A]]-(IF(Table2[[#This Row],[M1A]]="",Table2[[#This Row],[AWAL]],Table2[[#This Row],[M1A]]))))</f>
        <v/>
      </c>
      <c r="J298" s="30"/>
      <c r="K29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9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98" s="31" t="str">
        <f>IF(NOT(Table2[[#This Row],[M1B]]=""),"+-","")</f>
        <v/>
      </c>
      <c r="O298" s="50"/>
    </row>
    <row r="299" spans="1:15">
      <c r="A299" s="28">
        <f>IF(Table2[[#This Row],[TT]]&lt;1,"",COUNT(A$2:A298)+1)</f>
        <v>279</v>
      </c>
      <c r="B299" s="38" t="s">
        <v>3076</v>
      </c>
      <c r="C299" s="39">
        <v>14</v>
      </c>
      <c r="D299" s="39">
        <v>50</v>
      </c>
      <c r="E29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G299" s="29" t="str">
        <f>IF(Table2[[#This Row],[M1A]]="","",Table2[[#This Row],[M1A]]-Table2[[#This Row],[AWAL]])</f>
        <v/>
      </c>
      <c r="H299" s="29">
        <v>12</v>
      </c>
      <c r="I299" s="29">
        <f>IF(Table2[[#This Row],[M2A]]="","",SUM(Table2[[#This Row],[M2A]]-(IF(Table2[[#This Row],[M1A]]="",Table2[[#This Row],[AWAL]],Table2[[#This Row],[M1A]]))))</f>
        <v>-2</v>
      </c>
      <c r="J299" s="30"/>
      <c r="K29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299" s="29">
        <v>10</v>
      </c>
      <c r="M299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-2</v>
      </c>
      <c r="N299" s="31" t="str">
        <f>IF(NOT(Table2[[#This Row],[M1B]]=""),"+-","")</f>
        <v/>
      </c>
      <c r="O299" s="50"/>
    </row>
    <row r="300" spans="1:15">
      <c r="A300" s="28">
        <f>IF(Table2[[#This Row],[TT]]&lt;1,"",COUNT(A$2:A299)+1)</f>
        <v>280</v>
      </c>
      <c r="B300" s="38" t="s">
        <v>3077</v>
      </c>
      <c r="C300" s="39">
        <v>24</v>
      </c>
      <c r="D300" s="39">
        <v>100</v>
      </c>
      <c r="E30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20</v>
      </c>
      <c r="G300" s="29" t="str">
        <f>IF(Table2[[#This Row],[M1A]]="","",Table2[[#This Row],[M1A]]-Table2[[#This Row],[AWAL]])</f>
        <v/>
      </c>
      <c r="H300" s="29">
        <v>22</v>
      </c>
      <c r="I300" s="29">
        <f>IF(Table2[[#This Row],[M2A]]="","",SUM(Table2[[#This Row],[M2A]]-(IF(Table2[[#This Row],[M1A]]="",Table2[[#This Row],[AWAL]],Table2[[#This Row],[M1A]]))))</f>
        <v>-2</v>
      </c>
      <c r="J300" s="30"/>
      <c r="K30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300" s="29">
        <v>20</v>
      </c>
      <c r="M300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-2</v>
      </c>
      <c r="N300" s="31" t="str">
        <f>IF(NOT(Table2[[#This Row],[M1B]]=""),"+-","")</f>
        <v/>
      </c>
      <c r="O300" s="50"/>
    </row>
    <row r="301" spans="1:15">
      <c r="A301" s="28">
        <f>IF(Table2[[#This Row],[TT]]&lt;1,"",COUNT(A$2:A300)+1)</f>
        <v>281</v>
      </c>
      <c r="B301" s="38" t="s">
        <v>449</v>
      </c>
      <c r="C301" s="39">
        <v>32</v>
      </c>
      <c r="D301" s="39" t="s">
        <v>330</v>
      </c>
      <c r="E30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31</v>
      </c>
      <c r="G301" s="29" t="str">
        <f>IF(Table2[[#This Row],[M1A]]="","",Table2[[#This Row],[M1A]]-Table2[[#This Row],[AWAL]])</f>
        <v/>
      </c>
      <c r="I301" s="29" t="str">
        <f>IF(Table2[[#This Row],[M2A]]="","",SUM(Table2[[#This Row],[M2A]]-(IF(Table2[[#This Row],[M1A]]="",Table2[[#This Row],[AWAL]],Table2[[#This Row],[M1A]]))))</f>
        <v/>
      </c>
      <c r="J301" s="30"/>
      <c r="K30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301" s="29">
        <v>31</v>
      </c>
      <c r="M301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301" s="31" t="str">
        <f>IF(NOT(Table2[[#This Row],[M1B]]=""),"+-","")</f>
        <v/>
      </c>
      <c r="O301" s="50"/>
    </row>
    <row r="302" spans="1:15">
      <c r="A302" s="28">
        <f>IF(Table2[[#This Row],[TT]]&lt;1,"",COUNT(A$2:A301)+1)</f>
        <v>282</v>
      </c>
      <c r="B302" s="38" t="s">
        <v>450</v>
      </c>
      <c r="C302" s="39">
        <v>5</v>
      </c>
      <c r="D302" s="39" t="s">
        <v>196</v>
      </c>
      <c r="E30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302" s="29" t="str">
        <f>IF(Table2[[#This Row],[M1A]]="","",Table2[[#This Row],[M1A]]-Table2[[#This Row],[AWAL]])</f>
        <v/>
      </c>
      <c r="I302" s="29" t="str">
        <f>IF(Table2[[#This Row],[M2A]]="","",SUM(Table2[[#This Row],[M2A]]-(IF(Table2[[#This Row],[M1A]]="",Table2[[#This Row],[AWAL]],Table2[[#This Row],[M1A]]))))</f>
        <v/>
      </c>
      <c r="J302" s="30"/>
      <c r="K30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0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02" s="31" t="str">
        <f>IF(NOT(Table2[[#This Row],[M1B]]=""),"+-","")</f>
        <v/>
      </c>
      <c r="O302" s="50"/>
    </row>
    <row r="303" spans="1:15">
      <c r="A303" s="28">
        <f>IF(Table2[[#This Row],[TT]]&lt;1,"",COUNT(A$2:A302)+1)</f>
        <v>283</v>
      </c>
      <c r="B303" s="38" t="s">
        <v>451</v>
      </c>
      <c r="C303" s="39">
        <v>1</v>
      </c>
      <c r="D303" s="39" t="s">
        <v>347</v>
      </c>
      <c r="E30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303" s="29" t="str">
        <f>IF(Table2[[#This Row],[M1A]]="","",Table2[[#This Row],[M1A]]-Table2[[#This Row],[AWAL]])</f>
        <v/>
      </c>
      <c r="I303" s="29" t="str">
        <f>IF(Table2[[#This Row],[M2A]]="","",SUM(Table2[[#This Row],[M2A]]-(IF(Table2[[#This Row],[M1A]]="",Table2[[#This Row],[AWAL]],Table2[[#This Row],[M1A]]))))</f>
        <v/>
      </c>
      <c r="J303" s="30"/>
      <c r="K30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0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03" s="31" t="str">
        <f>IF(NOT(Table2[[#This Row],[M1B]]=""),"+-","")</f>
        <v/>
      </c>
      <c r="O303" s="50"/>
    </row>
    <row r="304" spans="1:15">
      <c r="A304" s="28">
        <f>IF(Table2[[#This Row],[TT]]&lt;1,"",COUNT(A$2:A303)+1)</f>
        <v>284</v>
      </c>
      <c r="B304" s="38" t="s">
        <v>452</v>
      </c>
      <c r="C304" s="39">
        <v>19</v>
      </c>
      <c r="D304" s="39" t="s">
        <v>453</v>
      </c>
      <c r="E30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19</v>
      </c>
      <c r="G304" s="29" t="str">
        <f>IF(Table2[[#This Row],[M1A]]="","",Table2[[#This Row],[M1A]]-Table2[[#This Row],[AWAL]])</f>
        <v/>
      </c>
      <c r="I304" s="29" t="str">
        <f>IF(Table2[[#This Row],[M2A]]="","",SUM(Table2[[#This Row],[M2A]]-(IF(Table2[[#This Row],[M1A]]="",Table2[[#This Row],[AWAL]],Table2[[#This Row],[M1A]]))))</f>
        <v/>
      </c>
      <c r="J304" s="30"/>
      <c r="K30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0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04" s="31" t="str">
        <f>IF(NOT(Table2[[#This Row],[M1B]]=""),"+-","")</f>
        <v/>
      </c>
      <c r="O304" s="50"/>
    </row>
    <row r="305" spans="1:15">
      <c r="A305" s="28" t="str">
        <f>IF(Table2[[#This Row],[TT]]&lt;1,"",COUNT(A$2:A304)+1)</f>
        <v/>
      </c>
      <c r="B305" s="38" t="s">
        <v>454</v>
      </c>
      <c r="C305" s="39">
        <v>1</v>
      </c>
      <c r="D305" s="39">
        <v>600</v>
      </c>
      <c r="E30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305" s="29" t="str">
        <f>IF(Table2[[#This Row],[M1A]]="","",Table2[[#This Row],[M1A]]-Table2[[#This Row],[AWAL]])</f>
        <v/>
      </c>
      <c r="I305" s="29" t="str">
        <f>IF(Table2[[#This Row],[M2A]]="","",SUM(Table2[[#This Row],[M2A]]-(IF(Table2[[#This Row],[M1A]]="",Table2[[#This Row],[AWAL]],Table2[[#This Row],[M1A]]))))</f>
        <v/>
      </c>
      <c r="J305" s="30">
        <v>0</v>
      </c>
      <c r="K305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30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05" s="31" t="str">
        <f>IF(NOT(Table2[[#This Row],[M1B]]=""),"+-","")</f>
        <v/>
      </c>
      <c r="O305" s="50"/>
    </row>
    <row r="306" spans="1:15">
      <c r="A306" s="28">
        <f>IF(Table2[[#This Row],[TT]]&lt;1,"",COUNT(A$2:A305)+1)</f>
        <v>285</v>
      </c>
      <c r="B306" s="70" t="s">
        <v>3074</v>
      </c>
      <c r="C306" s="71">
        <v>14</v>
      </c>
      <c r="D306" s="71" t="s">
        <v>2866</v>
      </c>
      <c r="E30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G306" s="29" t="str">
        <f>IF(Table2[[#This Row],[M1A]]="","",Table2[[#This Row],[M1A]]-Table2[[#This Row],[AWAL]])</f>
        <v/>
      </c>
      <c r="H306" s="29">
        <v>13</v>
      </c>
      <c r="I306" s="29">
        <f>IF(Table2[[#This Row],[M2A]]="","",SUM(Table2[[#This Row],[M2A]]-(IF(Table2[[#This Row],[M1A]]="",Table2[[#This Row],[AWAL]],Table2[[#This Row],[M1A]]))))</f>
        <v>-1</v>
      </c>
      <c r="J306" s="30"/>
      <c r="K30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0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06" s="31" t="str">
        <f>IF(NOT(Table2[[#This Row],[M1B]]=""),"+-","")</f>
        <v/>
      </c>
      <c r="O306" s="50"/>
    </row>
    <row r="307" spans="1:15">
      <c r="A307" s="28" t="str">
        <f>IF(Table2[[#This Row],[TT]]&lt;1,"",COUNT(A$2:A306)+1)</f>
        <v/>
      </c>
      <c r="B307" s="38" t="s">
        <v>456</v>
      </c>
      <c r="C307" s="39">
        <v>1</v>
      </c>
      <c r="D307" s="39">
        <v>600</v>
      </c>
      <c r="E30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307" s="29">
        <v>0</v>
      </c>
      <c r="G307" s="29">
        <f>IF(Table2[[#This Row],[M1A]]="","",Table2[[#This Row],[M1A]]-Table2[[#This Row],[AWAL]])</f>
        <v>-1</v>
      </c>
      <c r="I307" s="29" t="str">
        <f>IF(Table2[[#This Row],[M2A]]="","",SUM(Table2[[#This Row],[M2A]]-(IF(Table2[[#This Row],[M1A]]="",Table2[[#This Row],[AWAL]],Table2[[#This Row],[M1A]]))))</f>
        <v/>
      </c>
      <c r="J307" s="30"/>
      <c r="K30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0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07" s="31" t="str">
        <f>IF(NOT(Table2[[#This Row],[M1B]]=""),"+-","")</f>
        <v>+-</v>
      </c>
      <c r="O307" s="50"/>
    </row>
    <row r="308" spans="1:15">
      <c r="A308" s="28">
        <f>IF(Table2[[#This Row],[TT]]&lt;1,"",COUNT(A$2:A307)+1)</f>
        <v>286</v>
      </c>
      <c r="B308" s="38" t="s">
        <v>457</v>
      </c>
      <c r="C308" s="39">
        <v>2</v>
      </c>
      <c r="D308" s="39" t="s">
        <v>458</v>
      </c>
      <c r="E30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308" s="29" t="str">
        <f>IF(Table2[[#This Row],[M1A]]="","",Table2[[#This Row],[M1A]]-Table2[[#This Row],[AWAL]])</f>
        <v/>
      </c>
      <c r="I308" s="29" t="str">
        <f>IF(Table2[[#This Row],[M2A]]="","",SUM(Table2[[#This Row],[M2A]]-(IF(Table2[[#This Row],[M1A]]="",Table2[[#This Row],[AWAL]],Table2[[#This Row],[M1A]]))))</f>
        <v/>
      </c>
      <c r="J308" s="30"/>
      <c r="K30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0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08" s="31" t="str">
        <f>IF(NOT(Table2[[#This Row],[M1B]]=""),"+-","")</f>
        <v/>
      </c>
      <c r="O308" s="50"/>
    </row>
    <row r="309" spans="1:15">
      <c r="A309" s="28">
        <f>IF(Table2[[#This Row],[TT]]&lt;1,"",COUNT(A$2:A308)+1)</f>
        <v>287</v>
      </c>
      <c r="B309" s="38" t="s">
        <v>459</v>
      </c>
      <c r="C309" s="39">
        <v>2</v>
      </c>
      <c r="D309" s="39">
        <v>600</v>
      </c>
      <c r="E30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309" s="29" t="str">
        <f>IF(Table2[[#This Row],[M1A]]="","",Table2[[#This Row],[M1A]]-Table2[[#This Row],[AWAL]])</f>
        <v/>
      </c>
      <c r="I309" s="29" t="str">
        <f>IF(Table2[[#This Row],[M2A]]="","",SUM(Table2[[#This Row],[M2A]]-(IF(Table2[[#This Row],[M1A]]="",Table2[[#This Row],[AWAL]],Table2[[#This Row],[M1A]]))))</f>
        <v/>
      </c>
      <c r="J309" s="30"/>
      <c r="K30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0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09" s="31" t="str">
        <f>IF(NOT(Table2[[#This Row],[M1B]]=""),"+-","")</f>
        <v/>
      </c>
      <c r="O309" s="50"/>
    </row>
    <row r="310" spans="1:15">
      <c r="A310" s="32">
        <f>IF(Table2[[#This Row],[TT]]&lt;1,"",COUNT(A$2:A309)+1)</f>
        <v>288</v>
      </c>
      <c r="B310" s="70" t="s">
        <v>460</v>
      </c>
      <c r="C310" s="71">
        <v>2</v>
      </c>
      <c r="D310" s="71" t="s">
        <v>137</v>
      </c>
      <c r="E310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310" s="31" t="str">
        <f>IF(Table2[[#This Row],[M1A]]="","",Table2[[#This Row],[M1A]]-Table2[[#This Row],[AWAL]])</f>
        <v/>
      </c>
      <c r="I310" s="31" t="str">
        <f>IF(Table2[[#This Row],[M2A]]="","",SUM(Table2[[#This Row],[M2A]]-(IF(Table2[[#This Row],[M1A]]="",Table2[[#This Row],[AWAL]],Table2[[#This Row],[M1A]]))))</f>
        <v/>
      </c>
      <c r="J310" s="30"/>
      <c r="K310" s="31" t="str">
        <f>IF(Table2[[#This Row],[M3A]]="","",SUM(Table2[[#This Row],[M3A]]-(IF(Table2[[#This Row],[M2A]]="",IF(Table2[[#This Row],[M1A]]="",Table2[[#This Row],[AWAL]],Table2[[#This Row],[M1A]]),Table2[[#This Row],[M2A]]))))</f>
        <v/>
      </c>
      <c r="M310" s="31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10" s="31" t="str">
        <f>IF(NOT(Table2[[#This Row],[M1B]]=""),"+-","")</f>
        <v/>
      </c>
      <c r="O310" s="50"/>
    </row>
    <row r="311" spans="1:15">
      <c r="A311" s="28">
        <f>IF(Table2[[#This Row],[TT]]&lt;1,"",COUNT(A$2:A310)+1)</f>
        <v>289</v>
      </c>
      <c r="B311" s="38" t="s">
        <v>3078</v>
      </c>
      <c r="C311" s="39">
        <v>14</v>
      </c>
      <c r="D311" s="39" t="s">
        <v>2866</v>
      </c>
      <c r="E31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G311" s="29" t="str">
        <f>IF(Table2[[#This Row],[M1A]]="","",Table2[[#This Row],[M1A]]-Table2[[#This Row],[AWAL]])</f>
        <v/>
      </c>
      <c r="I311" s="29" t="str">
        <f>IF(Table2[[#This Row],[M2A]]="","",SUM(Table2[[#This Row],[M2A]]-(IF(Table2[[#This Row],[M1A]]="",Table2[[#This Row],[AWAL]],Table2[[#This Row],[M1A]]))))</f>
        <v/>
      </c>
      <c r="J311" s="30"/>
      <c r="K31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1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11" s="31" t="str">
        <f>IF(NOT(Table2[[#This Row],[M1B]]=""),"+-","")</f>
        <v/>
      </c>
      <c r="O311" s="50"/>
    </row>
    <row r="312" spans="1:15">
      <c r="A312" s="28">
        <f>IF(Table2[[#This Row],[TT]]&lt;1,"",COUNT(A$2:A311)+1)</f>
        <v>290</v>
      </c>
      <c r="B312" s="70" t="s">
        <v>461</v>
      </c>
      <c r="C312" s="71">
        <v>6</v>
      </c>
      <c r="D312" s="71" t="s">
        <v>186</v>
      </c>
      <c r="E31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312" s="29" t="str">
        <f>IF(Table2[[#This Row],[M1A]]="","",Table2[[#This Row],[M1A]]-Table2[[#This Row],[AWAL]])</f>
        <v/>
      </c>
      <c r="I312" s="29" t="str">
        <f>IF(Table2[[#This Row],[M2A]]="","",SUM(Table2[[#This Row],[M2A]]-(IF(Table2[[#This Row],[M1A]]="",Table2[[#This Row],[AWAL]],Table2[[#This Row],[M1A]]))))</f>
        <v/>
      </c>
      <c r="J312" s="30"/>
      <c r="K31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1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12" s="31" t="str">
        <f>IF(NOT(Table2[[#This Row],[M1B]]=""),"+-","")</f>
        <v/>
      </c>
      <c r="O312" s="50"/>
    </row>
    <row r="313" spans="1:15">
      <c r="A313" s="28">
        <f>IF(Table2[[#This Row],[TT]]&lt;1,"",COUNT(A$2:A312)+1)</f>
        <v>291</v>
      </c>
      <c r="B313" s="70" t="s">
        <v>462</v>
      </c>
      <c r="C313" s="71">
        <v>8</v>
      </c>
      <c r="D313" s="71" t="s">
        <v>170</v>
      </c>
      <c r="E31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313" s="29" t="str">
        <f>IF(Table2[[#This Row],[M1A]]="","",Table2[[#This Row],[M1A]]-Table2[[#This Row],[AWAL]])</f>
        <v/>
      </c>
      <c r="I313" s="29" t="str">
        <f>IF(Table2[[#This Row],[M2A]]="","",SUM(Table2[[#This Row],[M2A]]-(IF(Table2[[#This Row],[M1A]]="",Table2[[#This Row],[AWAL]],Table2[[#This Row],[M1A]]))))</f>
        <v/>
      </c>
      <c r="J313" s="30"/>
      <c r="K31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1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13" s="31" t="str">
        <f>IF(NOT(Table2[[#This Row],[M1B]]=""),"+-","")</f>
        <v/>
      </c>
      <c r="O313" s="50"/>
    </row>
    <row r="314" spans="1:15">
      <c r="A314" s="28">
        <f>IF(Table2[[#This Row],[TT]]&lt;1,"",COUNT(A$2:A313)+1)</f>
        <v>292</v>
      </c>
      <c r="B314" s="70" t="s">
        <v>463</v>
      </c>
      <c r="C314" s="71">
        <v>2</v>
      </c>
      <c r="D314" s="71" t="s">
        <v>170</v>
      </c>
      <c r="E31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314" s="29" t="str">
        <f>IF(Table2[[#This Row],[M1A]]="","",Table2[[#This Row],[M1A]]-Table2[[#This Row],[AWAL]])</f>
        <v/>
      </c>
      <c r="I314" s="29" t="str">
        <f>IF(Table2[[#This Row],[M2A]]="","",SUM(Table2[[#This Row],[M2A]]-(IF(Table2[[#This Row],[M1A]]="",Table2[[#This Row],[AWAL]],Table2[[#This Row],[M1A]]))))</f>
        <v/>
      </c>
      <c r="J314" s="30"/>
      <c r="K31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1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14" s="31" t="str">
        <f>IF(NOT(Table2[[#This Row],[M1B]]=""),"+-","")</f>
        <v/>
      </c>
      <c r="O314" s="50"/>
    </row>
    <row r="315" spans="1:15">
      <c r="A315" s="28">
        <f>IF(Table2[[#This Row],[TT]]&lt;1,"",COUNT(A$2:A314)+1)</f>
        <v>293</v>
      </c>
      <c r="B315" s="38" t="s">
        <v>3079</v>
      </c>
      <c r="C315" s="39">
        <v>6</v>
      </c>
      <c r="D315" s="39" t="s">
        <v>764</v>
      </c>
      <c r="E31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F315" s="29">
        <v>4</v>
      </c>
      <c r="G315" s="29">
        <f>IF(Table2[[#This Row],[M1A]]="","",Table2[[#This Row],[M1A]]-Table2[[#This Row],[AWAL]])</f>
        <v>-2</v>
      </c>
      <c r="I315" s="29" t="str">
        <f>IF(Table2[[#This Row],[M2A]]="","",SUM(Table2[[#This Row],[M2A]]-(IF(Table2[[#This Row],[M1A]]="",Table2[[#This Row],[AWAL]],Table2[[#This Row],[M1A]]))))</f>
        <v/>
      </c>
      <c r="J315" s="30"/>
      <c r="K31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1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15" s="31" t="str">
        <f>IF(NOT(Table2[[#This Row],[M1B]]=""),"+-","")</f>
        <v>+-</v>
      </c>
      <c r="O315" s="50"/>
    </row>
    <row r="316" spans="1:15">
      <c r="A316" s="32">
        <f>IF(Table2[[#This Row],[TT]]&lt;1,"",COUNT(A$2:A315)+1)</f>
        <v>294</v>
      </c>
      <c r="B316" s="70" t="s">
        <v>464</v>
      </c>
      <c r="C316" s="71">
        <v>1</v>
      </c>
      <c r="D316" s="71">
        <v>0</v>
      </c>
      <c r="E316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316" s="31" t="str">
        <f>IF(Table2[[#This Row],[M1A]]="","",Table2[[#This Row],[M1A]]-Table2[[#This Row],[AWAL]])</f>
        <v/>
      </c>
      <c r="I316" s="31" t="str">
        <f>IF(Table2[[#This Row],[M2A]]="","",SUM(Table2[[#This Row],[M2A]]-(IF(Table2[[#This Row],[M1A]]="",Table2[[#This Row],[AWAL]],Table2[[#This Row],[M1A]]))))</f>
        <v/>
      </c>
      <c r="J316" s="30"/>
      <c r="K316" s="31" t="str">
        <f>IF(Table2[[#This Row],[M3A]]="","",SUM(Table2[[#This Row],[M3A]]-(IF(Table2[[#This Row],[M2A]]="",IF(Table2[[#This Row],[M1A]]="",Table2[[#This Row],[AWAL]],Table2[[#This Row],[M1A]]),Table2[[#This Row],[M2A]]))))</f>
        <v/>
      </c>
      <c r="M316" s="31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16" s="31" t="str">
        <f>IF(NOT(Table2[[#This Row],[M1B]]=""),"+-","")</f>
        <v/>
      </c>
      <c r="O316" s="50"/>
    </row>
    <row r="317" spans="1:15">
      <c r="A317" s="28">
        <f>IF(Table2[[#This Row],[TT]]&lt;1,"",COUNT(A$2:A316)+1)</f>
        <v>295</v>
      </c>
      <c r="B317" s="38" t="s">
        <v>465</v>
      </c>
      <c r="C317" s="39">
        <v>1</v>
      </c>
      <c r="D317" s="39" t="s">
        <v>59</v>
      </c>
      <c r="E31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317" s="29" t="str">
        <f>IF(Table2[[#This Row],[M1A]]="","",Table2[[#This Row],[M1A]]-Table2[[#This Row],[AWAL]])</f>
        <v/>
      </c>
      <c r="I317" s="29" t="str">
        <f>IF(Table2[[#This Row],[M2A]]="","",SUM(Table2[[#This Row],[M2A]]-(IF(Table2[[#This Row],[M1A]]="",Table2[[#This Row],[AWAL]],Table2[[#This Row],[M1A]]))))</f>
        <v/>
      </c>
      <c r="J317" s="30"/>
      <c r="K31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1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17" s="31" t="str">
        <f>IF(NOT(Table2[[#This Row],[M1B]]=""),"+-","")</f>
        <v/>
      </c>
      <c r="O317" s="50"/>
    </row>
    <row r="318" spans="1:15">
      <c r="A318" s="28">
        <f>IF(Table2[[#This Row],[TT]]&lt;1,"",COUNT(A$2:A317)+1)</f>
        <v>296</v>
      </c>
      <c r="B318" s="38" t="s">
        <v>466</v>
      </c>
      <c r="C318" s="39">
        <v>6</v>
      </c>
      <c r="D318" s="39" t="s">
        <v>289</v>
      </c>
      <c r="E31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318" s="29" t="str">
        <f>IF(Table2[[#This Row],[M1A]]="","",Table2[[#This Row],[M1A]]-Table2[[#This Row],[AWAL]])</f>
        <v/>
      </c>
      <c r="I318" s="29" t="str">
        <f>IF(Table2[[#This Row],[M2A]]="","",SUM(Table2[[#This Row],[M2A]]-(IF(Table2[[#This Row],[M1A]]="",Table2[[#This Row],[AWAL]],Table2[[#This Row],[M1A]]))))</f>
        <v/>
      </c>
      <c r="J318" s="30"/>
      <c r="K31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1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18" s="31" t="str">
        <f>IF(NOT(Table2[[#This Row],[M1B]]=""),"+-","")</f>
        <v/>
      </c>
      <c r="O318" s="50"/>
    </row>
    <row r="319" spans="1:15">
      <c r="A319" s="28">
        <f>IF(Table2[[#This Row],[TT]]&lt;1,"",COUNT(A$2:A318)+1)</f>
        <v>297</v>
      </c>
      <c r="B319" s="38" t="s">
        <v>467</v>
      </c>
      <c r="C319" s="39">
        <v>3</v>
      </c>
      <c r="D319" s="39" t="s">
        <v>59</v>
      </c>
      <c r="E31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319" s="29" t="str">
        <f>IF(Table2[[#This Row],[M1A]]="","",Table2[[#This Row],[M1A]]-Table2[[#This Row],[AWAL]])</f>
        <v/>
      </c>
      <c r="I319" s="29" t="str">
        <f>IF(Table2[[#This Row],[M2A]]="","",SUM(Table2[[#This Row],[M2A]]-(IF(Table2[[#This Row],[M1A]]="",Table2[[#This Row],[AWAL]],Table2[[#This Row],[M1A]]))))</f>
        <v/>
      </c>
      <c r="J319" s="30"/>
      <c r="K31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1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19" s="31" t="str">
        <f>IF(NOT(Table2[[#This Row],[M1B]]=""),"+-","")</f>
        <v/>
      </c>
      <c r="O319" s="50"/>
    </row>
    <row r="320" spans="1:15">
      <c r="A320" s="28">
        <f>IF(Table2[[#This Row],[TT]]&lt;1,"",COUNT(A$2:A319)+1)</f>
        <v>298</v>
      </c>
      <c r="B320" s="38" t="s">
        <v>468</v>
      </c>
      <c r="C320" s="39">
        <v>9</v>
      </c>
      <c r="D320" s="39" t="s">
        <v>289</v>
      </c>
      <c r="E32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320" s="29" t="str">
        <f>IF(Table2[[#This Row],[M1A]]="","",Table2[[#This Row],[M1A]]-Table2[[#This Row],[AWAL]])</f>
        <v/>
      </c>
      <c r="I320" s="29" t="str">
        <f>IF(Table2[[#This Row],[M2A]]="","",SUM(Table2[[#This Row],[M2A]]-(IF(Table2[[#This Row],[M1A]]="",Table2[[#This Row],[AWAL]],Table2[[#This Row],[M1A]]))))</f>
        <v/>
      </c>
      <c r="J320" s="30"/>
      <c r="K32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2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20" s="31" t="str">
        <f>IF(NOT(Table2[[#This Row],[M1B]]=""),"+-","")</f>
        <v/>
      </c>
      <c r="O320" s="50"/>
    </row>
    <row r="321" spans="1:15">
      <c r="A321" s="28">
        <f>IF(Table2[[#This Row],[TT]]&lt;1,"",COUNT(A$2:A320)+1)</f>
        <v>299</v>
      </c>
      <c r="B321" s="38" t="s">
        <v>469</v>
      </c>
      <c r="C321" s="39">
        <v>3</v>
      </c>
      <c r="D321" s="39" t="s">
        <v>470</v>
      </c>
      <c r="E32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321" s="29" t="str">
        <f>IF(Table2[[#This Row],[M1A]]="","",Table2[[#This Row],[M1A]]-Table2[[#This Row],[AWAL]])</f>
        <v/>
      </c>
      <c r="I321" s="29" t="str">
        <f>IF(Table2[[#This Row],[M2A]]="","",SUM(Table2[[#This Row],[M2A]]-(IF(Table2[[#This Row],[M1A]]="",Table2[[#This Row],[AWAL]],Table2[[#This Row],[M1A]]))))</f>
        <v/>
      </c>
      <c r="J321" s="30"/>
      <c r="K32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2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21" s="31" t="str">
        <f>IF(NOT(Table2[[#This Row],[M1B]]=""),"+-","")</f>
        <v/>
      </c>
      <c r="O321" s="50"/>
    </row>
    <row r="322" spans="1:15">
      <c r="A322" s="28">
        <f>IF(Table2[[#This Row],[TT]]&lt;1,"",COUNT(A$2:A321)+1)</f>
        <v>300</v>
      </c>
      <c r="B322" s="38" t="s">
        <v>471</v>
      </c>
      <c r="C322" s="39">
        <v>4</v>
      </c>
      <c r="D322" s="39" t="s">
        <v>178</v>
      </c>
      <c r="E32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F322" s="29">
        <v>3</v>
      </c>
      <c r="G322" s="29">
        <f>IF(Table2[[#This Row],[M1A]]="","",Table2[[#This Row],[M1A]]-Table2[[#This Row],[AWAL]])</f>
        <v>-1</v>
      </c>
      <c r="I322" s="29" t="str">
        <f>IF(Table2[[#This Row],[M2A]]="","",SUM(Table2[[#This Row],[M2A]]-(IF(Table2[[#This Row],[M1A]]="",Table2[[#This Row],[AWAL]],Table2[[#This Row],[M1A]]))))</f>
        <v/>
      </c>
      <c r="J322" s="30"/>
      <c r="K32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2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22" s="31" t="str">
        <f>IF(NOT(Table2[[#This Row],[M1B]]=""),"+-","")</f>
        <v>+-</v>
      </c>
      <c r="O322" s="50"/>
    </row>
    <row r="323" spans="1:15">
      <c r="A323" s="28">
        <f>IF(Table2[[#This Row],[TT]]&lt;1,"",COUNT(A$2:A322)+1)</f>
        <v>301</v>
      </c>
      <c r="B323" s="38" t="s">
        <v>472</v>
      </c>
      <c r="C323" s="39">
        <v>3</v>
      </c>
      <c r="D323" s="39" t="s">
        <v>34</v>
      </c>
      <c r="E32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323" s="29" t="str">
        <f>IF(Table2[[#This Row],[M1A]]="","",Table2[[#This Row],[M1A]]-Table2[[#This Row],[AWAL]])</f>
        <v/>
      </c>
      <c r="I323" s="29" t="str">
        <f>IF(Table2[[#This Row],[M2A]]="","",SUM(Table2[[#This Row],[M2A]]-(IF(Table2[[#This Row],[M1A]]="",Table2[[#This Row],[AWAL]],Table2[[#This Row],[M1A]]))))</f>
        <v/>
      </c>
      <c r="J323" s="30"/>
      <c r="K32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2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23" s="31" t="str">
        <f>IF(NOT(Table2[[#This Row],[M1B]]=""),"+-","")</f>
        <v/>
      </c>
      <c r="O323" s="50"/>
    </row>
    <row r="324" spans="1:15">
      <c r="A324" s="28">
        <f>IF(Table2[[#This Row],[TT]]&lt;1,"",COUNT(A$2:A323)+1)</f>
        <v>302</v>
      </c>
      <c r="B324" s="38" t="s">
        <v>3080</v>
      </c>
      <c r="C324" s="39">
        <v>10</v>
      </c>
      <c r="D324" s="39" t="s">
        <v>764</v>
      </c>
      <c r="E32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F324" s="29">
        <v>8</v>
      </c>
      <c r="G324" s="29">
        <f>IF(Table2[[#This Row],[M1A]]="","",Table2[[#This Row],[M1A]]-Table2[[#This Row],[AWAL]])</f>
        <v>-2</v>
      </c>
      <c r="I324" s="29" t="str">
        <f>IF(Table2[[#This Row],[M2A]]="","",SUM(Table2[[#This Row],[M2A]]-(IF(Table2[[#This Row],[M1A]]="",Table2[[#This Row],[AWAL]],Table2[[#This Row],[M1A]]))))</f>
        <v/>
      </c>
      <c r="J324" s="30"/>
      <c r="K32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2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24" s="31" t="str">
        <f>IF(NOT(Table2[[#This Row],[M1B]]=""),"+-","")</f>
        <v>+-</v>
      </c>
      <c r="O324" s="50"/>
    </row>
    <row r="325" spans="1:15">
      <c r="A325" s="28">
        <f>IF(Table2[[#This Row],[TT]]&lt;1,"",COUNT(A$2:A324)+1)</f>
        <v>303</v>
      </c>
      <c r="B325" s="38" t="s">
        <v>473</v>
      </c>
      <c r="C325" s="39">
        <v>2</v>
      </c>
      <c r="D325" s="39" t="s">
        <v>43</v>
      </c>
      <c r="E32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325" s="29" t="str">
        <f>IF(Table2[[#This Row],[M1A]]="","",Table2[[#This Row],[M1A]]-Table2[[#This Row],[AWAL]])</f>
        <v/>
      </c>
      <c r="I325" s="29" t="str">
        <f>IF(Table2[[#This Row],[M2A]]="","",SUM(Table2[[#This Row],[M2A]]-(IF(Table2[[#This Row],[M1A]]="",Table2[[#This Row],[AWAL]],Table2[[#This Row],[M1A]]))))</f>
        <v/>
      </c>
      <c r="J325" s="30"/>
      <c r="K32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2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25" s="31" t="str">
        <f>IF(NOT(Table2[[#This Row],[M1B]]=""),"+-","")</f>
        <v/>
      </c>
      <c r="O325" s="50"/>
    </row>
    <row r="326" spans="1:15">
      <c r="A326" s="28" t="str">
        <f>IF(Table2[[#This Row],[TT]]&lt;1,"",COUNT(A$2:A325)+1)</f>
        <v/>
      </c>
      <c r="B326" s="38" t="s">
        <v>474</v>
      </c>
      <c r="C326" s="39">
        <v>0</v>
      </c>
      <c r="D326" s="39" t="s">
        <v>32</v>
      </c>
      <c r="E32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326" s="29" t="str">
        <f>IF(Table2[[#This Row],[M1A]]="","",Table2[[#This Row],[M1A]]-Table2[[#This Row],[AWAL]])</f>
        <v/>
      </c>
      <c r="I326" s="29" t="str">
        <f>IF(Table2[[#This Row],[M2A]]="","",SUM(Table2[[#This Row],[M2A]]-(IF(Table2[[#This Row],[M1A]]="",Table2[[#This Row],[AWAL]],Table2[[#This Row],[M1A]]))))</f>
        <v/>
      </c>
      <c r="J326" s="30"/>
      <c r="K32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2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26" s="31" t="str">
        <f>IF(NOT(Table2[[#This Row],[M1B]]=""),"+-","")</f>
        <v/>
      </c>
      <c r="O326" s="50"/>
    </row>
    <row r="327" spans="1:15">
      <c r="A327" s="78" t="str">
        <f>IF(Table2[[#This Row],[TT]]&lt;1,"",COUNT(A$2:A326)+1)</f>
        <v/>
      </c>
      <c r="B327" s="84" t="s">
        <v>3044</v>
      </c>
      <c r="C327" s="79"/>
      <c r="D327" s="79" t="s">
        <v>2708</v>
      </c>
      <c r="E327" s="8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327" s="81"/>
      <c r="G327" s="80" t="str">
        <f>IF(Table2[[#This Row],[M1A]]="","",Table2[[#This Row],[M1A]]-Table2[[#This Row],[AWAL]])</f>
        <v/>
      </c>
      <c r="H327" s="81">
        <v>1</v>
      </c>
      <c r="I327" s="80">
        <f>IF(Table2[[#This Row],[M2A]]="","",SUM(Table2[[#This Row],[M2A]]-(IF(Table2[[#This Row],[M1A]]="",Table2[[#This Row],[AWAL]],Table2[[#This Row],[M1A]]))))</f>
        <v>1</v>
      </c>
      <c r="J327" s="82">
        <v>0</v>
      </c>
      <c r="K327" s="80">
        <f>IF(Table2[[#This Row],[M3A]]="","",SUM(Table2[[#This Row],[M3A]]-(IF(Table2[[#This Row],[M2A]]="",IF(Table2[[#This Row],[M1A]]="",Table2[[#This Row],[AWAL]],Table2[[#This Row],[M1A]]),Table2[[#This Row],[M2A]]))))</f>
        <v>-1</v>
      </c>
      <c r="L327" s="81"/>
      <c r="M327" s="80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27" s="80" t="str">
        <f>IF(NOT(Table2[[#This Row],[M1B]]=""),"+-","")</f>
        <v/>
      </c>
      <c r="O327" s="80"/>
    </row>
    <row r="328" spans="1:15">
      <c r="A328" s="28">
        <f>IF(Table2[[#This Row],[TT]]&lt;1,"",COUNT(A$2:A327)+1)</f>
        <v>304</v>
      </c>
      <c r="B328" s="38" t="s">
        <v>475</v>
      </c>
      <c r="C328" s="39">
        <v>3</v>
      </c>
      <c r="D328" s="39" t="s">
        <v>11</v>
      </c>
      <c r="E32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328" s="29" t="str">
        <f>IF(Table2[[#This Row],[M1A]]="","",Table2[[#This Row],[M1A]]-Table2[[#This Row],[AWAL]])</f>
        <v/>
      </c>
      <c r="I328" s="29" t="str">
        <f>IF(Table2[[#This Row],[M2A]]="","",SUM(Table2[[#This Row],[M2A]]-(IF(Table2[[#This Row],[M1A]]="",Table2[[#This Row],[AWAL]],Table2[[#This Row],[M1A]]))))</f>
        <v/>
      </c>
      <c r="J328" s="30"/>
      <c r="K32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2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28" s="31" t="str">
        <f>IF(NOT(Table2[[#This Row],[M1B]]=""),"+-","")</f>
        <v/>
      </c>
      <c r="O328" s="50"/>
    </row>
    <row r="329" spans="1:15">
      <c r="A329" s="28">
        <f>IF(Table2[[#This Row],[TT]]&lt;1,"",COUNT(A$2:A328)+1)</f>
        <v>305</v>
      </c>
      <c r="B329" s="70" t="s">
        <v>476</v>
      </c>
      <c r="C329" s="71">
        <v>4</v>
      </c>
      <c r="D329" s="71" t="s">
        <v>39</v>
      </c>
      <c r="E32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329" s="29" t="str">
        <f>IF(Table2[[#This Row],[M1A]]="","",Table2[[#This Row],[M1A]]-Table2[[#This Row],[AWAL]])</f>
        <v/>
      </c>
      <c r="I329" s="29" t="str">
        <f>IF(Table2[[#This Row],[M2A]]="","",SUM(Table2[[#This Row],[M2A]]-(IF(Table2[[#This Row],[M1A]]="",Table2[[#This Row],[AWAL]],Table2[[#This Row],[M1A]]))))</f>
        <v/>
      </c>
      <c r="J329" s="30"/>
      <c r="K32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2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29" s="31" t="str">
        <f>IF(NOT(Table2[[#This Row],[M1B]]=""),"+-","")</f>
        <v/>
      </c>
      <c r="O329" s="50"/>
    </row>
    <row r="330" spans="1:15">
      <c r="A330" s="78" t="str">
        <f>IF(Table2[[#This Row],[TT]]&lt;1,"",COUNT(A$2:A329)+1)</f>
        <v/>
      </c>
      <c r="B330" s="37" t="s">
        <v>3177</v>
      </c>
      <c r="C330" s="79"/>
      <c r="D330" s="79" t="s">
        <v>3097</v>
      </c>
      <c r="E330" s="8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330" s="81"/>
      <c r="G330" s="80" t="str">
        <f>IF(Table2[[#This Row],[M1A]]="","",Table2[[#This Row],[M1A]]-Table2[[#This Row],[AWAL]])</f>
        <v/>
      </c>
      <c r="H330" s="81"/>
      <c r="I330" s="80" t="str">
        <f>IF(Table2[[#This Row],[M2A]]="","",SUM(Table2[[#This Row],[M2A]]-(IF(Table2[[#This Row],[M1A]]="",Table2[[#This Row],[AWAL]],Table2[[#This Row],[M1A]]))))</f>
        <v/>
      </c>
      <c r="J330" s="82">
        <v>2</v>
      </c>
      <c r="K330" s="80">
        <f>IF(Table2[[#This Row],[M3A]]="","",SUM(Table2[[#This Row],[M3A]]-(IF(Table2[[#This Row],[M2A]]="",IF(Table2[[#This Row],[M1A]]="",Table2[[#This Row],[AWAL]],Table2[[#This Row],[M1A]]),Table2[[#This Row],[M2A]]))))</f>
        <v>2</v>
      </c>
      <c r="L330" s="81">
        <v>0</v>
      </c>
      <c r="M330" s="80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-2</v>
      </c>
      <c r="N330" s="80" t="str">
        <f>IF(NOT(Table2[[#This Row],[M1B]]=""),"+-","")</f>
        <v/>
      </c>
      <c r="O330" s="80"/>
    </row>
    <row r="331" spans="1:15">
      <c r="A331" s="78" t="str">
        <f>IF(Table2[[#This Row],[TT]]&lt;1,"",COUNT(A$2:A330)+1)</f>
        <v/>
      </c>
      <c r="B331" s="84" t="s">
        <v>3098</v>
      </c>
      <c r="C331" s="79"/>
      <c r="D331" s="79" t="s">
        <v>3097</v>
      </c>
      <c r="E331" s="8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331" s="81"/>
      <c r="G331" s="80" t="str">
        <f>IF(Table2[[#This Row],[M1A]]="","",Table2[[#This Row],[M1A]]-Table2[[#This Row],[AWAL]])</f>
        <v/>
      </c>
      <c r="H331" s="81"/>
      <c r="I331" s="80" t="str">
        <f>IF(Table2[[#This Row],[M2A]]="","",SUM(Table2[[#This Row],[M2A]]-(IF(Table2[[#This Row],[M1A]]="",Table2[[#This Row],[AWAL]],Table2[[#This Row],[M1A]]))))</f>
        <v/>
      </c>
      <c r="J331" s="82">
        <v>2</v>
      </c>
      <c r="K331" s="80">
        <f>IF(Table2[[#This Row],[M3A]]="","",SUM(Table2[[#This Row],[M3A]]-(IF(Table2[[#This Row],[M2A]]="",IF(Table2[[#This Row],[M1A]]="",Table2[[#This Row],[AWAL]],Table2[[#This Row],[M1A]]),Table2[[#This Row],[M2A]]))))</f>
        <v>2</v>
      </c>
      <c r="L331" s="81">
        <v>0</v>
      </c>
      <c r="M331" s="80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-2</v>
      </c>
      <c r="N331" s="80" t="str">
        <f>IF(NOT(Table2[[#This Row],[M1B]]=""),"+-","")</f>
        <v/>
      </c>
      <c r="O331" s="80"/>
    </row>
    <row r="332" spans="1:15">
      <c r="A332" s="78">
        <f>IF(Table2[[#This Row],[TT]]&lt;1,"",COUNT(A$2:A331)+1)</f>
        <v>306</v>
      </c>
      <c r="B332" s="84" t="s">
        <v>3099</v>
      </c>
      <c r="C332" s="79"/>
      <c r="D332" s="79" t="s">
        <v>3097</v>
      </c>
      <c r="E332" s="8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F332" s="81"/>
      <c r="G332" s="80" t="str">
        <f>IF(Table2[[#This Row],[M1A]]="","",Table2[[#This Row],[M1A]]-Table2[[#This Row],[AWAL]])</f>
        <v/>
      </c>
      <c r="H332" s="81"/>
      <c r="I332" s="80" t="str">
        <f>IF(Table2[[#This Row],[M2A]]="","",SUM(Table2[[#This Row],[M2A]]-(IF(Table2[[#This Row],[M1A]]="",Table2[[#This Row],[AWAL]],Table2[[#This Row],[M1A]]))))</f>
        <v/>
      </c>
      <c r="J332" s="82">
        <v>2</v>
      </c>
      <c r="K332" s="80">
        <f>IF(Table2[[#This Row],[M3A]]="","",SUM(Table2[[#This Row],[M3A]]-(IF(Table2[[#This Row],[M2A]]="",IF(Table2[[#This Row],[M1A]]="",Table2[[#This Row],[AWAL]],Table2[[#This Row],[M1A]]),Table2[[#This Row],[M2A]]))))</f>
        <v>2</v>
      </c>
      <c r="L332" s="81">
        <v>1</v>
      </c>
      <c r="M332" s="80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332" s="80" t="str">
        <f>IF(NOT(Table2[[#This Row],[M1B]]=""),"+-","")</f>
        <v/>
      </c>
      <c r="O332" s="80"/>
    </row>
    <row r="333" spans="1:15">
      <c r="A333" s="78" t="str">
        <f>IF(Table2[[#This Row],[TT]]&lt;1,"",COUNT(A$2:A332)+1)</f>
        <v/>
      </c>
      <c r="B333" s="84" t="s">
        <v>3100</v>
      </c>
      <c r="C333" s="79"/>
      <c r="D333" s="79" t="s">
        <v>3097</v>
      </c>
      <c r="E333" s="8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333" s="81"/>
      <c r="G333" s="80" t="str">
        <f>IF(Table2[[#This Row],[M1A]]="","",Table2[[#This Row],[M1A]]-Table2[[#This Row],[AWAL]])</f>
        <v/>
      </c>
      <c r="H333" s="81"/>
      <c r="I333" s="80" t="str">
        <f>IF(Table2[[#This Row],[M2A]]="","",SUM(Table2[[#This Row],[M2A]]-(IF(Table2[[#This Row],[M1A]]="",Table2[[#This Row],[AWAL]],Table2[[#This Row],[M1A]]))))</f>
        <v/>
      </c>
      <c r="J333" s="82">
        <v>2</v>
      </c>
      <c r="K333" s="80">
        <f>IF(Table2[[#This Row],[M3A]]="","",SUM(Table2[[#This Row],[M3A]]-(IF(Table2[[#This Row],[M2A]]="",IF(Table2[[#This Row],[M1A]]="",Table2[[#This Row],[AWAL]],Table2[[#This Row],[M1A]]),Table2[[#This Row],[M2A]]))))</f>
        <v>2</v>
      </c>
      <c r="L333" s="81">
        <v>0</v>
      </c>
      <c r="M333" s="80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-2</v>
      </c>
      <c r="N333" s="80" t="str">
        <f>IF(NOT(Table2[[#This Row],[M1B]]=""),"+-","")</f>
        <v/>
      </c>
      <c r="O333" s="80"/>
    </row>
    <row r="334" spans="1:15">
      <c r="A334" s="78" t="str">
        <f>IF(Table2[[#This Row],[TT]]&lt;1,"",COUNT(A$2:A333)+1)</f>
        <v/>
      </c>
      <c r="B334" s="84" t="s">
        <v>3096</v>
      </c>
      <c r="C334" s="79"/>
      <c r="D334" s="42" t="s">
        <v>2698</v>
      </c>
      <c r="E334" s="8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334" s="81"/>
      <c r="G334" s="80" t="str">
        <f>IF(Table2[[#This Row],[M1A]]="","",Table2[[#This Row],[M1A]]-Table2[[#This Row],[AWAL]])</f>
        <v/>
      </c>
      <c r="H334" s="81"/>
      <c r="I334" s="80" t="str">
        <f>IF(Table2[[#This Row],[M2A]]="","",SUM(Table2[[#This Row],[M2A]]-(IF(Table2[[#This Row],[M1A]]="",Table2[[#This Row],[AWAL]],Table2[[#This Row],[M1A]]))))</f>
        <v/>
      </c>
      <c r="J334" s="82">
        <v>2</v>
      </c>
      <c r="K334" s="80">
        <f>IF(Table2[[#This Row],[M3A]]="","",SUM(Table2[[#This Row],[M3A]]-(IF(Table2[[#This Row],[M2A]]="",IF(Table2[[#This Row],[M1A]]="",Table2[[#This Row],[AWAL]],Table2[[#This Row],[M1A]]),Table2[[#This Row],[M2A]]))))</f>
        <v>2</v>
      </c>
      <c r="L334" s="81">
        <v>0</v>
      </c>
      <c r="M334" s="80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-2</v>
      </c>
      <c r="N334" s="80" t="str">
        <f>IF(NOT(Table2[[#This Row],[M1B]]=""),"+-","")</f>
        <v/>
      </c>
      <c r="O334" s="80"/>
    </row>
    <row r="335" spans="1:15">
      <c r="A335" s="28" t="str">
        <f>IF(Table2[[#This Row],[TT]]&lt;1,"",COUNT(A$2:A334)+1)</f>
        <v/>
      </c>
      <c r="B335" s="38" t="s">
        <v>477</v>
      </c>
      <c r="C335" s="39">
        <v>3</v>
      </c>
      <c r="D335" s="39" t="s">
        <v>39</v>
      </c>
      <c r="E33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335" s="29">
        <v>2</v>
      </c>
      <c r="G335" s="29">
        <f>IF(Table2[[#This Row],[M1A]]="","",Table2[[#This Row],[M1A]]-Table2[[#This Row],[AWAL]])</f>
        <v>-1</v>
      </c>
      <c r="H335" s="29">
        <v>0</v>
      </c>
      <c r="I335" s="29">
        <f>IF(Table2[[#This Row],[M2A]]="","",SUM(Table2[[#This Row],[M2A]]-(IF(Table2[[#This Row],[M1A]]="",Table2[[#This Row],[AWAL]],Table2[[#This Row],[M1A]]))))</f>
        <v>-2</v>
      </c>
      <c r="J335" s="30"/>
      <c r="K33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3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35" s="31" t="str">
        <f>IF(NOT(Table2[[#This Row],[M1B]]=""),"+-","")</f>
        <v>+-</v>
      </c>
      <c r="O335" s="50"/>
    </row>
    <row r="336" spans="1:15">
      <c r="A336" s="28">
        <f>IF(Table2[[#This Row],[TT]]&lt;1,"",COUNT(A$2:A335)+1)</f>
        <v>307</v>
      </c>
      <c r="B336" s="38" t="s">
        <v>478</v>
      </c>
      <c r="C336" s="39">
        <v>5</v>
      </c>
      <c r="D336" s="39" t="s">
        <v>59</v>
      </c>
      <c r="E33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336" s="29" t="str">
        <f>IF(Table2[[#This Row],[M1A]]="","",Table2[[#This Row],[M1A]]-Table2[[#This Row],[AWAL]])</f>
        <v/>
      </c>
      <c r="H336" s="29">
        <v>2</v>
      </c>
      <c r="I336" s="29">
        <f>IF(Table2[[#This Row],[M2A]]="","",SUM(Table2[[#This Row],[M2A]]-(IF(Table2[[#This Row],[M1A]]="",Table2[[#This Row],[AWAL]],Table2[[#This Row],[M1A]]))))</f>
        <v>-3</v>
      </c>
      <c r="J336" s="30"/>
      <c r="K33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336" s="29">
        <v>1</v>
      </c>
      <c r="M336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336" s="31" t="str">
        <f>IF(NOT(Table2[[#This Row],[M1B]]=""),"+-","")</f>
        <v/>
      </c>
      <c r="O336" s="50"/>
    </row>
    <row r="337" spans="1:15">
      <c r="A337" s="28">
        <f>IF(Table2[[#This Row],[TT]]&lt;1,"",COUNT(A$2:A336)+1)</f>
        <v>308</v>
      </c>
      <c r="B337" s="38" t="s">
        <v>479</v>
      </c>
      <c r="C337" s="39">
        <v>4</v>
      </c>
      <c r="D337" s="39" t="s">
        <v>91</v>
      </c>
      <c r="E33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337" s="29" t="str">
        <f>IF(Table2[[#This Row],[M1A]]="","",Table2[[#This Row],[M1A]]-Table2[[#This Row],[AWAL]])</f>
        <v/>
      </c>
      <c r="I337" s="29" t="str">
        <f>IF(Table2[[#This Row],[M2A]]="","",SUM(Table2[[#This Row],[M2A]]-(IF(Table2[[#This Row],[M1A]]="",Table2[[#This Row],[AWAL]],Table2[[#This Row],[M1A]]))))</f>
        <v/>
      </c>
      <c r="J337" s="30"/>
      <c r="K33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3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37" s="31" t="str">
        <f>IF(NOT(Table2[[#This Row],[M1B]]=""),"+-","")</f>
        <v/>
      </c>
      <c r="O337" s="50"/>
    </row>
    <row r="338" spans="1:15">
      <c r="A338" s="28">
        <f>IF(Table2[[#This Row],[TT]]&lt;1,"",COUNT(A$2:A337)+1)</f>
        <v>309</v>
      </c>
      <c r="B338" s="38" t="s">
        <v>480</v>
      </c>
      <c r="C338" s="39">
        <v>1</v>
      </c>
      <c r="D338" s="39" t="s">
        <v>11</v>
      </c>
      <c r="E33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338" s="29" t="str">
        <f>IF(Table2[[#This Row],[M1A]]="","",Table2[[#This Row],[M1A]]-Table2[[#This Row],[AWAL]])</f>
        <v/>
      </c>
      <c r="I338" s="29" t="str">
        <f>IF(Table2[[#This Row],[M2A]]="","",SUM(Table2[[#This Row],[M2A]]-(IF(Table2[[#This Row],[M1A]]="",Table2[[#This Row],[AWAL]],Table2[[#This Row],[M1A]]))))</f>
        <v/>
      </c>
      <c r="J338" s="30"/>
      <c r="K33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3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38" s="31" t="str">
        <f>IF(NOT(Table2[[#This Row],[M1B]]=""),"+-","")</f>
        <v/>
      </c>
      <c r="O338" s="50"/>
    </row>
    <row r="339" spans="1:15">
      <c r="A339" s="28" t="str">
        <f>IF(Table2[[#This Row],[TT]]&lt;1,"",COUNT(A$2:A338)+1)</f>
        <v/>
      </c>
      <c r="B339" s="38" t="s">
        <v>2824</v>
      </c>
      <c r="C339" s="39">
        <v>3</v>
      </c>
      <c r="D339" s="39" t="s">
        <v>2698</v>
      </c>
      <c r="E33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339" s="29">
        <v>2</v>
      </c>
      <c r="G339" s="29">
        <f>IF(Table2[[#This Row],[M1A]]="","",Table2[[#This Row],[M1A]]-Table2[[#This Row],[AWAL]])</f>
        <v>-1</v>
      </c>
      <c r="H339" s="29">
        <v>0</v>
      </c>
      <c r="I339" s="29">
        <f>IF(Table2[[#This Row],[M2A]]="","",SUM(Table2[[#This Row],[M2A]]-(IF(Table2[[#This Row],[M1A]]="",Table2[[#This Row],[AWAL]],Table2[[#This Row],[M1A]]))))</f>
        <v>-2</v>
      </c>
      <c r="J339" s="30"/>
      <c r="K33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3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39" s="31" t="str">
        <f>IF(NOT(Table2[[#This Row],[M1B]]=""),"+-","")</f>
        <v>+-</v>
      </c>
      <c r="O339" s="50"/>
    </row>
    <row r="340" spans="1:15">
      <c r="A340" s="28">
        <f>IF(Table2[[#This Row],[TT]]&lt;1,"",COUNT(A$2:A339)+1)</f>
        <v>310</v>
      </c>
      <c r="B340" s="38" t="s">
        <v>481</v>
      </c>
      <c r="C340" s="39">
        <v>18</v>
      </c>
      <c r="D340" s="39" t="s">
        <v>482</v>
      </c>
      <c r="E34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17</v>
      </c>
      <c r="F340" s="29">
        <v>17</v>
      </c>
      <c r="G340" s="29">
        <f>IF(Table2[[#This Row],[M1A]]="","",Table2[[#This Row],[M1A]]-Table2[[#This Row],[AWAL]])</f>
        <v>-1</v>
      </c>
      <c r="I340" s="29" t="str">
        <f>IF(Table2[[#This Row],[M2A]]="","",SUM(Table2[[#This Row],[M2A]]-(IF(Table2[[#This Row],[M1A]]="",Table2[[#This Row],[AWAL]],Table2[[#This Row],[M1A]]))))</f>
        <v/>
      </c>
      <c r="J340" s="30"/>
      <c r="K34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4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40" s="31" t="str">
        <f>IF(NOT(Table2[[#This Row],[M1B]]=""),"+-","")</f>
        <v>+-</v>
      </c>
      <c r="O340" s="50"/>
    </row>
    <row r="341" spans="1:15">
      <c r="A341" s="28">
        <f>IF(Table2[[#This Row],[TT]]&lt;1,"",COUNT(A$2:A340)+1)</f>
        <v>311</v>
      </c>
      <c r="B341" s="38" t="s">
        <v>2636</v>
      </c>
      <c r="C341" s="39">
        <v>7</v>
      </c>
      <c r="D341" s="39">
        <v>72</v>
      </c>
      <c r="E34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341" s="29" t="str">
        <f>IF(Table2[[#This Row],[M1A]]="","",Table2[[#This Row],[M1A]]-Table2[[#This Row],[AWAL]])</f>
        <v/>
      </c>
      <c r="I341" s="29" t="str">
        <f>IF(Table2[[#This Row],[M2A]]="","",SUM(Table2[[#This Row],[M2A]]-(IF(Table2[[#This Row],[M1A]]="",Table2[[#This Row],[AWAL]],Table2[[#This Row],[M1A]]))))</f>
        <v/>
      </c>
      <c r="J341" s="30"/>
      <c r="K34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4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41" s="31" t="str">
        <f>IF(NOT(Table2[[#This Row],[M1B]]=""),"+-","")</f>
        <v/>
      </c>
      <c r="O341" s="50"/>
    </row>
    <row r="342" spans="1:15">
      <c r="A342" s="28">
        <f>IF(Table2[[#This Row],[TT]]&lt;1,"",COUNT(A$2:A341)+1)</f>
        <v>312</v>
      </c>
      <c r="B342" s="38" t="s">
        <v>2637</v>
      </c>
      <c r="C342" s="39">
        <v>6</v>
      </c>
      <c r="D342" s="39">
        <v>72</v>
      </c>
      <c r="E34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342" s="29" t="str">
        <f>IF(Table2[[#This Row],[M1A]]="","",Table2[[#This Row],[M1A]]-Table2[[#This Row],[AWAL]])</f>
        <v/>
      </c>
      <c r="I342" s="29" t="str">
        <f>IF(Table2[[#This Row],[M2A]]="","",SUM(Table2[[#This Row],[M2A]]-(IF(Table2[[#This Row],[M1A]]="",Table2[[#This Row],[AWAL]],Table2[[#This Row],[M1A]]))))</f>
        <v/>
      </c>
      <c r="J342" s="30"/>
      <c r="K34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4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42" s="31" t="str">
        <f>IF(NOT(Table2[[#This Row],[M1B]]=""),"+-","")</f>
        <v/>
      </c>
      <c r="O342" s="50"/>
    </row>
    <row r="343" spans="1:15">
      <c r="A343" s="28" t="str">
        <f>IF(Table2[[#This Row],[TT]]&lt;1,"",COUNT(A$2:A342)+1)</f>
        <v/>
      </c>
      <c r="B343" s="38" t="s">
        <v>2825</v>
      </c>
      <c r="C343" s="39">
        <v>2</v>
      </c>
      <c r="D343" s="39" t="s">
        <v>2867</v>
      </c>
      <c r="E34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343" s="29" t="str">
        <f>IF(Table2[[#This Row],[M1A]]="","",Table2[[#This Row],[M1A]]-Table2[[#This Row],[AWAL]])</f>
        <v/>
      </c>
      <c r="I343" s="29" t="str">
        <f>IF(Table2[[#This Row],[M2A]]="","",SUM(Table2[[#This Row],[M2A]]-(IF(Table2[[#This Row],[M1A]]="",Table2[[#This Row],[AWAL]],Table2[[#This Row],[M1A]]))))</f>
        <v/>
      </c>
      <c r="J343" s="30">
        <v>0</v>
      </c>
      <c r="K343" s="29">
        <f>IF(Table2[[#This Row],[M3A]]="","",SUM(Table2[[#This Row],[M3A]]-(IF(Table2[[#This Row],[M2A]]="",IF(Table2[[#This Row],[M1A]]="",Table2[[#This Row],[AWAL]],Table2[[#This Row],[M1A]]),Table2[[#This Row],[M2A]]))))</f>
        <v>-2</v>
      </c>
      <c r="M34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43" s="31" t="str">
        <f>IF(NOT(Table2[[#This Row],[M1B]]=""),"+-","")</f>
        <v/>
      </c>
      <c r="O343" s="50"/>
    </row>
    <row r="344" spans="1:15">
      <c r="A344" s="28" t="str">
        <f>IF(Table2[[#This Row],[TT]]&lt;1,"",COUNT(A$2:A343)+1)</f>
        <v/>
      </c>
      <c r="B344" s="38" t="s">
        <v>2607</v>
      </c>
      <c r="C344" s="39">
        <v>0</v>
      </c>
      <c r="D344" s="39" t="s">
        <v>2867</v>
      </c>
      <c r="E34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344" s="29" t="str">
        <f>IF(Table2[[#This Row],[M1A]]="","",Table2[[#This Row],[M1A]]-Table2[[#This Row],[AWAL]])</f>
        <v/>
      </c>
      <c r="I344" s="29" t="str">
        <f>IF(Table2[[#This Row],[M2A]]="","",SUM(Table2[[#This Row],[M2A]]-(IF(Table2[[#This Row],[M1A]]="",Table2[[#This Row],[AWAL]],Table2[[#This Row],[M1A]]))))</f>
        <v/>
      </c>
      <c r="J344" s="30"/>
      <c r="K34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4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44" s="31" t="str">
        <f>IF(NOT(Table2[[#This Row],[M1B]]=""),"+-","")</f>
        <v/>
      </c>
      <c r="O344" s="50"/>
    </row>
    <row r="345" spans="1:15">
      <c r="A345" s="78" t="str">
        <f>IF(Table2[[#This Row],[TT]]&lt;1,"",COUNT(A$2:A344)+1)</f>
        <v/>
      </c>
      <c r="B345" s="84" t="s">
        <v>3092</v>
      </c>
      <c r="C345" s="79"/>
      <c r="D345" s="79" t="s">
        <v>2698</v>
      </c>
      <c r="E345" s="8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345" s="81"/>
      <c r="G345" s="80" t="str">
        <f>IF(Table2[[#This Row],[M1A]]="","",Table2[[#This Row],[M1A]]-Table2[[#This Row],[AWAL]])</f>
        <v/>
      </c>
      <c r="H345" s="81"/>
      <c r="I345" s="80" t="str">
        <f>IF(Table2[[#This Row],[M2A]]="","",SUM(Table2[[#This Row],[M2A]]-(IF(Table2[[#This Row],[M1A]]="",Table2[[#This Row],[AWAL]],Table2[[#This Row],[M1A]]))))</f>
        <v/>
      </c>
      <c r="J345" s="82">
        <v>2</v>
      </c>
      <c r="K345" s="80">
        <f>IF(Table2[[#This Row],[M3A]]="","",SUM(Table2[[#This Row],[M3A]]-(IF(Table2[[#This Row],[M2A]]="",IF(Table2[[#This Row],[M1A]]="",Table2[[#This Row],[AWAL]],Table2[[#This Row],[M1A]]),Table2[[#This Row],[M2A]]))))</f>
        <v>2</v>
      </c>
      <c r="L345" s="81">
        <v>0</v>
      </c>
      <c r="M345" s="80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-2</v>
      </c>
      <c r="N345" s="80" t="str">
        <f>IF(NOT(Table2[[#This Row],[M1B]]=""),"+-","")</f>
        <v/>
      </c>
      <c r="O345" s="80"/>
    </row>
    <row r="346" spans="1:15">
      <c r="A346" s="78" t="str">
        <f>IF(Table2[[#This Row],[TT]]&lt;1,"",COUNT(A$2:A345)+1)</f>
        <v/>
      </c>
      <c r="B346" s="84" t="s">
        <v>3093</v>
      </c>
      <c r="C346" s="79"/>
      <c r="D346" s="79" t="s">
        <v>2698</v>
      </c>
      <c r="E346" s="8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346" s="81"/>
      <c r="G346" s="80" t="str">
        <f>IF(Table2[[#This Row],[M1A]]="","",Table2[[#This Row],[M1A]]-Table2[[#This Row],[AWAL]])</f>
        <v/>
      </c>
      <c r="H346" s="81"/>
      <c r="I346" s="80" t="str">
        <f>IF(Table2[[#This Row],[M2A]]="","",SUM(Table2[[#This Row],[M2A]]-(IF(Table2[[#This Row],[M1A]]="",Table2[[#This Row],[AWAL]],Table2[[#This Row],[M1A]]))))</f>
        <v/>
      </c>
      <c r="J346" s="82">
        <v>2</v>
      </c>
      <c r="K346" s="80">
        <f>IF(Table2[[#This Row],[M3A]]="","",SUM(Table2[[#This Row],[M3A]]-(IF(Table2[[#This Row],[M2A]]="",IF(Table2[[#This Row],[M1A]]="",Table2[[#This Row],[AWAL]],Table2[[#This Row],[M1A]]),Table2[[#This Row],[M2A]]))))</f>
        <v>2</v>
      </c>
      <c r="L346" s="81">
        <v>0</v>
      </c>
      <c r="M346" s="80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-2</v>
      </c>
      <c r="N346" s="80" t="str">
        <f>IF(NOT(Table2[[#This Row],[M1B]]=""),"+-","")</f>
        <v/>
      </c>
      <c r="O346" s="80"/>
    </row>
    <row r="347" spans="1:15">
      <c r="A347" s="78">
        <f>IF(Table2[[#This Row],[TT]]&lt;1,"",COUNT(A$2:A346)+1)</f>
        <v>313</v>
      </c>
      <c r="B347" s="84" t="s">
        <v>3094</v>
      </c>
      <c r="C347" s="79"/>
      <c r="D347" s="79" t="s">
        <v>2698</v>
      </c>
      <c r="E347" s="8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F347" s="81"/>
      <c r="G347" s="80" t="str">
        <f>IF(Table2[[#This Row],[M1A]]="","",Table2[[#This Row],[M1A]]-Table2[[#This Row],[AWAL]])</f>
        <v/>
      </c>
      <c r="H347" s="81"/>
      <c r="I347" s="80" t="str">
        <f>IF(Table2[[#This Row],[M2A]]="","",SUM(Table2[[#This Row],[M2A]]-(IF(Table2[[#This Row],[M1A]]="",Table2[[#This Row],[AWAL]],Table2[[#This Row],[M1A]]))))</f>
        <v/>
      </c>
      <c r="J347" s="82">
        <v>2</v>
      </c>
      <c r="K347" s="80">
        <f>IF(Table2[[#This Row],[M3A]]="","",SUM(Table2[[#This Row],[M3A]]-(IF(Table2[[#This Row],[M2A]]="",IF(Table2[[#This Row],[M1A]]="",Table2[[#This Row],[AWAL]],Table2[[#This Row],[M1A]]),Table2[[#This Row],[M2A]]))))</f>
        <v>2</v>
      </c>
      <c r="L347" s="81">
        <v>1</v>
      </c>
      <c r="M347" s="80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347" s="80" t="str">
        <f>IF(NOT(Table2[[#This Row],[M1B]]=""),"+-","")</f>
        <v/>
      </c>
      <c r="O347" s="80"/>
    </row>
    <row r="348" spans="1:15">
      <c r="A348" s="78" t="str">
        <f>IF(Table2[[#This Row],[TT]]&lt;1,"",COUNT(A$2:A347)+1)</f>
        <v/>
      </c>
      <c r="B348" s="84" t="s">
        <v>3095</v>
      </c>
      <c r="C348" s="79"/>
      <c r="D348" s="79" t="s">
        <v>2698</v>
      </c>
      <c r="E348" s="8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348" s="81"/>
      <c r="G348" s="80" t="str">
        <f>IF(Table2[[#This Row],[M1A]]="","",Table2[[#This Row],[M1A]]-Table2[[#This Row],[AWAL]])</f>
        <v/>
      </c>
      <c r="H348" s="81"/>
      <c r="I348" s="80" t="str">
        <f>IF(Table2[[#This Row],[M2A]]="","",SUM(Table2[[#This Row],[M2A]]-(IF(Table2[[#This Row],[M1A]]="",Table2[[#This Row],[AWAL]],Table2[[#This Row],[M1A]]))))</f>
        <v/>
      </c>
      <c r="J348" s="82">
        <v>2</v>
      </c>
      <c r="K348" s="80">
        <f>IF(Table2[[#This Row],[M3A]]="","",SUM(Table2[[#This Row],[M3A]]-(IF(Table2[[#This Row],[M2A]]="",IF(Table2[[#This Row],[M1A]]="",Table2[[#This Row],[AWAL]],Table2[[#This Row],[M1A]]),Table2[[#This Row],[M2A]]))))</f>
        <v>2</v>
      </c>
      <c r="L348" s="81">
        <v>0</v>
      </c>
      <c r="M348" s="80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-2</v>
      </c>
      <c r="N348" s="80" t="str">
        <f>IF(NOT(Table2[[#This Row],[M1B]]=""),"+-","")</f>
        <v/>
      </c>
      <c r="O348" s="80"/>
    </row>
    <row r="349" spans="1:15">
      <c r="A349" s="28" t="str">
        <f>IF(Table2[[#This Row],[TT]]&lt;1,"",COUNT(A$2:A348)+1)</f>
        <v/>
      </c>
      <c r="B349" s="38" t="s">
        <v>2826</v>
      </c>
      <c r="C349" s="39">
        <v>0</v>
      </c>
      <c r="D349" s="39">
        <v>72</v>
      </c>
      <c r="E34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349" s="29" t="str">
        <f>IF(Table2[[#This Row],[M1A]]="","",Table2[[#This Row],[M1A]]-Table2[[#This Row],[AWAL]])</f>
        <v/>
      </c>
      <c r="I349" s="29" t="str">
        <f>IF(Table2[[#This Row],[M2A]]="","",SUM(Table2[[#This Row],[M2A]]-(IF(Table2[[#This Row],[M1A]]="",Table2[[#This Row],[AWAL]],Table2[[#This Row],[M1A]]))))</f>
        <v/>
      </c>
      <c r="J349" s="30"/>
      <c r="K34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4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49" s="31" t="str">
        <f>IF(NOT(Table2[[#This Row],[M1B]]=""),"+-","")</f>
        <v/>
      </c>
      <c r="O349" s="50"/>
    </row>
    <row r="350" spans="1:15">
      <c r="A350" s="28" t="str">
        <f>IF(Table2[[#This Row],[TT]]&lt;1,"",COUNT(A$2:A349)+1)</f>
        <v/>
      </c>
      <c r="B350" s="70" t="s">
        <v>2827</v>
      </c>
      <c r="C350" s="71">
        <v>0</v>
      </c>
      <c r="D350" s="71">
        <v>72</v>
      </c>
      <c r="E35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350" s="29" t="str">
        <f>IF(Table2[[#This Row],[M1A]]="","",Table2[[#This Row],[M1A]]-Table2[[#This Row],[AWAL]])</f>
        <v/>
      </c>
      <c r="I350" s="29" t="str">
        <f>IF(Table2[[#This Row],[M2A]]="","",SUM(Table2[[#This Row],[M2A]]-(IF(Table2[[#This Row],[M1A]]="",Table2[[#This Row],[AWAL]],Table2[[#This Row],[M1A]]))))</f>
        <v/>
      </c>
      <c r="J350" s="30"/>
      <c r="K35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5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50" s="31" t="str">
        <f>IF(NOT(Table2[[#This Row],[M1B]]=""),"+-","")</f>
        <v/>
      </c>
      <c r="O350" s="50"/>
    </row>
    <row r="351" spans="1:15">
      <c r="A351" s="28">
        <f>IF(Table2[[#This Row],[TT]]&lt;1,"",COUNT(A$2:A350)+1)</f>
        <v>314</v>
      </c>
      <c r="B351" s="70" t="s">
        <v>483</v>
      </c>
      <c r="C351" s="71">
        <v>4</v>
      </c>
      <c r="D351" s="71" t="s">
        <v>327</v>
      </c>
      <c r="E35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351" s="29" t="str">
        <f>IF(Table2[[#This Row],[M1A]]="","",Table2[[#This Row],[M1A]]-Table2[[#This Row],[AWAL]])</f>
        <v/>
      </c>
      <c r="I351" s="29" t="str">
        <f>IF(Table2[[#This Row],[M2A]]="","",SUM(Table2[[#This Row],[M2A]]-(IF(Table2[[#This Row],[M1A]]="",Table2[[#This Row],[AWAL]],Table2[[#This Row],[M1A]]))))</f>
        <v/>
      </c>
      <c r="J351" s="30">
        <v>3</v>
      </c>
      <c r="K351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35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51" s="31" t="str">
        <f>IF(NOT(Table2[[#This Row],[M1B]]=""),"+-","")</f>
        <v/>
      </c>
      <c r="O351" s="50"/>
    </row>
    <row r="352" spans="1:15">
      <c r="A352" s="78" t="str">
        <f>IF(Table2[[#This Row],[TT]]&lt;1,"",COUNT(A$2:A351)+1)</f>
        <v/>
      </c>
      <c r="B352" s="84" t="s">
        <v>3041</v>
      </c>
      <c r="C352" s="79"/>
      <c r="D352" s="79" t="s">
        <v>2867</v>
      </c>
      <c r="E352" s="8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352" s="81"/>
      <c r="G352" s="80" t="str">
        <f>IF(Table2[[#This Row],[M1A]]="","",Table2[[#This Row],[M1A]]-Table2[[#This Row],[AWAL]])</f>
        <v/>
      </c>
      <c r="H352" s="81">
        <v>1</v>
      </c>
      <c r="I352" s="80">
        <f>IF(Table2[[#This Row],[M2A]]="","",SUM(Table2[[#This Row],[M2A]]-(IF(Table2[[#This Row],[M1A]]="",Table2[[#This Row],[AWAL]],Table2[[#This Row],[M1A]]))))</f>
        <v>1</v>
      </c>
      <c r="J352" s="82"/>
      <c r="K352" s="80" t="str">
        <f>IF(Table2[[#This Row],[M3A]]="","",SUM(Table2[[#This Row],[M3A]]-(IF(Table2[[#This Row],[M2A]]="",IF(Table2[[#This Row],[M1A]]="",Table2[[#This Row],[AWAL]],Table2[[#This Row],[M1A]]),Table2[[#This Row],[M2A]]))))</f>
        <v/>
      </c>
      <c r="L352" s="81">
        <v>0</v>
      </c>
      <c r="M352" s="80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352" s="80" t="str">
        <f>IF(NOT(Table2[[#This Row],[M1B]]=""),"+-","")</f>
        <v/>
      </c>
      <c r="O352" s="80"/>
    </row>
    <row r="353" spans="1:15">
      <c r="A353" s="28">
        <f>IF(Table2[[#This Row],[TT]]&lt;1,"",COUNT(A$2:A352)+1)</f>
        <v>315</v>
      </c>
      <c r="B353" s="38" t="s">
        <v>484</v>
      </c>
      <c r="C353" s="39">
        <v>1</v>
      </c>
      <c r="D353" s="39" t="s">
        <v>485</v>
      </c>
      <c r="E35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353" s="29" t="str">
        <f>IF(Table2[[#This Row],[M1A]]="","",Table2[[#This Row],[M1A]]-Table2[[#This Row],[AWAL]])</f>
        <v/>
      </c>
      <c r="I353" s="29" t="str">
        <f>IF(Table2[[#This Row],[M2A]]="","",SUM(Table2[[#This Row],[M2A]]-(IF(Table2[[#This Row],[M1A]]="",Table2[[#This Row],[AWAL]],Table2[[#This Row],[M1A]]))))</f>
        <v/>
      </c>
      <c r="J353" s="30"/>
      <c r="K35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5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53" s="31" t="str">
        <f>IF(NOT(Table2[[#This Row],[M1B]]=""),"+-","")</f>
        <v/>
      </c>
      <c r="O353" s="50"/>
    </row>
    <row r="354" spans="1:15">
      <c r="A354" s="28">
        <f>IF(Table2[[#This Row],[TT]]&lt;1,"",COUNT(A$2:A353)+1)</f>
        <v>316</v>
      </c>
      <c r="B354" s="38" t="s">
        <v>486</v>
      </c>
      <c r="C354" s="39">
        <v>48</v>
      </c>
      <c r="D354" s="39">
        <v>72</v>
      </c>
      <c r="E35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42</v>
      </c>
      <c r="G354" s="29" t="str">
        <f>IF(Table2[[#This Row],[M1A]]="","",Table2[[#This Row],[M1A]]-Table2[[#This Row],[AWAL]])</f>
        <v/>
      </c>
      <c r="H354" s="29">
        <v>47</v>
      </c>
      <c r="I354" s="29">
        <f>IF(Table2[[#This Row],[M2A]]="","",SUM(Table2[[#This Row],[M2A]]-(IF(Table2[[#This Row],[M1A]]="",Table2[[#This Row],[AWAL]],Table2[[#This Row],[M1A]]))))</f>
        <v>-1</v>
      </c>
      <c r="J354" s="30">
        <v>46</v>
      </c>
      <c r="K354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L354" s="29">
        <v>42</v>
      </c>
      <c r="M354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-4</v>
      </c>
      <c r="N354" s="31" t="str">
        <f>IF(NOT(Table2[[#This Row],[M1B]]=""),"+-","")</f>
        <v/>
      </c>
      <c r="O354" s="50"/>
    </row>
    <row r="355" spans="1:15">
      <c r="A355" s="91">
        <f>IF(Table2[[#This Row],[TT]]&lt;1,"",COUNT(A$2:A354)+1)</f>
        <v>317</v>
      </c>
      <c r="B355" s="37" t="s">
        <v>3162</v>
      </c>
      <c r="D355" s="42" t="s">
        <v>2698</v>
      </c>
      <c r="E355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355" s="31" t="str">
        <f>IF(Table2[[#This Row],[M1A]]="","",Table2[[#This Row],[M1A]]-Table2[[#This Row],[AWAL]])</f>
        <v/>
      </c>
      <c r="I355" s="31" t="str">
        <f>IF(Table2[[#This Row],[M2A]]="","",SUM(Table2[[#This Row],[M2A]]-(IF(Table2[[#This Row],[M1A]]="",Table2[[#This Row],[AWAL]],Table2[[#This Row],[M1A]]))))</f>
        <v/>
      </c>
      <c r="J355" s="30"/>
      <c r="K355" s="31" t="str">
        <f>IF(Table2[[#This Row],[M3A]]="","",SUM(Table2[[#This Row],[M3A]]-(IF(Table2[[#This Row],[M2A]]="",IF(Table2[[#This Row],[M1A]]="",Table2[[#This Row],[AWAL]],Table2[[#This Row],[M1A]]),Table2[[#This Row],[M2A]]))))</f>
        <v/>
      </c>
      <c r="L355" s="29">
        <v>1</v>
      </c>
      <c r="M355" s="31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1</v>
      </c>
      <c r="N355" s="31" t="str">
        <f>IF(NOT(Table2[[#This Row],[M1B]]=""),"+-","")</f>
        <v/>
      </c>
      <c r="O355" s="31"/>
    </row>
    <row r="356" spans="1:15">
      <c r="A356" s="78">
        <f>IF(Table2[[#This Row],[TT]]&lt;1,"",COUNT(A$2:A355)+1)</f>
        <v>318</v>
      </c>
      <c r="B356" s="84" t="s">
        <v>3103</v>
      </c>
      <c r="C356" s="79"/>
      <c r="D356" s="79" t="s">
        <v>2698</v>
      </c>
      <c r="E356" s="8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24</v>
      </c>
      <c r="F356" s="81"/>
      <c r="G356" s="80" t="str">
        <f>IF(Table2[[#This Row],[M1A]]="","",Table2[[#This Row],[M1A]]-Table2[[#This Row],[AWAL]])</f>
        <v/>
      </c>
      <c r="H356" s="81"/>
      <c r="I356" s="80" t="str">
        <f>IF(Table2[[#This Row],[M2A]]="","",SUM(Table2[[#This Row],[M2A]]-(IF(Table2[[#This Row],[M1A]]="",Table2[[#This Row],[AWAL]],Table2[[#This Row],[M1A]]))))</f>
        <v/>
      </c>
      <c r="J356" s="82">
        <v>5</v>
      </c>
      <c r="K356" s="80">
        <f>IF(Table2[[#This Row],[M3A]]="","",SUM(Table2[[#This Row],[M3A]]-(IF(Table2[[#This Row],[M2A]]="",IF(Table2[[#This Row],[M1A]]="",Table2[[#This Row],[AWAL]],Table2[[#This Row],[M1A]]),Table2[[#This Row],[M2A]]))))</f>
        <v>5</v>
      </c>
      <c r="L356" s="81">
        <v>24</v>
      </c>
      <c r="M356" s="80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19</v>
      </c>
      <c r="N356" s="80" t="str">
        <f>IF(NOT(Table2[[#This Row],[M1B]]=""),"+-","")</f>
        <v/>
      </c>
      <c r="O356" s="80"/>
    </row>
    <row r="357" spans="1:15">
      <c r="A357" s="78">
        <f>IF(Table2[[#This Row],[TT]]&lt;1,"",COUNT(A$2:A356)+1)</f>
        <v>319</v>
      </c>
      <c r="B357" s="84" t="s">
        <v>3101</v>
      </c>
      <c r="C357" s="79"/>
      <c r="D357" s="79" t="s">
        <v>2698</v>
      </c>
      <c r="E357" s="8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44</v>
      </c>
      <c r="F357" s="81"/>
      <c r="G357" s="80" t="str">
        <f>IF(Table2[[#This Row],[M1A]]="","",Table2[[#This Row],[M1A]]-Table2[[#This Row],[AWAL]])</f>
        <v/>
      </c>
      <c r="H357" s="81"/>
      <c r="I357" s="80" t="str">
        <f>IF(Table2[[#This Row],[M2A]]="","",SUM(Table2[[#This Row],[M2A]]-(IF(Table2[[#This Row],[M1A]]="",Table2[[#This Row],[AWAL]],Table2[[#This Row],[M1A]]))))</f>
        <v/>
      </c>
      <c r="J357" s="82">
        <v>19</v>
      </c>
      <c r="K357" s="80">
        <f>IF(Table2[[#This Row],[M3A]]="","",SUM(Table2[[#This Row],[M3A]]-(IF(Table2[[#This Row],[M2A]]="",IF(Table2[[#This Row],[M1A]]="",Table2[[#This Row],[AWAL]],Table2[[#This Row],[M1A]]),Table2[[#This Row],[M2A]]))))</f>
        <v>19</v>
      </c>
      <c r="L357" s="81">
        <v>44</v>
      </c>
      <c r="M357" s="80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25</v>
      </c>
      <c r="N357" s="80" t="str">
        <f>IF(NOT(Table2[[#This Row],[M1B]]=""),"+-","")</f>
        <v/>
      </c>
      <c r="O357" s="80"/>
    </row>
    <row r="358" spans="1:15" s="98" customFormat="1">
      <c r="A358" s="93">
        <f>IF(Table2[[#This Row],[TT]]&lt;1,"",COUNT(A$2:A357)+1)</f>
        <v>320</v>
      </c>
      <c r="B358" s="94" t="s">
        <v>3102</v>
      </c>
      <c r="C358" s="95"/>
      <c r="D358" s="95">
        <v>72</v>
      </c>
      <c r="E358" s="9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27</v>
      </c>
      <c r="F358" s="97"/>
      <c r="G358" s="96" t="str">
        <f>IF(Table2[[#This Row],[M1A]]="","",Table2[[#This Row],[M1A]]-Table2[[#This Row],[AWAL]])</f>
        <v/>
      </c>
      <c r="H358" s="97"/>
      <c r="I358" s="96" t="str">
        <f>IF(Table2[[#This Row],[M2A]]="","",SUM(Table2[[#This Row],[M2A]]-(IF(Table2[[#This Row],[M1A]]="",Table2[[#This Row],[AWAL]],Table2[[#This Row],[M1A]]))))</f>
        <v/>
      </c>
      <c r="J358" s="97">
        <v>22</v>
      </c>
      <c r="K358" s="96">
        <f>IF(Table2[[#This Row],[M3A]]="","",SUM(Table2[[#This Row],[M3A]]-(IF(Table2[[#This Row],[M2A]]="",IF(Table2[[#This Row],[M1A]]="",Table2[[#This Row],[AWAL]],Table2[[#This Row],[M1A]]),Table2[[#This Row],[M2A]]))))</f>
        <v>22</v>
      </c>
      <c r="L358" s="97">
        <v>27</v>
      </c>
      <c r="M358" s="96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5</v>
      </c>
      <c r="N358" s="96" t="str">
        <f>IF(NOT(Table2[[#This Row],[M1B]]=""),"+-","")</f>
        <v/>
      </c>
      <c r="O358" s="96"/>
    </row>
    <row r="359" spans="1:15">
      <c r="A359" s="28">
        <f>IF(Table2[[#This Row],[TT]]&lt;1,"",COUNT(A$2:A358)+1)</f>
        <v>321</v>
      </c>
      <c r="B359" s="72" t="s">
        <v>487</v>
      </c>
      <c r="C359" s="73">
        <v>1</v>
      </c>
      <c r="D359" s="73" t="s">
        <v>98</v>
      </c>
      <c r="E35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359" s="29" t="str">
        <f>IF(Table2[[#This Row],[M1A]]="","",Table2[[#This Row],[M1A]]-Table2[[#This Row],[AWAL]])</f>
        <v/>
      </c>
      <c r="I359" s="29" t="str">
        <f>IF(Table2[[#This Row],[M2A]]="","",SUM(Table2[[#This Row],[M2A]]-(IF(Table2[[#This Row],[M1A]]="",Table2[[#This Row],[AWAL]],Table2[[#This Row],[M1A]]))))</f>
        <v/>
      </c>
      <c r="J359" s="30"/>
      <c r="K35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5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59" s="31" t="str">
        <f>IF(NOT(Table2[[#This Row],[M1B]]=""),"+-","")</f>
        <v/>
      </c>
      <c r="O359" s="50"/>
    </row>
    <row r="360" spans="1:15">
      <c r="A360" s="32">
        <f>IF(Table2[[#This Row],[TT]]&lt;1,"",COUNT(A$2:A359)+1)</f>
        <v>322</v>
      </c>
      <c r="B360" s="70" t="s">
        <v>488</v>
      </c>
      <c r="C360" s="71">
        <v>1</v>
      </c>
      <c r="D360" s="71" t="s">
        <v>67</v>
      </c>
      <c r="E360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360" s="31" t="str">
        <f>IF(Table2[[#This Row],[M1A]]="","",Table2[[#This Row],[M1A]]-Table2[[#This Row],[AWAL]])</f>
        <v/>
      </c>
      <c r="I360" s="31" t="str">
        <f>IF(Table2[[#This Row],[M2A]]="","",SUM(Table2[[#This Row],[M2A]]-(IF(Table2[[#This Row],[M1A]]="",Table2[[#This Row],[AWAL]],Table2[[#This Row],[M1A]]))))</f>
        <v/>
      </c>
      <c r="J360" s="33"/>
      <c r="K360" s="31" t="str">
        <f>IF(Table2[[#This Row],[M3A]]="","",SUM(Table2[[#This Row],[M3A]]-(IF(Table2[[#This Row],[M2A]]="",IF(Table2[[#This Row],[M1A]]="",Table2[[#This Row],[AWAL]],Table2[[#This Row],[M1A]]),Table2[[#This Row],[M2A]]))))</f>
        <v/>
      </c>
      <c r="L360" s="31"/>
      <c r="M360" s="31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60" s="31" t="str">
        <f>IF(NOT(Table2[[#This Row],[M1B]]=""),"+-","")</f>
        <v/>
      </c>
      <c r="O360" s="50"/>
    </row>
    <row r="361" spans="1:15">
      <c r="A361" s="28">
        <f>IF(Table2[[#This Row],[TT]]&lt;1,"",COUNT(A$2:A360)+1)</f>
        <v>323</v>
      </c>
      <c r="B361" s="72" t="s">
        <v>489</v>
      </c>
      <c r="C361" s="73">
        <v>3</v>
      </c>
      <c r="D361" s="73" t="s">
        <v>157</v>
      </c>
      <c r="E36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361" s="29" t="str">
        <f>IF(Table2[[#This Row],[M1A]]="","",Table2[[#This Row],[M1A]]-Table2[[#This Row],[AWAL]])</f>
        <v/>
      </c>
      <c r="I361" s="29" t="str">
        <f>IF(Table2[[#This Row],[M2A]]="","",SUM(Table2[[#This Row],[M2A]]-(IF(Table2[[#This Row],[M1A]]="",Table2[[#This Row],[AWAL]],Table2[[#This Row],[M1A]]))))</f>
        <v/>
      </c>
      <c r="J361" s="30"/>
      <c r="K36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6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61" s="31" t="str">
        <f>IF(NOT(Table2[[#This Row],[M1B]]=""),"+-","")</f>
        <v/>
      </c>
      <c r="O361" s="50"/>
    </row>
    <row r="362" spans="1:15">
      <c r="A362" s="28">
        <f>IF(Table2[[#This Row],[TT]]&lt;1,"",COUNT(A$2:A361)+1)</f>
        <v>324</v>
      </c>
      <c r="B362" s="70" t="s">
        <v>490</v>
      </c>
      <c r="C362" s="71">
        <v>1</v>
      </c>
      <c r="D362" s="71" t="s">
        <v>157</v>
      </c>
      <c r="E36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362" s="29" t="str">
        <f>IF(Table2[[#This Row],[M1A]]="","",Table2[[#This Row],[M1A]]-Table2[[#This Row],[AWAL]])</f>
        <v/>
      </c>
      <c r="I362" s="29" t="str">
        <f>IF(Table2[[#This Row],[M2A]]="","",SUM(Table2[[#This Row],[M2A]]-(IF(Table2[[#This Row],[M1A]]="",Table2[[#This Row],[AWAL]],Table2[[#This Row],[M1A]]))))</f>
        <v/>
      </c>
      <c r="J362" s="30"/>
      <c r="K36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6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62" s="31" t="str">
        <f>IF(NOT(Table2[[#This Row],[M1B]]=""),"+-","")</f>
        <v/>
      </c>
      <c r="O362" s="50"/>
    </row>
    <row r="363" spans="1:15">
      <c r="A363" s="28">
        <f>IF(Table2[[#This Row],[TT]]&lt;1,"",COUNT(A$2:A362)+1)</f>
        <v>325</v>
      </c>
      <c r="B363" s="38" t="s">
        <v>492</v>
      </c>
      <c r="C363" s="39">
        <v>2</v>
      </c>
      <c r="D363" s="39">
        <v>480</v>
      </c>
      <c r="E36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363" s="29" t="str">
        <f>IF(Table2[[#This Row],[M1A]]="","",Table2[[#This Row],[M1A]]-Table2[[#This Row],[AWAL]])</f>
        <v/>
      </c>
      <c r="I363" s="29" t="str">
        <f>IF(Table2[[#This Row],[M2A]]="","",SUM(Table2[[#This Row],[M2A]]-(IF(Table2[[#This Row],[M1A]]="",Table2[[#This Row],[AWAL]],Table2[[#This Row],[M1A]]))))</f>
        <v/>
      </c>
      <c r="J363" s="30"/>
      <c r="K36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6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63" s="31" t="str">
        <f>IF(NOT(Table2[[#This Row],[M1B]]=""),"+-","")</f>
        <v/>
      </c>
      <c r="O363" s="50"/>
    </row>
    <row r="364" spans="1:15">
      <c r="A364" s="28">
        <f>IF(Table2[[#This Row],[TT]]&lt;1,"",COUNT(A$2:A363)+1)</f>
        <v>326</v>
      </c>
      <c r="B364" s="70" t="s">
        <v>493</v>
      </c>
      <c r="C364" s="71">
        <v>2</v>
      </c>
      <c r="D364" s="71">
        <v>480</v>
      </c>
      <c r="E36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364" s="29" t="str">
        <f>IF(Table2[[#This Row],[M1A]]="","",Table2[[#This Row],[M1A]]-Table2[[#This Row],[AWAL]])</f>
        <v/>
      </c>
      <c r="I364" s="29" t="str">
        <f>IF(Table2[[#This Row],[M2A]]="","",SUM(Table2[[#This Row],[M2A]]-(IF(Table2[[#This Row],[M1A]]="",Table2[[#This Row],[AWAL]],Table2[[#This Row],[M1A]]))))</f>
        <v/>
      </c>
      <c r="J364" s="30"/>
      <c r="K36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6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64" s="31" t="str">
        <f>IF(NOT(Table2[[#This Row],[M1B]]=""),"+-","")</f>
        <v/>
      </c>
      <c r="O364" s="50"/>
    </row>
    <row r="365" spans="1:15">
      <c r="A365" s="28">
        <f>IF(Table2[[#This Row],[TT]]&lt;1,"",COUNT(A$2:A364)+1)</f>
        <v>327</v>
      </c>
      <c r="B365" s="38" t="s">
        <v>494</v>
      </c>
      <c r="C365" s="39">
        <v>1</v>
      </c>
      <c r="D365" s="39" t="s">
        <v>160</v>
      </c>
      <c r="E36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365" s="29" t="str">
        <f>IF(Table2[[#This Row],[M1A]]="","",Table2[[#This Row],[M1A]]-Table2[[#This Row],[AWAL]])</f>
        <v/>
      </c>
      <c r="I365" s="29" t="str">
        <f>IF(Table2[[#This Row],[M2A]]="","",SUM(Table2[[#This Row],[M2A]]-(IF(Table2[[#This Row],[M1A]]="",Table2[[#This Row],[AWAL]],Table2[[#This Row],[M1A]]))))</f>
        <v/>
      </c>
      <c r="J365" s="30"/>
      <c r="K36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6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65" s="31" t="str">
        <f>IF(NOT(Table2[[#This Row],[M1B]]=""),"+-","")</f>
        <v/>
      </c>
      <c r="O365" s="50"/>
    </row>
    <row r="366" spans="1:15">
      <c r="A366" s="78" t="str">
        <f>IF(Table2[[#This Row],[TT]]&lt;1,"",COUNT(A$2:A365)+1)</f>
        <v/>
      </c>
      <c r="B366" s="84" t="s">
        <v>3042</v>
      </c>
      <c r="C366" s="79"/>
      <c r="D366" s="79" t="s">
        <v>3043</v>
      </c>
      <c r="E366" s="8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366" s="81"/>
      <c r="G366" s="80" t="str">
        <f>IF(Table2[[#This Row],[M1A]]="","",Table2[[#This Row],[M1A]]-Table2[[#This Row],[AWAL]])</f>
        <v/>
      </c>
      <c r="H366" s="81">
        <v>1</v>
      </c>
      <c r="I366" s="80">
        <f>IF(Table2[[#This Row],[M2A]]="","",SUM(Table2[[#This Row],[M2A]]-(IF(Table2[[#This Row],[M1A]]="",Table2[[#This Row],[AWAL]],Table2[[#This Row],[M1A]]))))</f>
        <v>1</v>
      </c>
      <c r="J366" s="82">
        <v>0</v>
      </c>
      <c r="K366" s="80">
        <f>IF(Table2[[#This Row],[M3A]]="","",SUM(Table2[[#This Row],[M3A]]-(IF(Table2[[#This Row],[M2A]]="",IF(Table2[[#This Row],[M1A]]="",Table2[[#This Row],[AWAL]],Table2[[#This Row],[M1A]]),Table2[[#This Row],[M2A]]))))</f>
        <v>-1</v>
      </c>
      <c r="L366" s="81"/>
      <c r="M366" s="80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66" s="80" t="str">
        <f>IF(NOT(Table2[[#This Row],[M1B]]=""),"+-","")</f>
        <v/>
      </c>
      <c r="O366" s="80"/>
    </row>
    <row r="367" spans="1:15">
      <c r="A367" s="91">
        <f>IF(Table2[[#This Row],[TT]]&lt;1,"",COUNT(A$2:A366)+1)</f>
        <v>328</v>
      </c>
      <c r="B367" s="37" t="s">
        <v>3163</v>
      </c>
      <c r="D367" s="42" t="s">
        <v>2801</v>
      </c>
      <c r="E367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367" s="31" t="str">
        <f>IF(Table2[[#This Row],[M1A]]="","",Table2[[#This Row],[M1A]]-Table2[[#This Row],[AWAL]])</f>
        <v/>
      </c>
      <c r="I367" s="31" t="str">
        <f>IF(Table2[[#This Row],[M2A]]="","",SUM(Table2[[#This Row],[M2A]]-(IF(Table2[[#This Row],[M1A]]="",Table2[[#This Row],[AWAL]],Table2[[#This Row],[M1A]]))))</f>
        <v/>
      </c>
      <c r="J367" s="30"/>
      <c r="K367" s="31" t="str">
        <f>IF(Table2[[#This Row],[M3A]]="","",SUM(Table2[[#This Row],[M3A]]-(IF(Table2[[#This Row],[M2A]]="",IF(Table2[[#This Row],[M1A]]="",Table2[[#This Row],[AWAL]],Table2[[#This Row],[M1A]]),Table2[[#This Row],[M2A]]))))</f>
        <v/>
      </c>
      <c r="L367" s="29">
        <v>3</v>
      </c>
      <c r="M367" s="31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3</v>
      </c>
      <c r="N367" s="31" t="str">
        <f>IF(NOT(Table2[[#This Row],[M1B]]=""),"+-","")</f>
        <v/>
      </c>
      <c r="O367" s="31"/>
    </row>
    <row r="368" spans="1:15">
      <c r="A368" s="28" t="str">
        <f>IF(Table2[[#This Row],[TT]]&lt;1,"",COUNT(A$2:A367)+1)</f>
        <v/>
      </c>
      <c r="B368" s="38" t="s">
        <v>495</v>
      </c>
      <c r="C368" s="39">
        <v>0</v>
      </c>
      <c r="D368" s="39" t="s">
        <v>28</v>
      </c>
      <c r="E36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368" s="29" t="str">
        <f>IF(Table2[[#This Row],[M1A]]="","",Table2[[#This Row],[M1A]]-Table2[[#This Row],[AWAL]])</f>
        <v/>
      </c>
      <c r="I368" s="29" t="str">
        <f>IF(Table2[[#This Row],[M2A]]="","",SUM(Table2[[#This Row],[M2A]]-(IF(Table2[[#This Row],[M1A]]="",Table2[[#This Row],[AWAL]],Table2[[#This Row],[M1A]]))))</f>
        <v/>
      </c>
      <c r="J368" s="30"/>
      <c r="K36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6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68" s="31" t="str">
        <f>IF(NOT(Table2[[#This Row],[M1B]]=""),"+-","")</f>
        <v/>
      </c>
      <c r="O368" s="50"/>
    </row>
    <row r="369" spans="1:15">
      <c r="A369" s="28">
        <f>IF(Table2[[#This Row],[TT]]&lt;1,"",COUNT(A$2:A368)+1)</f>
        <v>329</v>
      </c>
      <c r="B369" s="38" t="s">
        <v>496</v>
      </c>
      <c r="C369" s="39">
        <v>10</v>
      </c>
      <c r="D369" s="39" t="s">
        <v>262</v>
      </c>
      <c r="E36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G369" s="29" t="str">
        <f>IF(Table2[[#This Row],[M1A]]="","",Table2[[#This Row],[M1A]]-Table2[[#This Row],[AWAL]])</f>
        <v/>
      </c>
      <c r="I369" s="29" t="str">
        <f>IF(Table2[[#This Row],[M2A]]="","",SUM(Table2[[#This Row],[M2A]]-(IF(Table2[[#This Row],[M1A]]="",Table2[[#This Row],[AWAL]],Table2[[#This Row],[M1A]]))))</f>
        <v/>
      </c>
      <c r="J369" s="30"/>
      <c r="K36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6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69" s="31" t="str">
        <f>IF(NOT(Table2[[#This Row],[M1B]]=""),"+-","")</f>
        <v/>
      </c>
      <c r="O369" s="50"/>
    </row>
    <row r="370" spans="1:15">
      <c r="A370" s="32">
        <f>IF(Table2[[#This Row],[TT]]&lt;1,"",COUNT(A$2:A369)+1)</f>
        <v>330</v>
      </c>
      <c r="B370" s="70" t="s">
        <v>497</v>
      </c>
      <c r="C370" s="71">
        <v>8</v>
      </c>
      <c r="D370" s="71" t="s">
        <v>49</v>
      </c>
      <c r="E370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370" s="31" t="str">
        <f>IF(Table2[[#This Row],[M1A]]="","",Table2[[#This Row],[M1A]]-Table2[[#This Row],[AWAL]])</f>
        <v/>
      </c>
      <c r="I370" s="31" t="str">
        <f>IF(Table2[[#This Row],[M2A]]="","",SUM(Table2[[#This Row],[M2A]]-(IF(Table2[[#This Row],[M1A]]="",Table2[[#This Row],[AWAL]],Table2[[#This Row],[M1A]]))))</f>
        <v/>
      </c>
      <c r="J370" s="33"/>
      <c r="K370" s="31" t="str">
        <f>IF(Table2[[#This Row],[M3A]]="","",SUM(Table2[[#This Row],[M3A]]-(IF(Table2[[#This Row],[M2A]]="",IF(Table2[[#This Row],[M1A]]="",Table2[[#This Row],[AWAL]],Table2[[#This Row],[M1A]]),Table2[[#This Row],[M2A]]))))</f>
        <v/>
      </c>
      <c r="L370" s="31"/>
      <c r="M370" s="31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70" s="31" t="str">
        <f>IF(NOT(Table2[[#This Row],[M1B]]=""),"+-","")</f>
        <v/>
      </c>
      <c r="O370" s="50"/>
    </row>
    <row r="371" spans="1:15">
      <c r="A371" s="28">
        <f>IF(Table2[[#This Row],[TT]]&lt;1,"",COUNT(A$2:A370)+1)</f>
        <v>331</v>
      </c>
      <c r="B371" s="70" t="s">
        <v>498</v>
      </c>
      <c r="C371" s="71">
        <v>15</v>
      </c>
      <c r="D371" s="71" t="s">
        <v>262</v>
      </c>
      <c r="E37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G371" s="29" t="str">
        <f>IF(Table2[[#This Row],[M1A]]="","",Table2[[#This Row],[M1A]]-Table2[[#This Row],[AWAL]])</f>
        <v/>
      </c>
      <c r="I371" s="29" t="str">
        <f>IF(Table2[[#This Row],[M2A]]="","",SUM(Table2[[#This Row],[M2A]]-(IF(Table2[[#This Row],[M1A]]="",Table2[[#This Row],[AWAL]],Table2[[#This Row],[M1A]]))))</f>
        <v/>
      </c>
      <c r="J371" s="30"/>
      <c r="K37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7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71" s="31" t="str">
        <f>IF(NOT(Table2[[#This Row],[M1B]]=""),"+-","")</f>
        <v/>
      </c>
      <c r="O371" s="50"/>
    </row>
    <row r="372" spans="1:15">
      <c r="A372" s="28">
        <f>IF(Table2[[#This Row],[TT]]&lt;1,"",COUNT(A$2:A371)+1)</f>
        <v>332</v>
      </c>
      <c r="B372" s="70" t="s">
        <v>499</v>
      </c>
      <c r="C372" s="71">
        <v>18</v>
      </c>
      <c r="D372" s="71" t="s">
        <v>262</v>
      </c>
      <c r="E37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18</v>
      </c>
      <c r="G372" s="29" t="str">
        <f>IF(Table2[[#This Row],[M1A]]="","",Table2[[#This Row],[M1A]]-Table2[[#This Row],[AWAL]])</f>
        <v/>
      </c>
      <c r="I372" s="29" t="str">
        <f>IF(Table2[[#This Row],[M2A]]="","",SUM(Table2[[#This Row],[M2A]]-(IF(Table2[[#This Row],[M1A]]="",Table2[[#This Row],[AWAL]],Table2[[#This Row],[M1A]]))))</f>
        <v/>
      </c>
      <c r="J372" s="30"/>
      <c r="K37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7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72" s="31" t="str">
        <f>IF(NOT(Table2[[#This Row],[M1B]]=""),"+-","")</f>
        <v/>
      </c>
      <c r="O372" s="50"/>
    </row>
    <row r="373" spans="1:15">
      <c r="A373" s="28">
        <f>IF(Table2[[#This Row],[TT]]&lt;1,"",COUNT(A$2:A372)+1)</f>
        <v>333</v>
      </c>
      <c r="B373" s="38" t="s">
        <v>500</v>
      </c>
      <c r="C373" s="39">
        <v>12</v>
      </c>
      <c r="D373" s="39" t="s">
        <v>262</v>
      </c>
      <c r="E37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G373" s="29" t="str">
        <f>IF(Table2[[#This Row],[M1A]]="","",Table2[[#This Row],[M1A]]-Table2[[#This Row],[AWAL]])</f>
        <v/>
      </c>
      <c r="I373" s="29" t="str">
        <f>IF(Table2[[#This Row],[M2A]]="","",SUM(Table2[[#This Row],[M2A]]-(IF(Table2[[#This Row],[M1A]]="",Table2[[#This Row],[AWAL]],Table2[[#This Row],[M1A]]))))</f>
        <v/>
      </c>
      <c r="J373" s="30"/>
      <c r="K37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7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73" s="31" t="str">
        <f>IF(NOT(Table2[[#This Row],[M1B]]=""),"+-","")</f>
        <v/>
      </c>
      <c r="O373" s="50"/>
    </row>
    <row r="374" spans="1:15">
      <c r="A374" s="28">
        <f>IF(Table2[[#This Row],[TT]]&lt;1,"",COUNT(A$2:A373)+1)</f>
        <v>334</v>
      </c>
      <c r="B374" s="38" t="s">
        <v>501</v>
      </c>
      <c r="C374" s="39">
        <v>11</v>
      </c>
      <c r="D374" s="39" t="s">
        <v>11</v>
      </c>
      <c r="E37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374" s="29" t="str">
        <f>IF(Table2[[#This Row],[M1A]]="","",Table2[[#This Row],[M1A]]-Table2[[#This Row],[AWAL]])</f>
        <v/>
      </c>
      <c r="H374" s="29">
        <v>6</v>
      </c>
      <c r="I374" s="29">
        <f>IF(Table2[[#This Row],[M2A]]="","",SUM(Table2[[#This Row],[M2A]]-(IF(Table2[[#This Row],[M1A]]="",Table2[[#This Row],[AWAL]],Table2[[#This Row],[M1A]]))))</f>
        <v>-5</v>
      </c>
      <c r="J374" s="30"/>
      <c r="K37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374" s="29">
        <v>5</v>
      </c>
      <c r="M374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374" s="31" t="str">
        <f>IF(NOT(Table2[[#This Row],[M1B]]=""),"+-","")</f>
        <v/>
      </c>
      <c r="O374" s="50"/>
    </row>
    <row r="375" spans="1:15">
      <c r="A375" s="28">
        <f>IF(Table2[[#This Row],[TT]]&lt;1,"",COUNT(A$2:A374)+1)</f>
        <v>335</v>
      </c>
      <c r="B375" s="38" t="s">
        <v>502</v>
      </c>
      <c r="C375" s="39">
        <v>2</v>
      </c>
      <c r="D375" s="39" t="s">
        <v>14</v>
      </c>
      <c r="E37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375" s="29" t="str">
        <f>IF(Table2[[#This Row],[M1A]]="","",Table2[[#This Row],[M1A]]-Table2[[#This Row],[AWAL]])</f>
        <v/>
      </c>
      <c r="I375" s="29" t="str">
        <f>IF(Table2[[#This Row],[M2A]]="","",SUM(Table2[[#This Row],[M2A]]-(IF(Table2[[#This Row],[M1A]]="",Table2[[#This Row],[AWAL]],Table2[[#This Row],[M1A]]))))</f>
        <v/>
      </c>
      <c r="J375" s="30"/>
      <c r="K37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7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75" s="31" t="str">
        <f>IF(NOT(Table2[[#This Row],[M1B]]=""),"+-","")</f>
        <v/>
      </c>
      <c r="O375" s="50"/>
    </row>
    <row r="376" spans="1:15">
      <c r="A376" s="28">
        <f>IF(Table2[[#This Row],[TT]]&lt;1,"",COUNT(A$2:A375)+1)</f>
        <v>336</v>
      </c>
      <c r="B376" s="38" t="s">
        <v>503</v>
      </c>
      <c r="C376" s="39">
        <v>6</v>
      </c>
      <c r="D376" s="39" t="s">
        <v>96</v>
      </c>
      <c r="E37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376" s="29" t="str">
        <f>IF(Table2[[#This Row],[M1A]]="","",Table2[[#This Row],[M1A]]-Table2[[#This Row],[AWAL]])</f>
        <v/>
      </c>
      <c r="I376" s="29" t="str">
        <f>IF(Table2[[#This Row],[M2A]]="","",SUM(Table2[[#This Row],[M2A]]-(IF(Table2[[#This Row],[M1A]]="",Table2[[#This Row],[AWAL]],Table2[[#This Row],[M1A]]))))</f>
        <v/>
      </c>
      <c r="J376" s="30"/>
      <c r="K37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7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76" s="31" t="str">
        <f>IF(NOT(Table2[[#This Row],[M1B]]=""),"+-","")</f>
        <v/>
      </c>
      <c r="O376" s="50"/>
    </row>
    <row r="377" spans="1:15">
      <c r="A377" s="28">
        <f>IF(Table2[[#This Row],[TT]]&lt;1,"",COUNT(A$2:A376)+1)</f>
        <v>337</v>
      </c>
      <c r="B377" s="38" t="s">
        <v>504</v>
      </c>
      <c r="C377" s="39">
        <v>3</v>
      </c>
      <c r="D377" s="39" t="s">
        <v>14</v>
      </c>
      <c r="E37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377" s="29" t="str">
        <f>IF(Table2[[#This Row],[M1A]]="","",Table2[[#This Row],[M1A]]-Table2[[#This Row],[AWAL]])</f>
        <v/>
      </c>
      <c r="I377" s="29" t="str">
        <f>IF(Table2[[#This Row],[M2A]]="","",SUM(Table2[[#This Row],[M2A]]-(IF(Table2[[#This Row],[M1A]]="",Table2[[#This Row],[AWAL]],Table2[[#This Row],[M1A]]))))</f>
        <v/>
      </c>
      <c r="J377" s="30"/>
      <c r="K37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7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77" s="31" t="str">
        <f>IF(NOT(Table2[[#This Row],[M1B]]=""),"+-","")</f>
        <v/>
      </c>
      <c r="O377" s="50"/>
    </row>
    <row r="378" spans="1:15">
      <c r="A378" s="28">
        <f>IF(Table2[[#This Row],[TT]]&lt;1,"",COUNT(A$2:A377)+1)</f>
        <v>338</v>
      </c>
      <c r="B378" s="38" t="s">
        <v>505</v>
      </c>
      <c r="C378" s="39">
        <v>1</v>
      </c>
      <c r="D378" s="39" t="s">
        <v>68</v>
      </c>
      <c r="E37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378" s="29" t="str">
        <f>IF(Table2[[#This Row],[M1A]]="","",Table2[[#This Row],[M1A]]-Table2[[#This Row],[AWAL]])</f>
        <v/>
      </c>
      <c r="I378" s="29" t="str">
        <f>IF(Table2[[#This Row],[M2A]]="","",SUM(Table2[[#This Row],[M2A]]-(IF(Table2[[#This Row],[M1A]]="",Table2[[#This Row],[AWAL]],Table2[[#This Row],[M1A]]))))</f>
        <v/>
      </c>
      <c r="J378" s="30"/>
      <c r="K37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7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78" s="31" t="str">
        <f>IF(NOT(Table2[[#This Row],[M1B]]=""),"+-","")</f>
        <v/>
      </c>
      <c r="O378" s="50"/>
    </row>
    <row r="379" spans="1:15">
      <c r="A379" s="28">
        <f>IF(Table2[[#This Row],[TT]]&lt;1,"",COUNT(A$2:A378)+1)</f>
        <v>339</v>
      </c>
      <c r="B379" s="38" t="s">
        <v>506</v>
      </c>
      <c r="C379" s="39">
        <v>5</v>
      </c>
      <c r="D379" s="39" t="s">
        <v>14</v>
      </c>
      <c r="E37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379" s="29" t="str">
        <f>IF(Table2[[#This Row],[M1A]]="","",Table2[[#This Row],[M1A]]-Table2[[#This Row],[AWAL]])</f>
        <v/>
      </c>
      <c r="I379" s="29" t="str">
        <f>IF(Table2[[#This Row],[M2A]]="","",SUM(Table2[[#This Row],[M2A]]-(IF(Table2[[#This Row],[M1A]]="",Table2[[#This Row],[AWAL]],Table2[[#This Row],[M1A]]))))</f>
        <v/>
      </c>
      <c r="J379" s="30"/>
      <c r="K37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7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79" s="31" t="str">
        <f>IF(NOT(Table2[[#This Row],[M1B]]=""),"+-","")</f>
        <v/>
      </c>
      <c r="O379" s="50"/>
    </row>
    <row r="380" spans="1:15">
      <c r="A380" s="28">
        <f>IF(Table2[[#This Row],[TT]]&lt;1,"",COUNT(A$2:A379)+1)</f>
        <v>340</v>
      </c>
      <c r="B380" s="38" t="s">
        <v>507</v>
      </c>
      <c r="C380" s="39">
        <v>6</v>
      </c>
      <c r="D380" s="39" t="s">
        <v>206</v>
      </c>
      <c r="E38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380" s="29" t="str">
        <f>IF(Table2[[#This Row],[M1A]]="","",Table2[[#This Row],[M1A]]-Table2[[#This Row],[AWAL]])</f>
        <v/>
      </c>
      <c r="I380" s="29" t="str">
        <f>IF(Table2[[#This Row],[M2A]]="","",SUM(Table2[[#This Row],[M2A]]-(IF(Table2[[#This Row],[M1A]]="",Table2[[#This Row],[AWAL]],Table2[[#This Row],[M1A]]))))</f>
        <v/>
      </c>
      <c r="J380" s="30"/>
      <c r="K38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8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80" s="31" t="str">
        <f>IF(NOT(Table2[[#This Row],[M1B]]=""),"+-","")</f>
        <v/>
      </c>
      <c r="O380" s="50"/>
    </row>
    <row r="381" spans="1:15">
      <c r="A381" s="28">
        <f>IF(Table2[[#This Row],[TT]]&lt;1,"",COUNT(A$2:A380)+1)</f>
        <v>341</v>
      </c>
      <c r="B381" s="38" t="s">
        <v>508</v>
      </c>
      <c r="C381" s="39">
        <v>5</v>
      </c>
      <c r="D381" s="39" t="s">
        <v>124</v>
      </c>
      <c r="E38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381" s="29" t="str">
        <f>IF(Table2[[#This Row],[M1A]]="","",Table2[[#This Row],[M1A]]-Table2[[#This Row],[AWAL]])</f>
        <v/>
      </c>
      <c r="I381" s="29" t="str">
        <f>IF(Table2[[#This Row],[M2A]]="","",SUM(Table2[[#This Row],[M2A]]-(IF(Table2[[#This Row],[M1A]]="",Table2[[#This Row],[AWAL]],Table2[[#This Row],[M1A]]))))</f>
        <v/>
      </c>
      <c r="J381" s="30"/>
      <c r="K38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8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81" s="31" t="str">
        <f>IF(NOT(Table2[[#This Row],[M1B]]=""),"+-","")</f>
        <v/>
      </c>
      <c r="O381" s="50"/>
    </row>
    <row r="382" spans="1:15">
      <c r="A382" s="28">
        <f>IF(Table2[[#This Row],[TT]]&lt;1,"",COUNT(A$2:A381)+1)</f>
        <v>342</v>
      </c>
      <c r="B382" s="38" t="s">
        <v>509</v>
      </c>
      <c r="C382" s="39">
        <v>3</v>
      </c>
      <c r="D382" s="39" t="s">
        <v>510</v>
      </c>
      <c r="E38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382" s="29" t="str">
        <f>IF(Table2[[#This Row],[M1A]]="","",Table2[[#This Row],[M1A]]-Table2[[#This Row],[AWAL]])</f>
        <v/>
      </c>
      <c r="I382" s="29" t="str">
        <f>IF(Table2[[#This Row],[M2A]]="","",SUM(Table2[[#This Row],[M2A]]-(IF(Table2[[#This Row],[M1A]]="",Table2[[#This Row],[AWAL]],Table2[[#This Row],[M1A]]))))</f>
        <v/>
      </c>
      <c r="J382" s="30"/>
      <c r="K38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8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82" s="31" t="str">
        <f>IF(NOT(Table2[[#This Row],[M1B]]=""),"+-","")</f>
        <v/>
      </c>
      <c r="O382" s="50"/>
    </row>
    <row r="383" spans="1:15">
      <c r="A383" s="28">
        <f>IF(Table2[[#This Row],[TT]]&lt;1,"",COUNT(A$2:A382)+1)</f>
        <v>343</v>
      </c>
      <c r="B383" s="38" t="s">
        <v>511</v>
      </c>
      <c r="C383" s="39">
        <v>3</v>
      </c>
      <c r="D383" s="39" t="s">
        <v>14</v>
      </c>
      <c r="E38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383" s="29" t="str">
        <f>IF(Table2[[#This Row],[M1A]]="","",Table2[[#This Row],[M1A]]-Table2[[#This Row],[AWAL]])</f>
        <v/>
      </c>
      <c r="I383" s="29" t="str">
        <f>IF(Table2[[#This Row],[M2A]]="","",SUM(Table2[[#This Row],[M2A]]-(IF(Table2[[#This Row],[M1A]]="",Table2[[#This Row],[AWAL]],Table2[[#This Row],[M1A]]))))</f>
        <v/>
      </c>
      <c r="J383" s="30"/>
      <c r="K38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8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83" s="31" t="str">
        <f>IF(NOT(Table2[[#This Row],[M1B]]=""),"+-","")</f>
        <v/>
      </c>
      <c r="O383" s="50"/>
    </row>
    <row r="384" spans="1:15">
      <c r="A384" s="28">
        <f>IF(Table2[[#This Row],[TT]]&lt;1,"",COUNT(A$2:A383)+1)</f>
        <v>344</v>
      </c>
      <c r="B384" s="38" t="s">
        <v>512</v>
      </c>
      <c r="C384" s="39">
        <v>1</v>
      </c>
      <c r="D384" s="39" t="s">
        <v>14</v>
      </c>
      <c r="E38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384" s="29" t="str">
        <f>IF(Table2[[#This Row],[M1A]]="","",Table2[[#This Row],[M1A]]-Table2[[#This Row],[AWAL]])</f>
        <v/>
      </c>
      <c r="I384" s="29" t="str">
        <f>IF(Table2[[#This Row],[M2A]]="","",SUM(Table2[[#This Row],[M2A]]-(IF(Table2[[#This Row],[M1A]]="",Table2[[#This Row],[AWAL]],Table2[[#This Row],[M1A]]))))</f>
        <v/>
      </c>
      <c r="J384" s="30"/>
      <c r="K38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8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84" s="31" t="str">
        <f>IF(NOT(Table2[[#This Row],[M1B]]=""),"+-","")</f>
        <v/>
      </c>
      <c r="O384" s="50"/>
    </row>
    <row r="385" spans="1:15">
      <c r="A385" s="28">
        <f>IF(Table2[[#This Row],[TT]]&lt;1,"",COUNT(A$2:A384)+1)</f>
        <v>345</v>
      </c>
      <c r="B385" s="38" t="s">
        <v>513</v>
      </c>
      <c r="C385" s="39">
        <v>4</v>
      </c>
      <c r="D385" s="39" t="s">
        <v>14</v>
      </c>
      <c r="E38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385" s="29" t="str">
        <f>IF(Table2[[#This Row],[M1A]]="","",Table2[[#This Row],[M1A]]-Table2[[#This Row],[AWAL]])</f>
        <v/>
      </c>
      <c r="I385" s="29" t="str">
        <f>IF(Table2[[#This Row],[M2A]]="","",SUM(Table2[[#This Row],[M2A]]-(IF(Table2[[#This Row],[M1A]]="",Table2[[#This Row],[AWAL]],Table2[[#This Row],[M1A]]))))</f>
        <v/>
      </c>
      <c r="J385" s="30"/>
      <c r="K38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8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85" s="31" t="str">
        <f>IF(NOT(Table2[[#This Row],[M1B]]=""),"+-","")</f>
        <v/>
      </c>
      <c r="O385" s="50"/>
    </row>
    <row r="386" spans="1:15">
      <c r="A386" s="28">
        <f>IF(Table2[[#This Row],[TT]]&lt;1,"",COUNT(A$2:A385)+1)</f>
        <v>346</v>
      </c>
      <c r="B386" s="38" t="s">
        <v>514</v>
      </c>
      <c r="C386" s="39">
        <v>1</v>
      </c>
      <c r="D386" s="39" t="s">
        <v>14</v>
      </c>
      <c r="E38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386" s="29" t="str">
        <f>IF(Table2[[#This Row],[M1A]]="","",Table2[[#This Row],[M1A]]-Table2[[#This Row],[AWAL]])</f>
        <v/>
      </c>
      <c r="I386" s="29" t="str">
        <f>IF(Table2[[#This Row],[M2A]]="","",SUM(Table2[[#This Row],[M2A]]-(IF(Table2[[#This Row],[M1A]]="",Table2[[#This Row],[AWAL]],Table2[[#This Row],[M1A]]))))</f>
        <v/>
      </c>
      <c r="J386" s="30"/>
      <c r="K38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8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86" s="31" t="str">
        <f>IF(NOT(Table2[[#This Row],[M1B]]=""),"+-","")</f>
        <v/>
      </c>
      <c r="O386" s="50"/>
    </row>
    <row r="387" spans="1:15">
      <c r="A387" s="28">
        <f>IF(Table2[[#This Row],[TT]]&lt;1,"",COUNT(A$2:A386)+1)</f>
        <v>347</v>
      </c>
      <c r="B387" s="38" t="s">
        <v>515</v>
      </c>
      <c r="C387" s="39">
        <v>5</v>
      </c>
      <c r="D387" s="74" t="s">
        <v>14</v>
      </c>
      <c r="E38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387" s="29" t="str">
        <f>IF(Table2[[#This Row],[M1A]]="","",Table2[[#This Row],[M1A]]-Table2[[#This Row],[AWAL]])</f>
        <v/>
      </c>
      <c r="I387" s="29" t="str">
        <f>IF(Table2[[#This Row],[M2A]]="","",SUM(Table2[[#This Row],[M2A]]-(IF(Table2[[#This Row],[M1A]]="",Table2[[#This Row],[AWAL]],Table2[[#This Row],[M1A]]))))</f>
        <v/>
      </c>
      <c r="J387" s="30"/>
      <c r="K38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8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87" s="31" t="str">
        <f>IF(NOT(Table2[[#This Row],[M1B]]=""),"+-","")</f>
        <v/>
      </c>
      <c r="O387" s="50"/>
    </row>
    <row r="388" spans="1:15">
      <c r="A388" s="28">
        <f>IF(Table2[[#This Row],[TT]]&lt;1,"",COUNT(A$2:A387)+1)</f>
        <v>348</v>
      </c>
      <c r="B388" s="38" t="s">
        <v>516</v>
      </c>
      <c r="C388" s="39">
        <v>5</v>
      </c>
      <c r="D388" s="74" t="s">
        <v>510</v>
      </c>
      <c r="E38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388" s="29" t="str">
        <f>IF(Table2[[#This Row],[M1A]]="","",Table2[[#This Row],[M1A]]-Table2[[#This Row],[AWAL]])</f>
        <v/>
      </c>
      <c r="I388" s="29" t="str">
        <f>IF(Table2[[#This Row],[M2A]]="","",SUM(Table2[[#This Row],[M2A]]-(IF(Table2[[#This Row],[M1A]]="",Table2[[#This Row],[AWAL]],Table2[[#This Row],[M1A]]))))</f>
        <v/>
      </c>
      <c r="J388" s="30"/>
      <c r="K38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8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88" s="31" t="str">
        <f>IF(NOT(Table2[[#This Row],[M1B]]=""),"+-","")</f>
        <v/>
      </c>
      <c r="O388" s="50"/>
    </row>
    <row r="389" spans="1:15">
      <c r="A389" s="28">
        <f>IF(Table2[[#This Row],[TT]]&lt;1,"",COUNT(A$2:A388)+1)</f>
        <v>349</v>
      </c>
      <c r="B389" s="70" t="s">
        <v>516</v>
      </c>
      <c r="C389" s="71">
        <v>5</v>
      </c>
      <c r="D389" s="71" t="s">
        <v>68</v>
      </c>
      <c r="E38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389" s="29" t="str">
        <f>IF(Table2[[#This Row],[M1A]]="","",Table2[[#This Row],[M1A]]-Table2[[#This Row],[AWAL]])</f>
        <v/>
      </c>
      <c r="I389" s="29" t="str">
        <f>IF(Table2[[#This Row],[M2A]]="","",SUM(Table2[[#This Row],[M2A]]-(IF(Table2[[#This Row],[M1A]]="",Table2[[#This Row],[AWAL]],Table2[[#This Row],[M1A]]))))</f>
        <v/>
      </c>
      <c r="J389" s="30"/>
      <c r="K38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8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89" s="31" t="str">
        <f>IF(NOT(Table2[[#This Row],[M1B]]=""),"+-","")</f>
        <v/>
      </c>
      <c r="O389" s="50"/>
    </row>
    <row r="390" spans="1:15">
      <c r="A390" s="28">
        <f>IF(Table2[[#This Row],[TT]]&lt;1,"",COUNT(A$2:A389)+1)</f>
        <v>350</v>
      </c>
      <c r="B390" s="72" t="s">
        <v>517</v>
      </c>
      <c r="C390" s="73">
        <v>4</v>
      </c>
      <c r="D390" s="73" t="s">
        <v>68</v>
      </c>
      <c r="E39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390" s="29" t="str">
        <f>IF(Table2[[#This Row],[M1A]]="","",Table2[[#This Row],[M1A]]-Table2[[#This Row],[AWAL]])</f>
        <v/>
      </c>
      <c r="I390" s="29" t="str">
        <f>IF(Table2[[#This Row],[M2A]]="","",SUM(Table2[[#This Row],[M2A]]-(IF(Table2[[#This Row],[M1A]]="",Table2[[#This Row],[AWAL]],Table2[[#This Row],[M1A]]))))</f>
        <v/>
      </c>
      <c r="J390" s="30"/>
      <c r="K39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9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90" s="31" t="str">
        <f>IF(NOT(Table2[[#This Row],[M1B]]=""),"+-","")</f>
        <v/>
      </c>
      <c r="O390" s="50"/>
    </row>
    <row r="391" spans="1:15">
      <c r="A391" s="28">
        <f>IF(Table2[[#This Row],[TT]]&lt;1,"",COUNT(A$2:A390)+1)</f>
        <v>351</v>
      </c>
      <c r="B391" s="72" t="s">
        <v>518</v>
      </c>
      <c r="C391" s="73">
        <v>3</v>
      </c>
      <c r="D391" s="73" t="s">
        <v>510</v>
      </c>
      <c r="E39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391" s="29" t="str">
        <f>IF(Table2[[#This Row],[M1A]]="","",Table2[[#This Row],[M1A]]-Table2[[#This Row],[AWAL]])</f>
        <v/>
      </c>
      <c r="I391" s="29" t="str">
        <f>IF(Table2[[#This Row],[M2A]]="","",SUM(Table2[[#This Row],[M2A]]-(IF(Table2[[#This Row],[M1A]]="",Table2[[#This Row],[AWAL]],Table2[[#This Row],[M1A]]))))</f>
        <v/>
      </c>
      <c r="J391" s="30"/>
      <c r="K39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9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91" s="31" t="str">
        <f>IF(NOT(Table2[[#This Row],[M1B]]=""),"+-","")</f>
        <v/>
      </c>
      <c r="O391" s="50"/>
    </row>
    <row r="392" spans="1:15">
      <c r="A392" s="28">
        <f>IF(Table2[[#This Row],[TT]]&lt;1,"",COUNT(A$2:A391)+1)</f>
        <v>352</v>
      </c>
      <c r="B392" s="72" t="s">
        <v>519</v>
      </c>
      <c r="C392" s="73">
        <v>4</v>
      </c>
      <c r="D392" s="73" t="s">
        <v>520</v>
      </c>
      <c r="E39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392" s="29" t="str">
        <f>IF(Table2[[#This Row],[M1A]]="","",Table2[[#This Row],[M1A]]-Table2[[#This Row],[AWAL]])</f>
        <v/>
      </c>
      <c r="I392" s="29" t="str">
        <f>IF(Table2[[#This Row],[M2A]]="","",SUM(Table2[[#This Row],[M2A]]-(IF(Table2[[#This Row],[M1A]]="",Table2[[#This Row],[AWAL]],Table2[[#This Row],[M1A]]))))</f>
        <v/>
      </c>
      <c r="J392" s="30"/>
      <c r="K39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9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92" s="31" t="str">
        <f>IF(NOT(Table2[[#This Row],[M1B]]=""),"+-","")</f>
        <v/>
      </c>
      <c r="O392" s="50"/>
    </row>
    <row r="393" spans="1:15">
      <c r="A393" s="28">
        <f>IF(Table2[[#This Row],[TT]]&lt;1,"",COUNT(A$2:A392)+1)</f>
        <v>353</v>
      </c>
      <c r="B393" s="38" t="s">
        <v>519</v>
      </c>
      <c r="C393" s="39">
        <v>1</v>
      </c>
      <c r="D393" s="39" t="s">
        <v>51</v>
      </c>
      <c r="E39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393" s="29" t="str">
        <f>IF(Table2[[#This Row],[M1A]]="","",Table2[[#This Row],[M1A]]-Table2[[#This Row],[AWAL]])</f>
        <v/>
      </c>
      <c r="I393" s="29" t="str">
        <f>IF(Table2[[#This Row],[M2A]]="","",SUM(Table2[[#This Row],[M2A]]-(IF(Table2[[#This Row],[M1A]]="",Table2[[#This Row],[AWAL]],Table2[[#This Row],[M1A]]))))</f>
        <v/>
      </c>
      <c r="J393" s="30"/>
      <c r="K39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9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93" s="31" t="str">
        <f>IF(NOT(Table2[[#This Row],[M1B]]=""),"+-","")</f>
        <v/>
      </c>
      <c r="O393" s="50"/>
    </row>
    <row r="394" spans="1:15">
      <c r="A394" s="28">
        <f>IF(Table2[[#This Row],[TT]]&lt;1,"",COUNT(A$2:A393)+1)</f>
        <v>354</v>
      </c>
      <c r="B394" s="38" t="s">
        <v>521</v>
      </c>
      <c r="C394" s="39">
        <v>1</v>
      </c>
      <c r="D394" s="39" t="s">
        <v>19</v>
      </c>
      <c r="E39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394" s="29" t="str">
        <f>IF(Table2[[#This Row],[M1A]]="","",Table2[[#This Row],[M1A]]-Table2[[#This Row],[AWAL]])</f>
        <v/>
      </c>
      <c r="I394" s="29" t="str">
        <f>IF(Table2[[#This Row],[M2A]]="","",SUM(Table2[[#This Row],[M2A]]-(IF(Table2[[#This Row],[M1A]]="",Table2[[#This Row],[AWAL]],Table2[[#This Row],[M1A]]))))</f>
        <v/>
      </c>
      <c r="J394" s="30"/>
      <c r="K39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9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94" s="31" t="str">
        <f>IF(NOT(Table2[[#This Row],[M1B]]=""),"+-","")</f>
        <v/>
      </c>
      <c r="O394" s="50"/>
    </row>
    <row r="395" spans="1:15">
      <c r="A395" s="28">
        <f>IF(Table2[[#This Row],[TT]]&lt;1,"",COUNT(A$2:A394)+1)</f>
        <v>355</v>
      </c>
      <c r="B395" s="38" t="s">
        <v>522</v>
      </c>
      <c r="C395" s="39">
        <v>1</v>
      </c>
      <c r="D395" s="39" t="s">
        <v>510</v>
      </c>
      <c r="E39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395" s="29" t="str">
        <f>IF(Table2[[#This Row],[M1A]]="","",Table2[[#This Row],[M1A]]-Table2[[#This Row],[AWAL]])</f>
        <v/>
      </c>
      <c r="I395" s="29" t="str">
        <f>IF(Table2[[#This Row],[M2A]]="","",SUM(Table2[[#This Row],[M2A]]-(IF(Table2[[#This Row],[M1A]]="",Table2[[#This Row],[AWAL]],Table2[[#This Row],[M1A]]))))</f>
        <v/>
      </c>
      <c r="J395" s="30"/>
      <c r="K39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9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95" s="31" t="str">
        <f>IF(NOT(Table2[[#This Row],[M1B]]=""),"+-","")</f>
        <v/>
      </c>
      <c r="O395" s="50"/>
    </row>
    <row r="396" spans="1:15">
      <c r="A396" s="28">
        <f>IF(Table2[[#This Row],[TT]]&lt;1,"",COUNT(A$2:A395)+1)</f>
        <v>356</v>
      </c>
      <c r="B396" s="38" t="s">
        <v>523</v>
      </c>
      <c r="C396" s="39">
        <v>4</v>
      </c>
      <c r="D396" s="39" t="s">
        <v>510</v>
      </c>
      <c r="E39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396" s="29" t="str">
        <f>IF(Table2[[#This Row],[M1A]]="","",Table2[[#This Row],[M1A]]-Table2[[#This Row],[AWAL]])</f>
        <v/>
      </c>
      <c r="I396" s="29" t="str">
        <f>IF(Table2[[#This Row],[M2A]]="","",SUM(Table2[[#This Row],[M2A]]-(IF(Table2[[#This Row],[M1A]]="",Table2[[#This Row],[AWAL]],Table2[[#This Row],[M1A]]))))</f>
        <v/>
      </c>
      <c r="J396" s="30"/>
      <c r="K39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9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96" s="31" t="str">
        <f>IF(NOT(Table2[[#This Row],[M1B]]=""),"+-","")</f>
        <v/>
      </c>
      <c r="O396" s="50"/>
    </row>
    <row r="397" spans="1:15">
      <c r="A397" s="28">
        <f>IF(Table2[[#This Row],[TT]]&lt;1,"",COUNT(A$2:A396)+1)</f>
        <v>357</v>
      </c>
      <c r="B397" s="38" t="s">
        <v>524</v>
      </c>
      <c r="C397" s="39">
        <v>1</v>
      </c>
      <c r="D397" s="39" t="s">
        <v>350</v>
      </c>
      <c r="E39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397" s="29" t="str">
        <f>IF(Table2[[#This Row],[M1A]]="","",Table2[[#This Row],[M1A]]-Table2[[#This Row],[AWAL]])</f>
        <v/>
      </c>
      <c r="I397" s="29" t="str">
        <f>IF(Table2[[#This Row],[M2A]]="","",SUM(Table2[[#This Row],[M2A]]-(IF(Table2[[#This Row],[M1A]]="",Table2[[#This Row],[AWAL]],Table2[[#This Row],[M1A]]))))</f>
        <v/>
      </c>
      <c r="J397" s="30"/>
      <c r="K39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9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97" s="31" t="str">
        <f>IF(NOT(Table2[[#This Row],[M1B]]=""),"+-","")</f>
        <v/>
      </c>
      <c r="O397" s="50"/>
    </row>
    <row r="398" spans="1:15">
      <c r="A398" s="28">
        <f>IF(Table2[[#This Row],[TT]]&lt;1,"",COUNT(A$2:A397)+1)</f>
        <v>358</v>
      </c>
      <c r="B398" s="38" t="s">
        <v>525</v>
      </c>
      <c r="C398" s="39">
        <v>1</v>
      </c>
      <c r="D398" s="39" t="s">
        <v>510</v>
      </c>
      <c r="E39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398" s="29" t="str">
        <f>IF(Table2[[#This Row],[M1A]]="","",Table2[[#This Row],[M1A]]-Table2[[#This Row],[AWAL]])</f>
        <v/>
      </c>
      <c r="I398" s="29" t="str">
        <f>IF(Table2[[#This Row],[M2A]]="","",SUM(Table2[[#This Row],[M2A]]-(IF(Table2[[#This Row],[M1A]]="",Table2[[#This Row],[AWAL]],Table2[[#This Row],[M1A]]))))</f>
        <v/>
      </c>
      <c r="J398" s="30"/>
      <c r="K39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9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98" s="31" t="str">
        <f>IF(NOT(Table2[[#This Row],[M1B]]=""),"+-","")</f>
        <v/>
      </c>
      <c r="O398" s="50"/>
    </row>
    <row r="399" spans="1:15">
      <c r="A399" s="28">
        <f>IF(Table2[[#This Row],[TT]]&lt;1,"",COUNT(A$2:A398)+1)</f>
        <v>359</v>
      </c>
      <c r="B399" s="38" t="s">
        <v>526</v>
      </c>
      <c r="C399" s="39">
        <v>1</v>
      </c>
      <c r="D399" s="39" t="s">
        <v>206</v>
      </c>
      <c r="E39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399" s="29" t="str">
        <f>IF(Table2[[#This Row],[M1A]]="","",Table2[[#This Row],[M1A]]-Table2[[#This Row],[AWAL]])</f>
        <v/>
      </c>
      <c r="I399" s="29" t="str">
        <f>IF(Table2[[#This Row],[M2A]]="","",SUM(Table2[[#This Row],[M2A]]-(IF(Table2[[#This Row],[M1A]]="",Table2[[#This Row],[AWAL]],Table2[[#This Row],[M1A]]))))</f>
        <v/>
      </c>
      <c r="J399" s="30"/>
      <c r="K39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9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99" s="31" t="str">
        <f>IF(NOT(Table2[[#This Row],[M1B]]=""),"+-","")</f>
        <v/>
      </c>
      <c r="O399" s="50"/>
    </row>
    <row r="400" spans="1:15">
      <c r="A400" s="28">
        <f>IF(Table2[[#This Row],[TT]]&lt;1,"",COUNT(A$2:A399)+1)</f>
        <v>360</v>
      </c>
      <c r="B400" s="38" t="s">
        <v>527</v>
      </c>
      <c r="C400" s="39">
        <v>2</v>
      </c>
      <c r="D400" s="39" t="s">
        <v>206</v>
      </c>
      <c r="E40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400" s="29" t="str">
        <f>IF(Table2[[#This Row],[M1A]]="","",Table2[[#This Row],[M1A]]-Table2[[#This Row],[AWAL]])</f>
        <v/>
      </c>
      <c r="I400" s="29" t="str">
        <f>IF(Table2[[#This Row],[M2A]]="","",SUM(Table2[[#This Row],[M2A]]-(IF(Table2[[#This Row],[M1A]]="",Table2[[#This Row],[AWAL]],Table2[[#This Row],[M1A]]))))</f>
        <v/>
      </c>
      <c r="J400" s="30"/>
      <c r="K40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0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00" s="31" t="str">
        <f>IF(NOT(Table2[[#This Row],[M1B]]=""),"+-","")</f>
        <v/>
      </c>
      <c r="O400" s="50"/>
    </row>
    <row r="401" spans="1:15">
      <c r="A401" s="28">
        <f>IF(Table2[[#This Row],[TT]]&lt;1,"",COUNT(A$2:A400)+1)</f>
        <v>361</v>
      </c>
      <c r="B401" s="38" t="s">
        <v>528</v>
      </c>
      <c r="C401" s="39">
        <v>1</v>
      </c>
      <c r="D401" s="39" t="s">
        <v>529</v>
      </c>
      <c r="E40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401" s="29" t="str">
        <f>IF(Table2[[#This Row],[M1A]]="","",Table2[[#This Row],[M1A]]-Table2[[#This Row],[AWAL]])</f>
        <v/>
      </c>
      <c r="I401" s="29" t="str">
        <f>IF(Table2[[#This Row],[M2A]]="","",SUM(Table2[[#This Row],[M2A]]-(IF(Table2[[#This Row],[M1A]]="",Table2[[#This Row],[AWAL]],Table2[[#This Row],[M1A]]))))</f>
        <v/>
      </c>
      <c r="J401" s="30"/>
      <c r="K40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0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01" s="31" t="str">
        <f>IF(NOT(Table2[[#This Row],[M1B]]=""),"+-","")</f>
        <v/>
      </c>
      <c r="O401" s="50"/>
    </row>
    <row r="402" spans="1:15">
      <c r="A402" s="28">
        <f>IF(Table2[[#This Row],[TT]]&lt;1,"",COUNT(A$2:A401)+1)</f>
        <v>362</v>
      </c>
      <c r="B402" s="38" t="s">
        <v>530</v>
      </c>
      <c r="C402" s="39">
        <v>4</v>
      </c>
      <c r="D402" s="39" t="s">
        <v>14</v>
      </c>
      <c r="E40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402" s="29" t="str">
        <f>IF(Table2[[#This Row],[M1A]]="","",Table2[[#This Row],[M1A]]-Table2[[#This Row],[AWAL]])</f>
        <v/>
      </c>
      <c r="I402" s="29" t="str">
        <f>IF(Table2[[#This Row],[M2A]]="","",SUM(Table2[[#This Row],[M2A]]-(IF(Table2[[#This Row],[M1A]]="",Table2[[#This Row],[AWAL]],Table2[[#This Row],[M1A]]))))</f>
        <v/>
      </c>
      <c r="J402" s="30"/>
      <c r="K40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0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02" s="31" t="str">
        <f>IF(NOT(Table2[[#This Row],[M1B]]=""),"+-","")</f>
        <v/>
      </c>
      <c r="O402" s="50"/>
    </row>
    <row r="403" spans="1:15">
      <c r="A403" s="28">
        <f>IF(Table2[[#This Row],[TT]]&lt;1,"",COUNT(A$2:A402)+1)</f>
        <v>363</v>
      </c>
      <c r="B403" s="38" t="s">
        <v>531</v>
      </c>
      <c r="C403" s="39">
        <v>1</v>
      </c>
      <c r="D403" s="39" t="s">
        <v>218</v>
      </c>
      <c r="E40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403" s="29" t="str">
        <f>IF(Table2[[#This Row],[M1A]]="","",Table2[[#This Row],[M1A]]-Table2[[#This Row],[AWAL]])</f>
        <v/>
      </c>
      <c r="I403" s="29" t="str">
        <f>IF(Table2[[#This Row],[M2A]]="","",SUM(Table2[[#This Row],[M2A]]-(IF(Table2[[#This Row],[M1A]]="",Table2[[#This Row],[AWAL]],Table2[[#This Row],[M1A]]))))</f>
        <v/>
      </c>
      <c r="J403" s="30"/>
      <c r="K40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0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03" s="31" t="str">
        <f>IF(NOT(Table2[[#This Row],[M1B]]=""),"+-","")</f>
        <v/>
      </c>
      <c r="O403" s="50"/>
    </row>
    <row r="404" spans="1:15">
      <c r="A404" s="28">
        <f>IF(Table2[[#This Row],[TT]]&lt;1,"",COUNT(A$2:A403)+1)</f>
        <v>364</v>
      </c>
      <c r="B404" s="38" t="s">
        <v>532</v>
      </c>
      <c r="C404" s="39">
        <v>3</v>
      </c>
      <c r="D404" s="39" t="s">
        <v>14</v>
      </c>
      <c r="E40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404" s="29" t="str">
        <f>IF(Table2[[#This Row],[M1A]]="","",Table2[[#This Row],[M1A]]-Table2[[#This Row],[AWAL]])</f>
        <v/>
      </c>
      <c r="I404" s="29" t="str">
        <f>IF(Table2[[#This Row],[M2A]]="","",SUM(Table2[[#This Row],[M2A]]-(IF(Table2[[#This Row],[M1A]]="",Table2[[#This Row],[AWAL]],Table2[[#This Row],[M1A]]))))</f>
        <v/>
      </c>
      <c r="J404" s="30"/>
      <c r="K40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0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04" s="31" t="str">
        <f>IF(NOT(Table2[[#This Row],[M1B]]=""),"+-","")</f>
        <v/>
      </c>
      <c r="O404" s="50"/>
    </row>
    <row r="405" spans="1:15">
      <c r="A405" s="28">
        <f>IF(Table2[[#This Row],[TT]]&lt;1,"",COUNT(A$2:A404)+1)</f>
        <v>365</v>
      </c>
      <c r="B405" s="38" t="s">
        <v>533</v>
      </c>
      <c r="C405" s="39">
        <v>6</v>
      </c>
      <c r="D405" s="39" t="s">
        <v>51</v>
      </c>
      <c r="E40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405" s="29" t="str">
        <f>IF(Table2[[#This Row],[M1A]]="","",Table2[[#This Row],[M1A]]-Table2[[#This Row],[AWAL]])</f>
        <v/>
      </c>
      <c r="I405" s="29" t="str">
        <f>IF(Table2[[#This Row],[M2A]]="","",SUM(Table2[[#This Row],[M2A]]-(IF(Table2[[#This Row],[M1A]]="",Table2[[#This Row],[AWAL]],Table2[[#This Row],[M1A]]))))</f>
        <v/>
      </c>
      <c r="J405" s="30"/>
      <c r="K40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0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05" s="31" t="str">
        <f>IF(NOT(Table2[[#This Row],[M1B]]=""),"+-","")</f>
        <v/>
      </c>
      <c r="O405" s="50"/>
    </row>
    <row r="406" spans="1:15">
      <c r="A406" s="28">
        <f>IF(Table2[[#This Row],[TT]]&lt;1,"",COUNT(A$2:A405)+1)</f>
        <v>366</v>
      </c>
      <c r="B406" s="38" t="s">
        <v>534</v>
      </c>
      <c r="C406" s="39">
        <v>2</v>
      </c>
      <c r="D406" s="39" t="s">
        <v>14</v>
      </c>
      <c r="E40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406" s="29" t="str">
        <f>IF(Table2[[#This Row],[M1A]]="","",Table2[[#This Row],[M1A]]-Table2[[#This Row],[AWAL]])</f>
        <v/>
      </c>
      <c r="I406" s="29" t="str">
        <f>IF(Table2[[#This Row],[M2A]]="","",SUM(Table2[[#This Row],[M2A]]-(IF(Table2[[#This Row],[M1A]]="",Table2[[#This Row],[AWAL]],Table2[[#This Row],[M1A]]))))</f>
        <v/>
      </c>
      <c r="J406" s="30"/>
      <c r="K40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0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06" s="31" t="str">
        <f>IF(NOT(Table2[[#This Row],[M1B]]=""),"+-","")</f>
        <v/>
      </c>
      <c r="O406" s="50"/>
    </row>
    <row r="407" spans="1:15">
      <c r="A407" s="28">
        <f>IF(Table2[[#This Row],[TT]]&lt;1,"",COUNT(A$2:A406)+1)</f>
        <v>367</v>
      </c>
      <c r="B407" s="38" t="s">
        <v>535</v>
      </c>
      <c r="C407" s="39">
        <v>1</v>
      </c>
      <c r="D407" s="39" t="s">
        <v>536</v>
      </c>
      <c r="E40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407" s="29" t="str">
        <f>IF(Table2[[#This Row],[M1A]]="","",Table2[[#This Row],[M1A]]-Table2[[#This Row],[AWAL]])</f>
        <v/>
      </c>
      <c r="I407" s="29" t="str">
        <f>IF(Table2[[#This Row],[M2A]]="","",SUM(Table2[[#This Row],[M2A]]-(IF(Table2[[#This Row],[M1A]]="",Table2[[#This Row],[AWAL]],Table2[[#This Row],[M1A]]))))</f>
        <v/>
      </c>
      <c r="J407" s="30"/>
      <c r="K40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0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07" s="31" t="str">
        <f>IF(NOT(Table2[[#This Row],[M1B]]=""),"+-","")</f>
        <v/>
      </c>
      <c r="O407" s="50"/>
    </row>
    <row r="408" spans="1:15">
      <c r="A408" s="28">
        <f>IF(Table2[[#This Row],[TT]]&lt;1,"",COUNT(A$2:A407)+1)</f>
        <v>368</v>
      </c>
      <c r="B408" s="38" t="s">
        <v>537</v>
      </c>
      <c r="C408" s="39">
        <v>2</v>
      </c>
      <c r="D408" s="39" t="s">
        <v>529</v>
      </c>
      <c r="E40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408" s="29" t="str">
        <f>IF(Table2[[#This Row],[M1A]]="","",Table2[[#This Row],[M1A]]-Table2[[#This Row],[AWAL]])</f>
        <v/>
      </c>
      <c r="I408" s="29" t="str">
        <f>IF(Table2[[#This Row],[M2A]]="","",SUM(Table2[[#This Row],[M2A]]-(IF(Table2[[#This Row],[M1A]]="",Table2[[#This Row],[AWAL]],Table2[[#This Row],[M1A]]))))</f>
        <v/>
      </c>
      <c r="J408" s="30"/>
      <c r="K40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0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08" s="31" t="str">
        <f>IF(NOT(Table2[[#This Row],[M1B]]=""),"+-","")</f>
        <v/>
      </c>
      <c r="O408" s="50"/>
    </row>
    <row r="409" spans="1:15">
      <c r="A409" s="28">
        <f>IF(Table2[[#This Row],[TT]]&lt;1,"",COUNT(A$2:A408)+1)</f>
        <v>369</v>
      </c>
      <c r="B409" s="38" t="s">
        <v>538</v>
      </c>
      <c r="C409" s="39">
        <v>9</v>
      </c>
      <c r="D409" s="39" t="s">
        <v>539</v>
      </c>
      <c r="E40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409" s="29" t="str">
        <f>IF(Table2[[#This Row],[M1A]]="","",Table2[[#This Row],[M1A]]-Table2[[#This Row],[AWAL]])</f>
        <v/>
      </c>
      <c r="I409" s="29" t="str">
        <f>IF(Table2[[#This Row],[M2A]]="","",SUM(Table2[[#This Row],[M2A]]-(IF(Table2[[#This Row],[M1A]]="",Table2[[#This Row],[AWAL]],Table2[[#This Row],[M1A]]))))</f>
        <v/>
      </c>
      <c r="J409" s="30"/>
      <c r="K40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0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09" s="31" t="str">
        <f>IF(NOT(Table2[[#This Row],[M1B]]=""),"+-","")</f>
        <v/>
      </c>
      <c r="O409" s="50"/>
    </row>
    <row r="410" spans="1:15">
      <c r="A410" s="28" t="str">
        <f>IF(Table2[[#This Row],[TT]]&lt;1,"",COUNT(A$2:A409)+1)</f>
        <v/>
      </c>
      <c r="B410" s="38" t="s">
        <v>540</v>
      </c>
      <c r="C410" s="39">
        <v>2</v>
      </c>
      <c r="D410" s="39" t="s">
        <v>541</v>
      </c>
      <c r="E41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410" s="29">
        <v>1</v>
      </c>
      <c r="G410" s="29">
        <f>IF(Table2[[#This Row],[M1A]]="","",Table2[[#This Row],[M1A]]-Table2[[#This Row],[AWAL]])</f>
        <v>-1</v>
      </c>
      <c r="I410" s="29" t="str">
        <f>IF(Table2[[#This Row],[M2A]]="","",SUM(Table2[[#This Row],[M2A]]-(IF(Table2[[#This Row],[M1A]]="",Table2[[#This Row],[AWAL]],Table2[[#This Row],[M1A]]))))</f>
        <v/>
      </c>
      <c r="J410" s="30"/>
      <c r="K41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410" s="29">
        <v>0</v>
      </c>
      <c r="M410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410" s="31" t="str">
        <f>IF(NOT(Table2[[#This Row],[M1B]]=""),"+-","")</f>
        <v>+-</v>
      </c>
      <c r="O410" s="50"/>
    </row>
    <row r="411" spans="1:15">
      <c r="A411" s="28" t="str">
        <f>IF(Table2[[#This Row],[TT]]&lt;1,"",COUNT(A$2:A410)+1)</f>
        <v/>
      </c>
      <c r="B411" s="38" t="s">
        <v>542</v>
      </c>
      <c r="C411" s="39">
        <v>1</v>
      </c>
      <c r="D411" s="39" t="s">
        <v>541</v>
      </c>
      <c r="E41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411" s="29" t="str">
        <f>IF(Table2[[#This Row],[M1A]]="","",Table2[[#This Row],[M1A]]-Table2[[#This Row],[AWAL]])</f>
        <v/>
      </c>
      <c r="H411" s="29">
        <v>0</v>
      </c>
      <c r="I411" s="29">
        <f>IF(Table2[[#This Row],[M2A]]="","",SUM(Table2[[#This Row],[M2A]]-(IF(Table2[[#This Row],[M1A]]="",Table2[[#This Row],[AWAL]],Table2[[#This Row],[M1A]]))))</f>
        <v>-1</v>
      </c>
      <c r="J411" s="30"/>
      <c r="K41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1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11" s="31" t="str">
        <f>IF(NOT(Table2[[#This Row],[M1B]]=""),"+-","")</f>
        <v/>
      </c>
      <c r="O411" s="50"/>
    </row>
    <row r="412" spans="1:15">
      <c r="A412" s="28">
        <f>IF(Table2[[#This Row],[TT]]&lt;1,"",COUNT(A$2:A411)+1)</f>
        <v>370</v>
      </c>
      <c r="B412" s="38" t="s">
        <v>543</v>
      </c>
      <c r="C412" s="39">
        <v>13</v>
      </c>
      <c r="D412" s="39" t="s">
        <v>541</v>
      </c>
      <c r="E41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F412" s="29">
        <v>12</v>
      </c>
      <c r="G412" s="29">
        <f>IF(Table2[[#This Row],[M1A]]="","",Table2[[#This Row],[M1A]]-Table2[[#This Row],[AWAL]])</f>
        <v>-1</v>
      </c>
      <c r="I412" s="29" t="str">
        <f>IF(Table2[[#This Row],[M2A]]="","",SUM(Table2[[#This Row],[M2A]]-(IF(Table2[[#This Row],[M1A]]="",Table2[[#This Row],[AWAL]],Table2[[#This Row],[M1A]]))))</f>
        <v/>
      </c>
      <c r="J412" s="30"/>
      <c r="K41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412" s="29">
        <v>11</v>
      </c>
      <c r="M412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412" s="31" t="str">
        <f>IF(NOT(Table2[[#This Row],[M1B]]=""),"+-","")</f>
        <v>+-</v>
      </c>
      <c r="O412" s="50"/>
    </row>
    <row r="413" spans="1:15">
      <c r="A413" s="28">
        <f>IF(Table2[[#This Row],[TT]]&lt;1,"",COUNT(A$2:A412)+1)</f>
        <v>371</v>
      </c>
      <c r="B413" s="38" t="s">
        <v>544</v>
      </c>
      <c r="C413" s="39">
        <v>18</v>
      </c>
      <c r="D413" s="39" t="s">
        <v>541</v>
      </c>
      <c r="E41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17</v>
      </c>
      <c r="G413" s="29" t="str">
        <f>IF(Table2[[#This Row],[M1A]]="","",Table2[[#This Row],[M1A]]-Table2[[#This Row],[AWAL]])</f>
        <v/>
      </c>
      <c r="I413" s="29" t="str">
        <f>IF(Table2[[#This Row],[M2A]]="","",SUM(Table2[[#This Row],[M2A]]-(IF(Table2[[#This Row],[M1A]]="",Table2[[#This Row],[AWAL]],Table2[[#This Row],[M1A]]))))</f>
        <v/>
      </c>
      <c r="J413" s="30"/>
      <c r="K41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413" s="29">
        <v>17</v>
      </c>
      <c r="M413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413" s="31" t="str">
        <f>IF(NOT(Table2[[#This Row],[M1B]]=""),"+-","")</f>
        <v/>
      </c>
      <c r="O413" s="50"/>
    </row>
    <row r="414" spans="1:15">
      <c r="A414" s="28">
        <f>IF(Table2[[#This Row],[TT]]&lt;1,"",COUNT(A$2:A413)+1)</f>
        <v>372</v>
      </c>
      <c r="B414" s="38" t="s">
        <v>545</v>
      </c>
      <c r="C414" s="39">
        <v>2</v>
      </c>
      <c r="D414" s="39" t="s">
        <v>206</v>
      </c>
      <c r="E41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414" s="29" t="str">
        <f>IF(Table2[[#This Row],[M1A]]="","",Table2[[#This Row],[M1A]]-Table2[[#This Row],[AWAL]])</f>
        <v/>
      </c>
      <c r="I414" s="29" t="str">
        <f>IF(Table2[[#This Row],[M2A]]="","",SUM(Table2[[#This Row],[M2A]]-(IF(Table2[[#This Row],[M1A]]="",Table2[[#This Row],[AWAL]],Table2[[#This Row],[M1A]]))))</f>
        <v/>
      </c>
      <c r="J414" s="30"/>
      <c r="K41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1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14" s="31" t="str">
        <f>IF(NOT(Table2[[#This Row],[M1B]]=""),"+-","")</f>
        <v/>
      </c>
      <c r="O414" s="50"/>
    </row>
    <row r="415" spans="1:15">
      <c r="A415" s="28">
        <f>IF(Table2[[#This Row],[TT]]&lt;1,"",COUNT(A$2:A414)+1)</f>
        <v>373</v>
      </c>
      <c r="B415" s="38" t="s">
        <v>546</v>
      </c>
      <c r="C415" s="39">
        <v>1</v>
      </c>
      <c r="D415" s="39" t="s">
        <v>14</v>
      </c>
      <c r="E41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415" s="29" t="str">
        <f>IF(Table2[[#This Row],[M1A]]="","",Table2[[#This Row],[M1A]]-Table2[[#This Row],[AWAL]])</f>
        <v/>
      </c>
      <c r="I415" s="29" t="str">
        <f>IF(Table2[[#This Row],[M2A]]="","",SUM(Table2[[#This Row],[M2A]]-(IF(Table2[[#This Row],[M1A]]="",Table2[[#This Row],[AWAL]],Table2[[#This Row],[M1A]]))))</f>
        <v/>
      </c>
      <c r="J415" s="30"/>
      <c r="K41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1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15" s="31" t="str">
        <f>IF(NOT(Table2[[#This Row],[M1B]]=""),"+-","")</f>
        <v/>
      </c>
      <c r="O415" s="50"/>
    </row>
    <row r="416" spans="1:15">
      <c r="A416" s="28">
        <f>IF(Table2[[#This Row],[TT]]&lt;1,"",COUNT(A$2:A415)+1)</f>
        <v>374</v>
      </c>
      <c r="B416" s="38" t="s">
        <v>547</v>
      </c>
      <c r="C416" s="39">
        <v>6</v>
      </c>
      <c r="D416" s="39" t="s">
        <v>14</v>
      </c>
      <c r="E41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416" s="29" t="str">
        <f>IF(Table2[[#This Row],[M1A]]="","",Table2[[#This Row],[M1A]]-Table2[[#This Row],[AWAL]])</f>
        <v/>
      </c>
      <c r="I416" s="29" t="str">
        <f>IF(Table2[[#This Row],[M2A]]="","",SUM(Table2[[#This Row],[M2A]]-(IF(Table2[[#This Row],[M1A]]="",Table2[[#This Row],[AWAL]],Table2[[#This Row],[M1A]]))))</f>
        <v/>
      </c>
      <c r="J416" s="30"/>
      <c r="K41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1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16" s="31" t="str">
        <f>IF(NOT(Table2[[#This Row],[M1B]]=""),"+-","")</f>
        <v/>
      </c>
      <c r="O416" s="50"/>
    </row>
    <row r="417" spans="1:15">
      <c r="A417" s="28">
        <f>IF(Table2[[#This Row],[TT]]&lt;1,"",COUNT(A$2:A416)+1)</f>
        <v>375</v>
      </c>
      <c r="B417" s="38" t="s">
        <v>548</v>
      </c>
      <c r="C417" s="39">
        <v>1</v>
      </c>
      <c r="D417" s="39" t="s">
        <v>68</v>
      </c>
      <c r="E41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417" s="29" t="str">
        <f>IF(Table2[[#This Row],[M1A]]="","",Table2[[#This Row],[M1A]]-Table2[[#This Row],[AWAL]])</f>
        <v/>
      </c>
      <c r="I417" s="29" t="str">
        <f>IF(Table2[[#This Row],[M2A]]="","",SUM(Table2[[#This Row],[M2A]]-(IF(Table2[[#This Row],[M1A]]="",Table2[[#This Row],[AWAL]],Table2[[#This Row],[M1A]]))))</f>
        <v/>
      </c>
      <c r="J417" s="30"/>
      <c r="K41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1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17" s="31" t="str">
        <f>IF(NOT(Table2[[#This Row],[M1B]]=""),"+-","")</f>
        <v/>
      </c>
      <c r="O417" s="50"/>
    </row>
    <row r="418" spans="1:15">
      <c r="A418" s="28">
        <f>IF(Table2[[#This Row],[TT]]&lt;1,"",COUNT(A$2:A417)+1)</f>
        <v>376</v>
      </c>
      <c r="B418" s="38" t="s">
        <v>549</v>
      </c>
      <c r="C418" s="39">
        <v>3</v>
      </c>
      <c r="D418" s="39" t="s">
        <v>14</v>
      </c>
      <c r="E41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418" s="29" t="str">
        <f>IF(Table2[[#This Row],[M1A]]="","",Table2[[#This Row],[M1A]]-Table2[[#This Row],[AWAL]])</f>
        <v/>
      </c>
      <c r="I418" s="29" t="str">
        <f>IF(Table2[[#This Row],[M2A]]="","",SUM(Table2[[#This Row],[M2A]]-(IF(Table2[[#This Row],[M1A]]="",Table2[[#This Row],[AWAL]],Table2[[#This Row],[M1A]]))))</f>
        <v/>
      </c>
      <c r="J418" s="30"/>
      <c r="K41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1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18" s="31" t="str">
        <f>IF(NOT(Table2[[#This Row],[M1B]]=""),"+-","")</f>
        <v/>
      </c>
      <c r="O418" s="50"/>
    </row>
    <row r="419" spans="1:15">
      <c r="A419" s="28">
        <f>IF(Table2[[#This Row],[TT]]&lt;1,"",COUNT(A$2:A418)+1)</f>
        <v>377</v>
      </c>
      <c r="B419" s="38" t="s">
        <v>550</v>
      </c>
      <c r="C419" s="39">
        <v>2</v>
      </c>
      <c r="D419" s="39" t="s">
        <v>14</v>
      </c>
      <c r="E41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419" s="29" t="str">
        <f>IF(Table2[[#This Row],[M1A]]="","",Table2[[#This Row],[M1A]]-Table2[[#This Row],[AWAL]])</f>
        <v/>
      </c>
      <c r="I419" s="29" t="str">
        <f>IF(Table2[[#This Row],[M2A]]="","",SUM(Table2[[#This Row],[M2A]]-(IF(Table2[[#This Row],[M1A]]="",Table2[[#This Row],[AWAL]],Table2[[#This Row],[M1A]]))))</f>
        <v/>
      </c>
      <c r="J419" s="30"/>
      <c r="K41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1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19" s="31" t="str">
        <f>IF(NOT(Table2[[#This Row],[M1B]]=""),"+-","")</f>
        <v/>
      </c>
      <c r="O419" s="50"/>
    </row>
    <row r="420" spans="1:15">
      <c r="A420" s="28">
        <f>IF(Table2[[#This Row],[TT]]&lt;1,"",COUNT(A$2:A419)+1)</f>
        <v>378</v>
      </c>
      <c r="B420" s="38" t="s">
        <v>551</v>
      </c>
      <c r="C420" s="39">
        <v>2</v>
      </c>
      <c r="D420" s="39" t="s">
        <v>14</v>
      </c>
      <c r="E42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420" s="29" t="str">
        <f>IF(Table2[[#This Row],[M1A]]="","",Table2[[#This Row],[M1A]]-Table2[[#This Row],[AWAL]])</f>
        <v/>
      </c>
      <c r="I420" s="29" t="str">
        <f>IF(Table2[[#This Row],[M2A]]="","",SUM(Table2[[#This Row],[M2A]]-(IF(Table2[[#This Row],[M1A]]="",Table2[[#This Row],[AWAL]],Table2[[#This Row],[M1A]]))))</f>
        <v/>
      </c>
      <c r="J420" s="30"/>
      <c r="K42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2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20" s="31" t="str">
        <f>IF(NOT(Table2[[#This Row],[M1B]]=""),"+-","")</f>
        <v/>
      </c>
      <c r="O420" s="50"/>
    </row>
    <row r="421" spans="1:15">
      <c r="A421" s="28">
        <f>IF(Table2[[#This Row],[TT]]&lt;1,"",COUNT(A$2:A420)+1)</f>
        <v>379</v>
      </c>
      <c r="B421" s="38" t="s">
        <v>552</v>
      </c>
      <c r="C421" s="39">
        <v>11</v>
      </c>
      <c r="D421" s="39" t="s">
        <v>14</v>
      </c>
      <c r="E42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G421" s="29" t="str">
        <f>IF(Table2[[#This Row],[M1A]]="","",Table2[[#This Row],[M1A]]-Table2[[#This Row],[AWAL]])</f>
        <v/>
      </c>
      <c r="I421" s="29" t="str">
        <f>IF(Table2[[#This Row],[M2A]]="","",SUM(Table2[[#This Row],[M2A]]-(IF(Table2[[#This Row],[M1A]]="",Table2[[#This Row],[AWAL]],Table2[[#This Row],[M1A]]))))</f>
        <v/>
      </c>
      <c r="J421" s="30"/>
      <c r="K42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2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21" s="31" t="str">
        <f>IF(NOT(Table2[[#This Row],[M1B]]=""),"+-","")</f>
        <v/>
      </c>
      <c r="O421" s="50"/>
    </row>
    <row r="422" spans="1:15">
      <c r="A422" s="28">
        <f>IF(Table2[[#This Row],[TT]]&lt;1,"",COUNT(A$2:A421)+1)</f>
        <v>380</v>
      </c>
      <c r="B422" s="38" t="s">
        <v>553</v>
      </c>
      <c r="C422" s="39">
        <v>1</v>
      </c>
      <c r="D422" s="39" t="s">
        <v>14</v>
      </c>
      <c r="E42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422" s="29" t="str">
        <f>IF(Table2[[#This Row],[M1A]]="","",Table2[[#This Row],[M1A]]-Table2[[#This Row],[AWAL]])</f>
        <v/>
      </c>
      <c r="I422" s="29" t="str">
        <f>IF(Table2[[#This Row],[M2A]]="","",SUM(Table2[[#This Row],[M2A]]-(IF(Table2[[#This Row],[M1A]]="",Table2[[#This Row],[AWAL]],Table2[[#This Row],[M1A]]))))</f>
        <v/>
      </c>
      <c r="J422" s="30"/>
      <c r="K42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2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22" s="31" t="str">
        <f>IF(NOT(Table2[[#This Row],[M1B]]=""),"+-","")</f>
        <v/>
      </c>
      <c r="O422" s="50"/>
    </row>
    <row r="423" spans="1:15">
      <c r="A423" s="28">
        <f>IF(Table2[[#This Row],[TT]]&lt;1,"",COUNT(A$2:A422)+1)</f>
        <v>381</v>
      </c>
      <c r="B423" s="38" t="s">
        <v>2944</v>
      </c>
      <c r="C423" s="39">
        <v>14</v>
      </c>
      <c r="D423" s="39" t="s">
        <v>2868</v>
      </c>
      <c r="E42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G423" s="29" t="str">
        <f>IF(Table2[[#This Row],[M1A]]="","",Table2[[#This Row],[M1A]]-Table2[[#This Row],[AWAL]])</f>
        <v/>
      </c>
      <c r="I423" s="29" t="str">
        <f>IF(Table2[[#This Row],[M2A]]="","",SUM(Table2[[#This Row],[M2A]]-(IF(Table2[[#This Row],[M1A]]="",Table2[[#This Row],[AWAL]],Table2[[#This Row],[M1A]]))))</f>
        <v/>
      </c>
      <c r="J423" s="30"/>
      <c r="K42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2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23" s="31" t="str">
        <f>IF(NOT(Table2[[#This Row],[M1B]]=""),"+-","")</f>
        <v/>
      </c>
      <c r="O423" s="50"/>
    </row>
    <row r="424" spans="1:15">
      <c r="A424" s="28">
        <f>IF(Table2[[#This Row],[TT]]&lt;1,"",COUNT(A$2:A423)+1)</f>
        <v>382</v>
      </c>
      <c r="B424" s="38" t="s">
        <v>555</v>
      </c>
      <c r="C424" s="39">
        <v>2</v>
      </c>
      <c r="D424" s="39" t="s">
        <v>14</v>
      </c>
      <c r="E42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424" s="29" t="str">
        <f>IF(Table2[[#This Row],[M1A]]="","",Table2[[#This Row],[M1A]]-Table2[[#This Row],[AWAL]])</f>
        <v/>
      </c>
      <c r="I424" s="29" t="str">
        <f>IF(Table2[[#This Row],[M2A]]="","",SUM(Table2[[#This Row],[M2A]]-(IF(Table2[[#This Row],[M1A]]="",Table2[[#This Row],[AWAL]],Table2[[#This Row],[M1A]]))))</f>
        <v/>
      </c>
      <c r="J424" s="30"/>
      <c r="K42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2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24" s="31" t="str">
        <f>IF(NOT(Table2[[#This Row],[M1B]]=""),"+-","")</f>
        <v/>
      </c>
      <c r="O424" s="50"/>
    </row>
    <row r="425" spans="1:15">
      <c r="A425" s="28">
        <f>IF(Table2[[#This Row],[TT]]&lt;1,"",COUNT(A$2:A424)+1)</f>
        <v>383</v>
      </c>
      <c r="B425" s="38" t="s">
        <v>556</v>
      </c>
      <c r="C425" s="39">
        <v>5</v>
      </c>
      <c r="D425" s="39" t="s">
        <v>554</v>
      </c>
      <c r="E42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425" s="29" t="str">
        <f>IF(Table2[[#This Row],[M1A]]="","",Table2[[#This Row],[M1A]]-Table2[[#This Row],[AWAL]])</f>
        <v/>
      </c>
      <c r="I425" s="29" t="str">
        <f>IF(Table2[[#This Row],[M2A]]="","",SUM(Table2[[#This Row],[M2A]]-(IF(Table2[[#This Row],[M1A]]="",Table2[[#This Row],[AWAL]],Table2[[#This Row],[M1A]]))))</f>
        <v/>
      </c>
      <c r="J425" s="30"/>
      <c r="K42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2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25" s="31" t="str">
        <f>IF(NOT(Table2[[#This Row],[M1B]]=""),"+-","")</f>
        <v/>
      </c>
      <c r="O425" s="50"/>
    </row>
    <row r="426" spans="1:15">
      <c r="A426" s="28">
        <f>IF(Table2[[#This Row],[TT]]&lt;1,"",COUNT(A$2:A425)+1)</f>
        <v>384</v>
      </c>
      <c r="B426" s="38" t="s">
        <v>557</v>
      </c>
      <c r="C426" s="39">
        <v>3</v>
      </c>
      <c r="D426" s="39" t="s">
        <v>14</v>
      </c>
      <c r="E42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426" s="29" t="str">
        <f>IF(Table2[[#This Row],[M1A]]="","",Table2[[#This Row],[M1A]]-Table2[[#This Row],[AWAL]])</f>
        <v/>
      </c>
      <c r="I426" s="29" t="str">
        <f>IF(Table2[[#This Row],[M2A]]="","",SUM(Table2[[#This Row],[M2A]]-(IF(Table2[[#This Row],[M1A]]="",Table2[[#This Row],[AWAL]],Table2[[#This Row],[M1A]]))))</f>
        <v/>
      </c>
      <c r="J426" s="30"/>
      <c r="K42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2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26" s="31" t="str">
        <f>IF(NOT(Table2[[#This Row],[M1B]]=""),"+-","")</f>
        <v/>
      </c>
      <c r="O426" s="50"/>
    </row>
    <row r="427" spans="1:15">
      <c r="A427" s="28">
        <f>IF(Table2[[#This Row],[TT]]&lt;1,"",COUNT(A$2:A426)+1)</f>
        <v>385</v>
      </c>
      <c r="B427" s="38" t="s">
        <v>558</v>
      </c>
      <c r="C427" s="39">
        <v>1</v>
      </c>
      <c r="D427" s="39" t="s">
        <v>554</v>
      </c>
      <c r="E42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427" s="29" t="str">
        <f>IF(Table2[[#This Row],[M1A]]="","",Table2[[#This Row],[M1A]]-Table2[[#This Row],[AWAL]])</f>
        <v/>
      </c>
      <c r="I427" s="29" t="str">
        <f>IF(Table2[[#This Row],[M2A]]="","",SUM(Table2[[#This Row],[M2A]]-(IF(Table2[[#This Row],[M1A]]="",Table2[[#This Row],[AWAL]],Table2[[#This Row],[M1A]]))))</f>
        <v/>
      </c>
      <c r="J427" s="30"/>
      <c r="K42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2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27" s="31" t="str">
        <f>IF(NOT(Table2[[#This Row],[M1B]]=""),"+-","")</f>
        <v/>
      </c>
      <c r="O427" s="50"/>
    </row>
    <row r="428" spans="1:15">
      <c r="A428" s="28">
        <f>IF(Table2[[#This Row],[TT]]&lt;1,"",COUNT(A$2:A427)+1)</f>
        <v>386</v>
      </c>
      <c r="B428" s="38" t="s">
        <v>559</v>
      </c>
      <c r="C428" s="39">
        <v>1</v>
      </c>
      <c r="D428" s="39" t="s">
        <v>14</v>
      </c>
      <c r="E42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428" s="29" t="str">
        <f>IF(Table2[[#This Row],[M1A]]="","",Table2[[#This Row],[M1A]]-Table2[[#This Row],[AWAL]])</f>
        <v/>
      </c>
      <c r="I428" s="29" t="str">
        <f>IF(Table2[[#This Row],[M2A]]="","",SUM(Table2[[#This Row],[M2A]]-(IF(Table2[[#This Row],[M1A]]="",Table2[[#This Row],[AWAL]],Table2[[#This Row],[M1A]]))))</f>
        <v/>
      </c>
      <c r="J428" s="30"/>
      <c r="K42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2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28" s="31" t="str">
        <f>IF(NOT(Table2[[#This Row],[M1B]]=""),"+-","")</f>
        <v/>
      </c>
      <c r="O428" s="50"/>
    </row>
    <row r="429" spans="1:15">
      <c r="A429" s="28">
        <f>IF(Table2[[#This Row],[TT]]&lt;1,"",COUNT(A$2:A428)+1)</f>
        <v>387</v>
      </c>
      <c r="B429" s="38" t="s">
        <v>560</v>
      </c>
      <c r="C429" s="39">
        <v>1</v>
      </c>
      <c r="D429" s="39" t="s">
        <v>561</v>
      </c>
      <c r="E42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429" s="29" t="str">
        <f>IF(Table2[[#This Row],[M1A]]="","",Table2[[#This Row],[M1A]]-Table2[[#This Row],[AWAL]])</f>
        <v/>
      </c>
      <c r="I429" s="29" t="str">
        <f>IF(Table2[[#This Row],[M2A]]="","",SUM(Table2[[#This Row],[M2A]]-(IF(Table2[[#This Row],[M1A]]="",Table2[[#This Row],[AWAL]],Table2[[#This Row],[M1A]]))))</f>
        <v/>
      </c>
      <c r="J429" s="30"/>
      <c r="K42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2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29" s="31" t="str">
        <f>IF(NOT(Table2[[#This Row],[M1B]]=""),"+-","")</f>
        <v/>
      </c>
      <c r="O429" s="50"/>
    </row>
    <row r="430" spans="1:15">
      <c r="A430" s="28">
        <f>IF(Table2[[#This Row],[TT]]&lt;1,"",COUNT(A$2:A429)+1)</f>
        <v>388</v>
      </c>
      <c r="B430" s="38" t="s">
        <v>562</v>
      </c>
      <c r="C430" s="39">
        <v>2</v>
      </c>
      <c r="D430" s="39" t="s">
        <v>563</v>
      </c>
      <c r="E43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430" s="29" t="str">
        <f>IF(Table2[[#This Row],[M1A]]="","",Table2[[#This Row],[M1A]]-Table2[[#This Row],[AWAL]])</f>
        <v/>
      </c>
      <c r="I430" s="29" t="str">
        <f>IF(Table2[[#This Row],[M2A]]="","",SUM(Table2[[#This Row],[M2A]]-(IF(Table2[[#This Row],[M1A]]="",Table2[[#This Row],[AWAL]],Table2[[#This Row],[M1A]]))))</f>
        <v/>
      </c>
      <c r="J430" s="30"/>
      <c r="K43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3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30" s="31" t="str">
        <f>IF(NOT(Table2[[#This Row],[M1B]]=""),"+-","")</f>
        <v/>
      </c>
      <c r="O430" s="50"/>
    </row>
    <row r="431" spans="1:15">
      <c r="A431" s="28">
        <f>IF(Table2[[#This Row],[TT]]&lt;1,"",COUNT(A$2:A430)+1)</f>
        <v>389</v>
      </c>
      <c r="B431" s="38" t="s">
        <v>564</v>
      </c>
      <c r="C431" s="39">
        <v>7</v>
      </c>
      <c r="D431" s="39" t="s">
        <v>563</v>
      </c>
      <c r="E43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431" s="29" t="str">
        <f>IF(Table2[[#This Row],[M1A]]="","",Table2[[#This Row],[M1A]]-Table2[[#This Row],[AWAL]])</f>
        <v/>
      </c>
      <c r="I431" s="29" t="str">
        <f>IF(Table2[[#This Row],[M2A]]="","",SUM(Table2[[#This Row],[M2A]]-(IF(Table2[[#This Row],[M1A]]="",Table2[[#This Row],[AWAL]],Table2[[#This Row],[M1A]]))))</f>
        <v/>
      </c>
      <c r="J431" s="30"/>
      <c r="K43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3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31" s="31" t="str">
        <f>IF(NOT(Table2[[#This Row],[M1B]]=""),"+-","")</f>
        <v/>
      </c>
      <c r="O431" s="50"/>
    </row>
    <row r="432" spans="1:15">
      <c r="A432" s="28">
        <f>IF(Table2[[#This Row],[TT]]&lt;1,"",COUNT(A$2:A431)+1)</f>
        <v>390</v>
      </c>
      <c r="B432" s="38" t="s">
        <v>565</v>
      </c>
      <c r="C432" s="39">
        <v>2</v>
      </c>
      <c r="D432" s="39" t="s">
        <v>432</v>
      </c>
      <c r="E43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432" s="29" t="str">
        <f>IF(Table2[[#This Row],[M1A]]="","",Table2[[#This Row],[M1A]]-Table2[[#This Row],[AWAL]])</f>
        <v/>
      </c>
      <c r="I432" s="29" t="str">
        <f>IF(Table2[[#This Row],[M2A]]="","",SUM(Table2[[#This Row],[M2A]]-(IF(Table2[[#This Row],[M1A]]="",Table2[[#This Row],[AWAL]],Table2[[#This Row],[M1A]]))))</f>
        <v/>
      </c>
      <c r="J432" s="30"/>
      <c r="K43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3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32" s="31" t="str">
        <f>IF(NOT(Table2[[#This Row],[M1B]]=""),"+-","")</f>
        <v/>
      </c>
      <c r="O432" s="50"/>
    </row>
    <row r="433" spans="1:15">
      <c r="A433" s="28">
        <f>IF(Table2[[#This Row],[TT]]&lt;1,"",COUNT(A$2:A432)+1)</f>
        <v>391</v>
      </c>
      <c r="B433" s="38" t="s">
        <v>566</v>
      </c>
      <c r="C433" s="39">
        <v>1</v>
      </c>
      <c r="D433" s="39" t="s">
        <v>206</v>
      </c>
      <c r="E43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433" s="29" t="str">
        <f>IF(Table2[[#This Row],[M1A]]="","",Table2[[#This Row],[M1A]]-Table2[[#This Row],[AWAL]])</f>
        <v/>
      </c>
      <c r="I433" s="29" t="str">
        <f>IF(Table2[[#This Row],[M2A]]="","",SUM(Table2[[#This Row],[M2A]]-(IF(Table2[[#This Row],[M1A]]="",Table2[[#This Row],[AWAL]],Table2[[#This Row],[M1A]]))))</f>
        <v/>
      </c>
      <c r="J433" s="30"/>
      <c r="K43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3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33" s="31" t="str">
        <f>IF(NOT(Table2[[#This Row],[M1B]]=""),"+-","")</f>
        <v/>
      </c>
      <c r="O433" s="50"/>
    </row>
    <row r="434" spans="1:15">
      <c r="A434" s="28">
        <f>IF(Table2[[#This Row],[TT]]&lt;1,"",COUNT(A$2:A433)+1)</f>
        <v>392</v>
      </c>
      <c r="B434" s="38" t="s">
        <v>567</v>
      </c>
      <c r="C434" s="39">
        <v>1</v>
      </c>
      <c r="D434" s="39" t="s">
        <v>14</v>
      </c>
      <c r="E43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434" s="29" t="str">
        <f>IF(Table2[[#This Row],[M1A]]="","",Table2[[#This Row],[M1A]]-Table2[[#This Row],[AWAL]])</f>
        <v/>
      </c>
      <c r="I434" s="29" t="str">
        <f>IF(Table2[[#This Row],[M2A]]="","",SUM(Table2[[#This Row],[M2A]]-(IF(Table2[[#This Row],[M1A]]="",Table2[[#This Row],[AWAL]],Table2[[#This Row],[M1A]]))))</f>
        <v/>
      </c>
      <c r="J434" s="30"/>
      <c r="K43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3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34" s="31" t="str">
        <f>IF(NOT(Table2[[#This Row],[M1B]]=""),"+-","")</f>
        <v/>
      </c>
      <c r="O434" s="50"/>
    </row>
    <row r="435" spans="1:15">
      <c r="A435" s="28">
        <f>IF(Table2[[#This Row],[TT]]&lt;1,"",COUNT(A$2:A434)+1)</f>
        <v>393</v>
      </c>
      <c r="B435" s="38" t="s">
        <v>568</v>
      </c>
      <c r="C435" s="39">
        <v>2</v>
      </c>
      <c r="D435" s="39" t="s">
        <v>68</v>
      </c>
      <c r="E43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435" s="29" t="str">
        <f>IF(Table2[[#This Row],[M1A]]="","",Table2[[#This Row],[M1A]]-Table2[[#This Row],[AWAL]])</f>
        <v/>
      </c>
      <c r="I435" s="29" t="str">
        <f>IF(Table2[[#This Row],[M2A]]="","",SUM(Table2[[#This Row],[M2A]]-(IF(Table2[[#This Row],[M1A]]="",Table2[[#This Row],[AWAL]],Table2[[#This Row],[M1A]]))))</f>
        <v/>
      </c>
      <c r="J435" s="30"/>
      <c r="K43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3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35" s="31" t="str">
        <f>IF(NOT(Table2[[#This Row],[M1B]]=""),"+-","")</f>
        <v/>
      </c>
      <c r="O435" s="50"/>
    </row>
    <row r="436" spans="1:15">
      <c r="A436" s="28">
        <f>IF(Table2[[#This Row],[TT]]&lt;1,"",COUNT(A$2:A435)+1)</f>
        <v>394</v>
      </c>
      <c r="B436" s="38" t="s">
        <v>569</v>
      </c>
      <c r="C436" s="39">
        <v>3</v>
      </c>
      <c r="D436" s="39" t="s">
        <v>82</v>
      </c>
      <c r="E43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436" s="29" t="str">
        <f>IF(Table2[[#This Row],[M1A]]="","",Table2[[#This Row],[M1A]]-Table2[[#This Row],[AWAL]])</f>
        <v/>
      </c>
      <c r="I436" s="29" t="str">
        <f>IF(Table2[[#This Row],[M2A]]="","",SUM(Table2[[#This Row],[M2A]]-(IF(Table2[[#This Row],[M1A]]="",Table2[[#This Row],[AWAL]],Table2[[#This Row],[M1A]]))))</f>
        <v/>
      </c>
      <c r="J436" s="30"/>
      <c r="K43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3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36" s="31" t="str">
        <f>IF(NOT(Table2[[#This Row],[M1B]]=""),"+-","")</f>
        <v/>
      </c>
      <c r="O436" s="50"/>
    </row>
    <row r="437" spans="1:15">
      <c r="A437" s="28">
        <f>IF(Table2[[#This Row],[TT]]&lt;1,"",COUNT(A$2:A436)+1)</f>
        <v>395</v>
      </c>
      <c r="B437" s="38" t="s">
        <v>570</v>
      </c>
      <c r="C437" s="39">
        <v>7</v>
      </c>
      <c r="D437" s="39" t="s">
        <v>267</v>
      </c>
      <c r="E43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437" s="29" t="str">
        <f>IF(Table2[[#This Row],[M1A]]="","",Table2[[#This Row],[M1A]]-Table2[[#This Row],[AWAL]])</f>
        <v/>
      </c>
      <c r="I437" s="29" t="str">
        <f>IF(Table2[[#This Row],[M2A]]="","",SUM(Table2[[#This Row],[M2A]]-(IF(Table2[[#This Row],[M1A]]="",Table2[[#This Row],[AWAL]],Table2[[#This Row],[M1A]]))))</f>
        <v/>
      </c>
      <c r="J437" s="30"/>
      <c r="K43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3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37" s="31" t="str">
        <f>IF(NOT(Table2[[#This Row],[M1B]]=""),"+-","")</f>
        <v/>
      </c>
      <c r="O437" s="50"/>
    </row>
    <row r="438" spans="1:15">
      <c r="A438" s="28">
        <f>IF(Table2[[#This Row],[TT]]&lt;1,"",COUNT(A$2:A437)+1)</f>
        <v>396</v>
      </c>
      <c r="B438" s="38" t="s">
        <v>571</v>
      </c>
      <c r="C438" s="39">
        <v>1</v>
      </c>
      <c r="D438" s="39" t="s">
        <v>572</v>
      </c>
      <c r="E43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438" s="29" t="str">
        <f>IF(Table2[[#This Row],[M1A]]="","",Table2[[#This Row],[M1A]]-Table2[[#This Row],[AWAL]])</f>
        <v/>
      </c>
      <c r="I438" s="29" t="str">
        <f>IF(Table2[[#This Row],[M2A]]="","",SUM(Table2[[#This Row],[M2A]]-(IF(Table2[[#This Row],[M1A]]="",Table2[[#This Row],[AWAL]],Table2[[#This Row],[M1A]]))))</f>
        <v/>
      </c>
      <c r="J438" s="30"/>
      <c r="K43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3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38" s="31" t="str">
        <f>IF(NOT(Table2[[#This Row],[M1B]]=""),"+-","")</f>
        <v/>
      </c>
      <c r="O438" s="50"/>
    </row>
    <row r="439" spans="1:15">
      <c r="A439" s="28">
        <f>IF(Table2[[#This Row],[TT]]&lt;1,"",COUNT(A$2:A438)+1)</f>
        <v>397</v>
      </c>
      <c r="B439" s="38" t="s">
        <v>573</v>
      </c>
      <c r="C439" s="39">
        <v>13</v>
      </c>
      <c r="D439" s="39" t="s">
        <v>400</v>
      </c>
      <c r="E43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G439" s="29" t="str">
        <f>IF(Table2[[#This Row],[M1A]]="","",Table2[[#This Row],[M1A]]-Table2[[#This Row],[AWAL]])</f>
        <v/>
      </c>
      <c r="I439" s="29" t="str">
        <f>IF(Table2[[#This Row],[M2A]]="","",SUM(Table2[[#This Row],[M2A]]-(IF(Table2[[#This Row],[M1A]]="",Table2[[#This Row],[AWAL]],Table2[[#This Row],[M1A]]))))</f>
        <v/>
      </c>
      <c r="J439" s="30"/>
      <c r="K43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3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39" s="31" t="str">
        <f>IF(NOT(Table2[[#This Row],[M1B]]=""),"+-","")</f>
        <v/>
      </c>
      <c r="O439" s="50"/>
    </row>
    <row r="440" spans="1:15">
      <c r="A440" s="28">
        <f>IF(Table2[[#This Row],[TT]]&lt;1,"",COUNT(A$2:A439)+1)</f>
        <v>398</v>
      </c>
      <c r="B440" s="38" t="s">
        <v>574</v>
      </c>
      <c r="C440" s="39">
        <v>7</v>
      </c>
      <c r="D440" s="39" t="s">
        <v>14</v>
      </c>
      <c r="E44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440" s="29" t="str">
        <f>IF(Table2[[#This Row],[M1A]]="","",Table2[[#This Row],[M1A]]-Table2[[#This Row],[AWAL]])</f>
        <v/>
      </c>
      <c r="I440" s="29" t="str">
        <f>IF(Table2[[#This Row],[M2A]]="","",SUM(Table2[[#This Row],[M2A]]-(IF(Table2[[#This Row],[M1A]]="",Table2[[#This Row],[AWAL]],Table2[[#This Row],[M1A]]))))</f>
        <v/>
      </c>
      <c r="J440" s="30"/>
      <c r="K44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4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40" s="31" t="str">
        <f>IF(NOT(Table2[[#This Row],[M1B]]=""),"+-","")</f>
        <v/>
      </c>
      <c r="O440" s="50"/>
    </row>
    <row r="441" spans="1:15">
      <c r="A441" s="28">
        <f>IF(Table2[[#This Row],[TT]]&lt;1,"",COUNT(A$2:A440)+1)</f>
        <v>399</v>
      </c>
      <c r="B441" s="38" t="s">
        <v>575</v>
      </c>
      <c r="C441" s="39">
        <v>2</v>
      </c>
      <c r="D441" s="39" t="s">
        <v>14</v>
      </c>
      <c r="E44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441" s="29" t="str">
        <f>IF(Table2[[#This Row],[M1A]]="","",Table2[[#This Row],[M1A]]-Table2[[#This Row],[AWAL]])</f>
        <v/>
      </c>
      <c r="I441" s="29" t="str">
        <f>IF(Table2[[#This Row],[M2A]]="","",SUM(Table2[[#This Row],[M2A]]-(IF(Table2[[#This Row],[M1A]]="",Table2[[#This Row],[AWAL]],Table2[[#This Row],[M1A]]))))</f>
        <v/>
      </c>
      <c r="J441" s="30"/>
      <c r="K44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4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41" s="31" t="str">
        <f>IF(NOT(Table2[[#This Row],[M1B]]=""),"+-","")</f>
        <v/>
      </c>
      <c r="O441" s="50"/>
    </row>
    <row r="442" spans="1:15">
      <c r="A442" s="28">
        <f>IF(Table2[[#This Row],[TT]]&lt;1,"",COUNT(A$2:A441)+1)</f>
        <v>400</v>
      </c>
      <c r="B442" s="38" t="s">
        <v>576</v>
      </c>
      <c r="C442" s="39">
        <v>15</v>
      </c>
      <c r="D442" s="39" t="s">
        <v>14</v>
      </c>
      <c r="E44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G442" s="29" t="str">
        <f>IF(Table2[[#This Row],[M1A]]="","",Table2[[#This Row],[M1A]]-Table2[[#This Row],[AWAL]])</f>
        <v/>
      </c>
      <c r="I442" s="29" t="str">
        <f>IF(Table2[[#This Row],[M2A]]="","",SUM(Table2[[#This Row],[M2A]]-(IF(Table2[[#This Row],[M1A]]="",Table2[[#This Row],[AWAL]],Table2[[#This Row],[M1A]]))))</f>
        <v/>
      </c>
      <c r="J442" s="30"/>
      <c r="K44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442" s="29">
        <v>14</v>
      </c>
      <c r="M442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442" s="31" t="str">
        <f>IF(NOT(Table2[[#This Row],[M1B]]=""),"+-","")</f>
        <v/>
      </c>
      <c r="O442" s="50"/>
    </row>
    <row r="443" spans="1:15">
      <c r="A443" s="28">
        <f>IF(Table2[[#This Row],[TT]]&lt;1,"",COUNT(A$2:A442)+1)</f>
        <v>401</v>
      </c>
      <c r="B443" s="38" t="s">
        <v>577</v>
      </c>
      <c r="C443" s="39">
        <v>4</v>
      </c>
      <c r="D443" s="39" t="s">
        <v>14</v>
      </c>
      <c r="E44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443" s="29" t="str">
        <f>IF(Table2[[#This Row],[M1A]]="","",Table2[[#This Row],[M1A]]-Table2[[#This Row],[AWAL]])</f>
        <v/>
      </c>
      <c r="I443" s="29" t="str">
        <f>IF(Table2[[#This Row],[M2A]]="","",SUM(Table2[[#This Row],[M2A]]-(IF(Table2[[#This Row],[M1A]]="",Table2[[#This Row],[AWAL]],Table2[[#This Row],[M1A]]))))</f>
        <v/>
      </c>
      <c r="J443" s="30"/>
      <c r="K44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4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43" s="31" t="str">
        <f>IF(NOT(Table2[[#This Row],[M1B]]=""),"+-","")</f>
        <v/>
      </c>
      <c r="O443" s="50"/>
    </row>
    <row r="444" spans="1:15">
      <c r="A444" s="28">
        <f>IF(Table2[[#This Row],[TT]]&lt;1,"",COUNT(A$2:A443)+1)</f>
        <v>402</v>
      </c>
      <c r="B444" s="38" t="s">
        <v>578</v>
      </c>
      <c r="C444" s="39">
        <v>3</v>
      </c>
      <c r="D444" s="39" t="s">
        <v>14</v>
      </c>
      <c r="E44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444" s="29" t="str">
        <f>IF(Table2[[#This Row],[M1A]]="","",Table2[[#This Row],[M1A]]-Table2[[#This Row],[AWAL]])</f>
        <v/>
      </c>
      <c r="I444" s="29" t="str">
        <f>IF(Table2[[#This Row],[M2A]]="","",SUM(Table2[[#This Row],[M2A]]-(IF(Table2[[#This Row],[M1A]]="",Table2[[#This Row],[AWAL]],Table2[[#This Row],[M1A]]))))</f>
        <v/>
      </c>
      <c r="J444" s="30"/>
      <c r="K44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4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44" s="31" t="str">
        <f>IF(NOT(Table2[[#This Row],[M1B]]=""),"+-","")</f>
        <v/>
      </c>
      <c r="O444" s="50"/>
    </row>
    <row r="445" spans="1:15">
      <c r="A445" s="28">
        <f>IF(Table2[[#This Row],[TT]]&lt;1,"",COUNT(A$2:A444)+1)</f>
        <v>403</v>
      </c>
      <c r="B445" s="38" t="s">
        <v>579</v>
      </c>
      <c r="C445" s="39">
        <v>14</v>
      </c>
      <c r="D445" s="39" t="s">
        <v>14</v>
      </c>
      <c r="E44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G445" s="29" t="str">
        <f>IF(Table2[[#This Row],[M1A]]="","",Table2[[#This Row],[M1A]]-Table2[[#This Row],[AWAL]])</f>
        <v/>
      </c>
      <c r="I445" s="29" t="str">
        <f>IF(Table2[[#This Row],[M2A]]="","",SUM(Table2[[#This Row],[M2A]]-(IF(Table2[[#This Row],[M1A]]="",Table2[[#This Row],[AWAL]],Table2[[#This Row],[M1A]]))))</f>
        <v/>
      </c>
      <c r="J445" s="30"/>
      <c r="K44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4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45" s="31" t="str">
        <f>IF(NOT(Table2[[#This Row],[M1B]]=""),"+-","")</f>
        <v/>
      </c>
      <c r="O445" s="50"/>
    </row>
    <row r="446" spans="1:15">
      <c r="A446" s="28">
        <f>IF(Table2[[#This Row],[TT]]&lt;1,"",COUNT(A$2:A445)+1)</f>
        <v>404</v>
      </c>
      <c r="B446" s="38" t="s">
        <v>580</v>
      </c>
      <c r="C446" s="39">
        <v>6</v>
      </c>
      <c r="D446" s="39" t="s">
        <v>19</v>
      </c>
      <c r="E44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446" s="29" t="str">
        <f>IF(Table2[[#This Row],[M1A]]="","",Table2[[#This Row],[M1A]]-Table2[[#This Row],[AWAL]])</f>
        <v/>
      </c>
      <c r="H446" s="29">
        <v>5</v>
      </c>
      <c r="I446" s="29">
        <f>IF(Table2[[#This Row],[M2A]]="","",SUM(Table2[[#This Row],[M2A]]-(IF(Table2[[#This Row],[M1A]]="",Table2[[#This Row],[AWAL]],Table2[[#This Row],[M1A]]))))</f>
        <v>-1</v>
      </c>
      <c r="J446" s="30"/>
      <c r="K44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4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46" s="31" t="str">
        <f>IF(NOT(Table2[[#This Row],[M1B]]=""),"+-","")</f>
        <v/>
      </c>
      <c r="O446" s="50"/>
    </row>
    <row r="447" spans="1:15">
      <c r="A447" s="28">
        <f>IF(Table2[[#This Row],[TT]]&lt;1,"",COUNT(A$2:A446)+1)</f>
        <v>405</v>
      </c>
      <c r="B447" s="38" t="s">
        <v>581</v>
      </c>
      <c r="C447" s="39">
        <v>4</v>
      </c>
      <c r="D447" s="39" t="s">
        <v>14</v>
      </c>
      <c r="E44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447" s="29" t="str">
        <f>IF(Table2[[#This Row],[M1A]]="","",Table2[[#This Row],[M1A]]-Table2[[#This Row],[AWAL]])</f>
        <v/>
      </c>
      <c r="I447" s="29" t="str">
        <f>IF(Table2[[#This Row],[M2A]]="","",SUM(Table2[[#This Row],[M2A]]-(IF(Table2[[#This Row],[M1A]]="",Table2[[#This Row],[AWAL]],Table2[[#This Row],[M1A]]))))</f>
        <v/>
      </c>
      <c r="J447" s="30"/>
      <c r="K44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4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47" s="31" t="str">
        <f>IF(NOT(Table2[[#This Row],[M1B]]=""),"+-","")</f>
        <v/>
      </c>
      <c r="O447" s="50"/>
    </row>
    <row r="448" spans="1:15">
      <c r="A448" s="28">
        <f>IF(Table2[[#This Row],[TT]]&lt;1,"",COUNT(A$2:A447)+1)</f>
        <v>406</v>
      </c>
      <c r="B448" s="38" t="s">
        <v>582</v>
      </c>
      <c r="C448" s="39">
        <v>2</v>
      </c>
      <c r="D448" s="39" t="s">
        <v>19</v>
      </c>
      <c r="E44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448" s="29" t="str">
        <f>IF(Table2[[#This Row],[M1A]]="","",Table2[[#This Row],[M1A]]-Table2[[#This Row],[AWAL]])</f>
        <v/>
      </c>
      <c r="I448" s="29" t="str">
        <f>IF(Table2[[#This Row],[M2A]]="","",SUM(Table2[[#This Row],[M2A]]-(IF(Table2[[#This Row],[M1A]]="",Table2[[#This Row],[AWAL]],Table2[[#This Row],[M1A]]))))</f>
        <v/>
      </c>
      <c r="J448" s="30"/>
      <c r="K44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448" s="29">
        <v>1</v>
      </c>
      <c r="M448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448" s="31" t="str">
        <f>IF(NOT(Table2[[#This Row],[M1B]]=""),"+-","")</f>
        <v/>
      </c>
      <c r="O448" s="50"/>
    </row>
    <row r="449" spans="1:15">
      <c r="A449" s="28">
        <f>IF(Table2[[#This Row],[TT]]&lt;1,"",COUNT(A$2:A448)+1)</f>
        <v>407</v>
      </c>
      <c r="B449" s="38" t="s">
        <v>583</v>
      </c>
      <c r="C449" s="39">
        <v>1</v>
      </c>
      <c r="D449" s="39" t="s">
        <v>267</v>
      </c>
      <c r="E44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449" s="29" t="str">
        <f>IF(Table2[[#This Row],[M1A]]="","",Table2[[#This Row],[M1A]]-Table2[[#This Row],[AWAL]])</f>
        <v/>
      </c>
      <c r="I449" s="29" t="str">
        <f>IF(Table2[[#This Row],[M2A]]="","",SUM(Table2[[#This Row],[M2A]]-(IF(Table2[[#This Row],[M1A]]="",Table2[[#This Row],[AWAL]],Table2[[#This Row],[M1A]]))))</f>
        <v/>
      </c>
      <c r="J449" s="30"/>
      <c r="K44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4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49" s="31" t="str">
        <f>IF(NOT(Table2[[#This Row],[M1B]]=""),"+-","")</f>
        <v/>
      </c>
      <c r="O449" s="50"/>
    </row>
    <row r="450" spans="1:15">
      <c r="A450" s="28">
        <f>IF(Table2[[#This Row],[TT]]&lt;1,"",COUNT(A$2:A449)+1)</f>
        <v>408</v>
      </c>
      <c r="B450" s="38" t="s">
        <v>584</v>
      </c>
      <c r="C450" s="39">
        <v>2</v>
      </c>
      <c r="D450" s="39" t="s">
        <v>223</v>
      </c>
      <c r="E45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450" s="29" t="str">
        <f>IF(Table2[[#This Row],[M1A]]="","",Table2[[#This Row],[M1A]]-Table2[[#This Row],[AWAL]])</f>
        <v/>
      </c>
      <c r="I450" s="29" t="str">
        <f>IF(Table2[[#This Row],[M2A]]="","",SUM(Table2[[#This Row],[M2A]]-(IF(Table2[[#This Row],[M1A]]="",Table2[[#This Row],[AWAL]],Table2[[#This Row],[M1A]]))))</f>
        <v/>
      </c>
      <c r="J450" s="30"/>
      <c r="K45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5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50" s="31" t="str">
        <f>IF(NOT(Table2[[#This Row],[M1B]]=""),"+-","")</f>
        <v/>
      </c>
      <c r="O450" s="50"/>
    </row>
    <row r="451" spans="1:15">
      <c r="A451" s="28">
        <f>IF(Table2[[#This Row],[TT]]&lt;1,"",COUNT(A$2:A450)+1)</f>
        <v>409</v>
      </c>
      <c r="B451" s="38" t="s">
        <v>585</v>
      </c>
      <c r="C451" s="39">
        <v>2</v>
      </c>
      <c r="D451" s="39" t="s">
        <v>14</v>
      </c>
      <c r="E45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451" s="29" t="str">
        <f>IF(Table2[[#This Row],[M1A]]="","",Table2[[#This Row],[M1A]]-Table2[[#This Row],[AWAL]])</f>
        <v/>
      </c>
      <c r="I451" s="29" t="str">
        <f>IF(Table2[[#This Row],[M2A]]="","",SUM(Table2[[#This Row],[M2A]]-(IF(Table2[[#This Row],[M1A]]="",Table2[[#This Row],[AWAL]],Table2[[#This Row],[M1A]]))))</f>
        <v/>
      </c>
      <c r="J451" s="30"/>
      <c r="K45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5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51" s="31" t="str">
        <f>IF(NOT(Table2[[#This Row],[M1B]]=""),"+-","")</f>
        <v/>
      </c>
      <c r="O451" s="50"/>
    </row>
    <row r="452" spans="1:15">
      <c r="A452" s="28">
        <f>IF(Table2[[#This Row],[TT]]&lt;1,"",COUNT(A$2:A451)+1)</f>
        <v>410</v>
      </c>
      <c r="B452" s="38" t="s">
        <v>586</v>
      </c>
      <c r="C452" s="39">
        <v>1</v>
      </c>
      <c r="D452" s="39" t="s">
        <v>14</v>
      </c>
      <c r="E45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452" s="29" t="str">
        <f>IF(Table2[[#This Row],[M1A]]="","",Table2[[#This Row],[M1A]]-Table2[[#This Row],[AWAL]])</f>
        <v/>
      </c>
      <c r="I452" s="29" t="str">
        <f>IF(Table2[[#This Row],[M2A]]="","",SUM(Table2[[#This Row],[M2A]]-(IF(Table2[[#This Row],[M1A]]="",Table2[[#This Row],[AWAL]],Table2[[#This Row],[M1A]]))))</f>
        <v/>
      </c>
      <c r="J452" s="30"/>
      <c r="K45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5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52" s="31" t="str">
        <f>IF(NOT(Table2[[#This Row],[M1B]]=""),"+-","")</f>
        <v/>
      </c>
      <c r="O452" s="50"/>
    </row>
    <row r="453" spans="1:15">
      <c r="A453" s="28">
        <f>IF(Table2[[#This Row],[TT]]&lt;1,"",COUNT(A$2:A452)+1)</f>
        <v>411</v>
      </c>
      <c r="B453" s="38" t="s">
        <v>587</v>
      </c>
      <c r="C453" s="39">
        <v>5</v>
      </c>
      <c r="D453" s="39" t="s">
        <v>34</v>
      </c>
      <c r="E45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453" s="29" t="str">
        <f>IF(Table2[[#This Row],[M1A]]="","",Table2[[#This Row],[M1A]]-Table2[[#This Row],[AWAL]])</f>
        <v/>
      </c>
      <c r="I453" s="29" t="str">
        <f>IF(Table2[[#This Row],[M2A]]="","",SUM(Table2[[#This Row],[M2A]]-(IF(Table2[[#This Row],[M1A]]="",Table2[[#This Row],[AWAL]],Table2[[#This Row],[M1A]]))))</f>
        <v/>
      </c>
      <c r="J453" s="30"/>
      <c r="K45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5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53" s="31" t="str">
        <f>IF(NOT(Table2[[#This Row],[M1B]]=""),"+-","")</f>
        <v/>
      </c>
      <c r="O453" s="50"/>
    </row>
    <row r="454" spans="1:15">
      <c r="A454" s="28">
        <f>IF(Table2[[#This Row],[TT]]&lt;1,"",COUNT(A$2:A453)+1)</f>
        <v>412</v>
      </c>
      <c r="B454" s="38" t="s">
        <v>588</v>
      </c>
      <c r="C454" s="39">
        <v>7</v>
      </c>
      <c r="D454" s="39" t="s">
        <v>221</v>
      </c>
      <c r="E45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454" s="29" t="str">
        <f>IF(Table2[[#This Row],[M1A]]="","",Table2[[#This Row],[M1A]]-Table2[[#This Row],[AWAL]])</f>
        <v/>
      </c>
      <c r="I454" s="29" t="str">
        <f>IF(Table2[[#This Row],[M2A]]="","",SUM(Table2[[#This Row],[M2A]]-(IF(Table2[[#This Row],[M1A]]="",Table2[[#This Row],[AWAL]],Table2[[#This Row],[M1A]]))))</f>
        <v/>
      </c>
      <c r="J454" s="30"/>
      <c r="K45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5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54" s="31" t="str">
        <f>IF(NOT(Table2[[#This Row],[M1B]]=""),"+-","")</f>
        <v/>
      </c>
      <c r="O454" s="50"/>
    </row>
    <row r="455" spans="1:15">
      <c r="A455" s="28">
        <f>IF(Table2[[#This Row],[TT]]&lt;1,"",COUNT(A$2:A454)+1)</f>
        <v>413</v>
      </c>
      <c r="B455" s="38" t="s">
        <v>589</v>
      </c>
      <c r="C455" s="39">
        <v>1</v>
      </c>
      <c r="D455" s="39" t="s">
        <v>14</v>
      </c>
      <c r="E45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455" s="29" t="str">
        <f>IF(Table2[[#This Row],[M1A]]="","",Table2[[#This Row],[M1A]]-Table2[[#This Row],[AWAL]])</f>
        <v/>
      </c>
      <c r="I455" s="29" t="str">
        <f>IF(Table2[[#This Row],[M2A]]="","",SUM(Table2[[#This Row],[M2A]]-(IF(Table2[[#This Row],[M1A]]="",Table2[[#This Row],[AWAL]],Table2[[#This Row],[M1A]]))))</f>
        <v/>
      </c>
      <c r="J455" s="30"/>
      <c r="K45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5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55" s="31" t="str">
        <f>IF(NOT(Table2[[#This Row],[M1B]]=""),"+-","")</f>
        <v/>
      </c>
      <c r="O455" s="50"/>
    </row>
    <row r="456" spans="1:15">
      <c r="A456" s="28">
        <f>IF(Table2[[#This Row],[TT]]&lt;1,"",COUNT(A$2:A455)+1)</f>
        <v>414</v>
      </c>
      <c r="B456" s="38" t="s">
        <v>590</v>
      </c>
      <c r="C456" s="39">
        <v>2</v>
      </c>
      <c r="D456" s="39" t="s">
        <v>14</v>
      </c>
      <c r="E45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456" s="29" t="str">
        <f>IF(Table2[[#This Row],[M1A]]="","",Table2[[#This Row],[M1A]]-Table2[[#This Row],[AWAL]])</f>
        <v/>
      </c>
      <c r="I456" s="29" t="str">
        <f>IF(Table2[[#This Row],[M2A]]="","",SUM(Table2[[#This Row],[M2A]]-(IF(Table2[[#This Row],[M1A]]="",Table2[[#This Row],[AWAL]],Table2[[#This Row],[M1A]]))))</f>
        <v/>
      </c>
      <c r="J456" s="30"/>
      <c r="K45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5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56" s="31" t="str">
        <f>IF(NOT(Table2[[#This Row],[M1B]]=""),"+-","")</f>
        <v/>
      </c>
      <c r="O456" s="50"/>
    </row>
    <row r="457" spans="1:15">
      <c r="A457" s="28">
        <f>IF(Table2[[#This Row],[TT]]&lt;1,"",COUNT(A$2:A456)+1)</f>
        <v>415</v>
      </c>
      <c r="B457" s="38" t="s">
        <v>591</v>
      </c>
      <c r="C457" s="39">
        <v>9</v>
      </c>
      <c r="D457" s="39" t="s">
        <v>14</v>
      </c>
      <c r="E45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457" s="29" t="str">
        <f>IF(Table2[[#This Row],[M1A]]="","",Table2[[#This Row],[M1A]]-Table2[[#This Row],[AWAL]])</f>
        <v/>
      </c>
      <c r="I457" s="29" t="str">
        <f>IF(Table2[[#This Row],[M2A]]="","",SUM(Table2[[#This Row],[M2A]]-(IF(Table2[[#This Row],[M1A]]="",Table2[[#This Row],[AWAL]],Table2[[#This Row],[M1A]]))))</f>
        <v/>
      </c>
      <c r="J457" s="30"/>
      <c r="K45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5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57" s="31" t="str">
        <f>IF(NOT(Table2[[#This Row],[M1B]]=""),"+-","")</f>
        <v/>
      </c>
      <c r="O457" s="50"/>
    </row>
    <row r="458" spans="1:15">
      <c r="A458" s="78">
        <f>IF(Table2[[#This Row],[TT]]&lt;1,"",COUNT(A$2:A457)+1)</f>
        <v>416</v>
      </c>
      <c r="B458" s="84" t="s">
        <v>3053</v>
      </c>
      <c r="C458" s="79"/>
      <c r="D458" s="79" t="s">
        <v>2869</v>
      </c>
      <c r="E458" s="8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F458" s="81"/>
      <c r="G458" s="80" t="str">
        <f>IF(Table2[[#This Row],[M1A]]="","",Table2[[#This Row],[M1A]]-Table2[[#This Row],[AWAL]])</f>
        <v/>
      </c>
      <c r="H458" s="81">
        <v>4</v>
      </c>
      <c r="I458" s="80">
        <f>IF(Table2[[#This Row],[M2A]]="","",SUM(Table2[[#This Row],[M2A]]-(IF(Table2[[#This Row],[M1A]]="",Table2[[#This Row],[AWAL]],Table2[[#This Row],[M1A]]))))</f>
        <v>4</v>
      </c>
      <c r="J458" s="82">
        <v>3</v>
      </c>
      <c r="K458" s="80">
        <f>IF(Table2[[#This Row],[M3A]]="","",SUM(Table2[[#This Row],[M3A]]-(IF(Table2[[#This Row],[M2A]]="",IF(Table2[[#This Row],[M1A]]="",Table2[[#This Row],[AWAL]],Table2[[#This Row],[M1A]]),Table2[[#This Row],[M2A]]))))</f>
        <v>-1</v>
      </c>
      <c r="L458" s="81"/>
      <c r="M458" s="80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58" s="80" t="str">
        <f>IF(NOT(Table2[[#This Row],[M1B]]=""),"+-","")</f>
        <v/>
      </c>
      <c r="O458" s="80"/>
    </row>
    <row r="459" spans="1:15">
      <c r="A459" s="28">
        <f>IF(Table2[[#This Row],[TT]]&lt;1,"",COUNT(A$2:A458)+1)</f>
        <v>417</v>
      </c>
      <c r="B459" s="38" t="s">
        <v>592</v>
      </c>
      <c r="C459" s="39">
        <v>1</v>
      </c>
      <c r="D459" s="39" t="s">
        <v>96</v>
      </c>
      <c r="E45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459" s="29" t="str">
        <f>IF(Table2[[#This Row],[M1A]]="","",Table2[[#This Row],[M1A]]-Table2[[#This Row],[AWAL]])</f>
        <v/>
      </c>
      <c r="I459" s="29" t="str">
        <f>IF(Table2[[#This Row],[M2A]]="","",SUM(Table2[[#This Row],[M2A]]-(IF(Table2[[#This Row],[M1A]]="",Table2[[#This Row],[AWAL]],Table2[[#This Row],[M1A]]))))</f>
        <v/>
      </c>
      <c r="J459" s="30"/>
      <c r="K45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5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59" s="31" t="str">
        <f>IF(NOT(Table2[[#This Row],[M1B]]=""),"+-","")</f>
        <v/>
      </c>
      <c r="O459" s="50"/>
    </row>
    <row r="460" spans="1:15">
      <c r="A460" s="28" t="str">
        <f>IF(Table2[[#This Row],[TT]]&lt;1,"",COUNT(A$2:A459)+1)</f>
        <v/>
      </c>
      <c r="B460" s="38" t="s">
        <v>593</v>
      </c>
      <c r="C460" s="39">
        <v>2</v>
      </c>
      <c r="D460" s="39" t="s">
        <v>19</v>
      </c>
      <c r="E46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460" s="29" t="str">
        <f>IF(Table2[[#This Row],[M1A]]="","",Table2[[#This Row],[M1A]]-Table2[[#This Row],[AWAL]])</f>
        <v/>
      </c>
      <c r="H460" s="29">
        <v>0</v>
      </c>
      <c r="I460" s="29">
        <f>IF(Table2[[#This Row],[M2A]]="","",SUM(Table2[[#This Row],[M2A]]-(IF(Table2[[#This Row],[M1A]]="",Table2[[#This Row],[AWAL]],Table2[[#This Row],[M1A]]))))</f>
        <v>-2</v>
      </c>
      <c r="J460" s="30"/>
      <c r="K46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6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60" s="31" t="str">
        <f>IF(NOT(Table2[[#This Row],[M1B]]=""),"+-","")</f>
        <v/>
      </c>
      <c r="O460" s="50"/>
    </row>
    <row r="461" spans="1:15">
      <c r="A461" s="28" t="str">
        <f>IF(Table2[[#This Row],[TT]]&lt;1,"",COUNT(A$2:A460)+1)</f>
        <v/>
      </c>
      <c r="B461" s="37" t="s">
        <v>2899</v>
      </c>
      <c r="C461" s="42">
        <v>1</v>
      </c>
      <c r="D461" s="42" t="s">
        <v>2806</v>
      </c>
      <c r="E46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461" s="29" t="str">
        <f>IF(Table2[[#This Row],[M1A]]="","",Table2[[#This Row],[M1A]]-Table2[[#This Row],[AWAL]])</f>
        <v/>
      </c>
      <c r="H461" s="29">
        <v>0</v>
      </c>
      <c r="I461" s="29">
        <f>IF(Table2[[#This Row],[M2A]]="","",SUM(Table2[[#This Row],[M2A]]-(IF(Table2[[#This Row],[M1A]]="",Table2[[#This Row],[AWAL]],Table2[[#This Row],[M1A]]))))</f>
        <v>-1</v>
      </c>
      <c r="J461" s="30"/>
      <c r="K46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6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61" s="31" t="str">
        <f>IF(NOT(Table2[[#This Row],[M1B]]=""),"+-","")</f>
        <v/>
      </c>
      <c r="O461" s="50"/>
    </row>
    <row r="462" spans="1:15">
      <c r="A462" s="28" t="str">
        <f>IF(Table2[[#This Row],[TT]]&lt;1,"",COUNT(A$2:A461)+1)</f>
        <v/>
      </c>
      <c r="B462" s="37" t="s">
        <v>2900</v>
      </c>
      <c r="C462" s="42">
        <v>1</v>
      </c>
      <c r="D462" s="42" t="s">
        <v>2806</v>
      </c>
      <c r="E46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462" s="29" t="str">
        <f>IF(Table2[[#This Row],[M1A]]="","",Table2[[#This Row],[M1A]]-Table2[[#This Row],[AWAL]])</f>
        <v/>
      </c>
      <c r="H462" s="29">
        <v>0</v>
      </c>
      <c r="I462" s="29">
        <f>IF(Table2[[#This Row],[M2A]]="","",SUM(Table2[[#This Row],[M2A]]-(IF(Table2[[#This Row],[M1A]]="",Table2[[#This Row],[AWAL]],Table2[[#This Row],[M1A]]))))</f>
        <v>-1</v>
      </c>
      <c r="J462" s="30"/>
      <c r="K46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6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62" s="31" t="str">
        <f>IF(NOT(Table2[[#This Row],[M1B]]=""),"+-","")</f>
        <v/>
      </c>
      <c r="O462" s="50"/>
    </row>
    <row r="463" spans="1:15">
      <c r="A463" s="28" t="str">
        <f>IF(Table2[[#This Row],[TT]]&lt;1,"",COUNT(A$2:A462)+1)</f>
        <v/>
      </c>
      <c r="B463" s="37" t="s">
        <v>2901</v>
      </c>
      <c r="C463" s="42">
        <v>1</v>
      </c>
      <c r="D463" s="42" t="s">
        <v>2806</v>
      </c>
      <c r="E46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463" s="29" t="str">
        <f>IF(Table2[[#This Row],[M1A]]="","",Table2[[#This Row],[M1A]]-Table2[[#This Row],[AWAL]])</f>
        <v/>
      </c>
      <c r="H463" s="29">
        <v>0</v>
      </c>
      <c r="I463" s="29">
        <f>IF(Table2[[#This Row],[M2A]]="","",SUM(Table2[[#This Row],[M2A]]-(IF(Table2[[#This Row],[M1A]]="",Table2[[#This Row],[AWAL]],Table2[[#This Row],[M1A]]))))</f>
        <v>-1</v>
      </c>
      <c r="J463" s="30"/>
      <c r="K46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6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63" s="31" t="str">
        <f>IF(NOT(Table2[[#This Row],[M1B]]=""),"+-","")</f>
        <v/>
      </c>
      <c r="O463" s="50"/>
    </row>
    <row r="464" spans="1:15">
      <c r="A464" s="28" t="str">
        <f>IF(Table2[[#This Row],[TT]]&lt;1,"",COUNT(A$2:A463)+1)</f>
        <v/>
      </c>
      <c r="B464" s="37" t="s">
        <v>2902</v>
      </c>
      <c r="C464" s="42">
        <v>1</v>
      </c>
      <c r="D464" s="42" t="s">
        <v>2806</v>
      </c>
      <c r="E46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464" s="29" t="str">
        <f>IF(Table2[[#This Row],[M1A]]="","",Table2[[#This Row],[M1A]]-Table2[[#This Row],[AWAL]])</f>
        <v/>
      </c>
      <c r="H464" s="29">
        <v>0</v>
      </c>
      <c r="I464" s="29">
        <f>IF(Table2[[#This Row],[M2A]]="","",SUM(Table2[[#This Row],[M2A]]-(IF(Table2[[#This Row],[M1A]]="",Table2[[#This Row],[AWAL]],Table2[[#This Row],[M1A]]))))</f>
        <v>-1</v>
      </c>
      <c r="J464" s="30"/>
      <c r="K46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6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64" s="31" t="str">
        <f>IF(NOT(Table2[[#This Row],[M1B]]=""),"+-","")</f>
        <v/>
      </c>
      <c r="O464" s="50"/>
    </row>
    <row r="465" spans="1:15">
      <c r="A465" s="28" t="str">
        <f>IF(Table2[[#This Row],[TT]]&lt;1,"",COUNT(A$2:A464)+1)</f>
        <v/>
      </c>
      <c r="B465" s="37" t="s">
        <v>2903</v>
      </c>
      <c r="C465" s="42">
        <v>1</v>
      </c>
      <c r="D465" s="42" t="s">
        <v>2806</v>
      </c>
      <c r="E46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465" s="29" t="str">
        <f>IF(Table2[[#This Row],[M1A]]="","",Table2[[#This Row],[M1A]]-Table2[[#This Row],[AWAL]])</f>
        <v/>
      </c>
      <c r="H465" s="29">
        <v>0</v>
      </c>
      <c r="I465" s="29">
        <f>IF(Table2[[#This Row],[M2A]]="","",SUM(Table2[[#This Row],[M2A]]-(IF(Table2[[#This Row],[M1A]]="",Table2[[#This Row],[AWAL]],Table2[[#This Row],[M1A]]))))</f>
        <v>-1</v>
      </c>
      <c r="J465" s="30"/>
      <c r="K46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6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65" s="31" t="str">
        <f>IF(NOT(Table2[[#This Row],[M1B]]=""),"+-","")</f>
        <v/>
      </c>
      <c r="O465" s="50"/>
    </row>
    <row r="466" spans="1:15">
      <c r="A466" s="78" t="str">
        <f>IF(Table2[[#This Row],[TT]]&lt;1,"",COUNT(A$2:A465)+1)</f>
        <v/>
      </c>
      <c r="B466" s="84" t="s">
        <v>3049</v>
      </c>
      <c r="C466" s="79"/>
      <c r="D466" s="79" t="s">
        <v>2806</v>
      </c>
      <c r="E466" s="8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466" s="81"/>
      <c r="G466" s="80" t="str">
        <f>IF(Table2[[#This Row],[M1A]]="","",Table2[[#This Row],[M1A]]-Table2[[#This Row],[AWAL]])</f>
        <v/>
      </c>
      <c r="H466" s="81">
        <v>4</v>
      </c>
      <c r="I466" s="80">
        <f>IF(Table2[[#This Row],[M2A]]="","",SUM(Table2[[#This Row],[M2A]]-(IF(Table2[[#This Row],[M1A]]="",Table2[[#This Row],[AWAL]],Table2[[#This Row],[M1A]]))))</f>
        <v>4</v>
      </c>
      <c r="J466" s="82">
        <v>0</v>
      </c>
      <c r="K466" s="80">
        <f>IF(Table2[[#This Row],[M3A]]="","",SUM(Table2[[#This Row],[M3A]]-(IF(Table2[[#This Row],[M2A]]="",IF(Table2[[#This Row],[M1A]]="",Table2[[#This Row],[AWAL]],Table2[[#This Row],[M1A]]),Table2[[#This Row],[M2A]]))))</f>
        <v>-4</v>
      </c>
      <c r="L466" s="81"/>
      <c r="M466" s="80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66" s="80" t="str">
        <f>IF(NOT(Table2[[#This Row],[M1B]]=""),"+-","")</f>
        <v/>
      </c>
      <c r="O466" s="80"/>
    </row>
    <row r="467" spans="1:15">
      <c r="A467" s="78" t="str">
        <f>IF(Table2[[#This Row],[TT]]&lt;1,"",COUNT(A$2:A466)+1)</f>
        <v/>
      </c>
      <c r="B467" s="84" t="s">
        <v>3050</v>
      </c>
      <c r="C467" s="79"/>
      <c r="D467" s="79" t="s">
        <v>2806</v>
      </c>
      <c r="E467" s="8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467" s="81"/>
      <c r="G467" s="80" t="str">
        <f>IF(Table2[[#This Row],[M1A]]="","",Table2[[#This Row],[M1A]]-Table2[[#This Row],[AWAL]])</f>
        <v/>
      </c>
      <c r="H467" s="81">
        <v>3</v>
      </c>
      <c r="I467" s="80">
        <f>IF(Table2[[#This Row],[M2A]]="","",SUM(Table2[[#This Row],[M2A]]-(IF(Table2[[#This Row],[M1A]]="",Table2[[#This Row],[AWAL]],Table2[[#This Row],[M1A]]))))</f>
        <v>3</v>
      </c>
      <c r="J467" s="82">
        <v>0</v>
      </c>
      <c r="K467" s="80">
        <f>IF(Table2[[#This Row],[M3A]]="","",SUM(Table2[[#This Row],[M3A]]-(IF(Table2[[#This Row],[M2A]]="",IF(Table2[[#This Row],[M1A]]="",Table2[[#This Row],[AWAL]],Table2[[#This Row],[M1A]]),Table2[[#This Row],[M2A]]))))</f>
        <v>-3</v>
      </c>
      <c r="L467" s="81"/>
      <c r="M467" s="80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67" s="80" t="str">
        <f>IF(NOT(Table2[[#This Row],[M1B]]=""),"+-","")</f>
        <v/>
      </c>
      <c r="O467" s="80"/>
    </row>
    <row r="468" spans="1:15">
      <c r="A468" s="78">
        <f>IF(Table2[[#This Row],[TT]]&lt;1,"",COUNT(A$2:A467)+1)</f>
        <v>418</v>
      </c>
      <c r="B468" s="84" t="s">
        <v>3122</v>
      </c>
      <c r="C468" s="79"/>
      <c r="D468" s="79" t="s">
        <v>2806</v>
      </c>
      <c r="E468" s="8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F468" s="81"/>
      <c r="G468" s="80" t="str">
        <f>IF(Table2[[#This Row],[M1A]]="","",Table2[[#This Row],[M1A]]-Table2[[#This Row],[AWAL]])</f>
        <v/>
      </c>
      <c r="H468" s="81">
        <v>4</v>
      </c>
      <c r="I468" s="80">
        <f>IF(Table2[[#This Row],[M2A]]="","",SUM(Table2[[#This Row],[M2A]]-(IF(Table2[[#This Row],[M1A]]="",Table2[[#This Row],[AWAL]],Table2[[#This Row],[M1A]]))))</f>
        <v>4</v>
      </c>
      <c r="J468" s="82">
        <v>3</v>
      </c>
      <c r="K468" s="80">
        <f>IF(Table2[[#This Row],[M3A]]="","",SUM(Table2[[#This Row],[M3A]]-(IF(Table2[[#This Row],[M2A]]="",IF(Table2[[#This Row],[M1A]]="",Table2[[#This Row],[AWAL]],Table2[[#This Row],[M1A]]),Table2[[#This Row],[M2A]]))))</f>
        <v>-1</v>
      </c>
      <c r="L468" s="81"/>
      <c r="M468" s="80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68" s="80" t="str">
        <f>IF(NOT(Table2[[#This Row],[M1B]]=""),"+-","")</f>
        <v/>
      </c>
      <c r="O468" s="80"/>
    </row>
    <row r="469" spans="1:15">
      <c r="A469" s="78" t="str">
        <f>IF(Table2[[#This Row],[TT]]&lt;1,"",COUNT(A$2:A468)+1)</f>
        <v/>
      </c>
      <c r="B469" s="84" t="s">
        <v>3051</v>
      </c>
      <c r="C469" s="79"/>
      <c r="D469" s="79" t="s">
        <v>2806</v>
      </c>
      <c r="E469" s="8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469" s="81"/>
      <c r="G469" s="80" t="str">
        <f>IF(Table2[[#This Row],[M1A]]="","",Table2[[#This Row],[M1A]]-Table2[[#This Row],[AWAL]])</f>
        <v/>
      </c>
      <c r="H469" s="81">
        <v>4</v>
      </c>
      <c r="I469" s="80">
        <f>IF(Table2[[#This Row],[M2A]]="","",SUM(Table2[[#This Row],[M2A]]-(IF(Table2[[#This Row],[M1A]]="",Table2[[#This Row],[AWAL]],Table2[[#This Row],[M1A]]))))</f>
        <v>4</v>
      </c>
      <c r="J469" s="82">
        <v>0</v>
      </c>
      <c r="K469" s="80">
        <f>IF(Table2[[#This Row],[M3A]]="","",SUM(Table2[[#This Row],[M3A]]-(IF(Table2[[#This Row],[M2A]]="",IF(Table2[[#This Row],[M1A]]="",Table2[[#This Row],[AWAL]],Table2[[#This Row],[M1A]]),Table2[[#This Row],[M2A]]))))</f>
        <v>-4</v>
      </c>
      <c r="L469" s="81"/>
      <c r="M469" s="80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69" s="80" t="str">
        <f>IF(NOT(Table2[[#This Row],[M1B]]=""),"+-","")</f>
        <v/>
      </c>
      <c r="O469" s="80"/>
    </row>
    <row r="470" spans="1:15">
      <c r="A470" s="78" t="str">
        <f>IF(Table2[[#This Row],[TT]]&lt;1,"",COUNT(A$2:A469)+1)</f>
        <v/>
      </c>
      <c r="B470" s="84" t="s">
        <v>3047</v>
      </c>
      <c r="C470" s="79"/>
      <c r="D470" s="79" t="s">
        <v>2806</v>
      </c>
      <c r="E470" s="8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470" s="81"/>
      <c r="G470" s="80" t="str">
        <f>IF(Table2[[#This Row],[M1A]]="","",Table2[[#This Row],[M1A]]-Table2[[#This Row],[AWAL]])</f>
        <v/>
      </c>
      <c r="H470" s="81">
        <v>4</v>
      </c>
      <c r="I470" s="80">
        <f>IF(Table2[[#This Row],[M2A]]="","",SUM(Table2[[#This Row],[M2A]]-(IF(Table2[[#This Row],[M1A]]="",Table2[[#This Row],[AWAL]],Table2[[#This Row],[M1A]]))))</f>
        <v>4</v>
      </c>
      <c r="J470" s="82">
        <v>0</v>
      </c>
      <c r="K470" s="80">
        <f>IF(Table2[[#This Row],[M3A]]="","",SUM(Table2[[#This Row],[M3A]]-(IF(Table2[[#This Row],[M2A]]="",IF(Table2[[#This Row],[M1A]]="",Table2[[#This Row],[AWAL]],Table2[[#This Row],[M1A]]),Table2[[#This Row],[M2A]]))))</f>
        <v>-4</v>
      </c>
      <c r="L470" s="81"/>
      <c r="M470" s="80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70" s="80" t="str">
        <f>IF(NOT(Table2[[#This Row],[M1B]]=""),"+-","")</f>
        <v/>
      </c>
      <c r="O470" s="80"/>
    </row>
    <row r="471" spans="1:15">
      <c r="A471" s="78" t="str">
        <f>IF(Table2[[#This Row],[TT]]&lt;1,"",COUNT(A$2:A470)+1)</f>
        <v/>
      </c>
      <c r="B471" s="84" t="s">
        <v>3046</v>
      </c>
      <c r="C471" s="79"/>
      <c r="D471" s="79" t="s">
        <v>2806</v>
      </c>
      <c r="E471" s="8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471" s="81"/>
      <c r="G471" s="80" t="str">
        <f>IF(Table2[[#This Row],[M1A]]="","",Table2[[#This Row],[M1A]]-Table2[[#This Row],[AWAL]])</f>
        <v/>
      </c>
      <c r="H471" s="81">
        <v>5</v>
      </c>
      <c r="I471" s="80">
        <f>IF(Table2[[#This Row],[M2A]]="","",SUM(Table2[[#This Row],[M2A]]-(IF(Table2[[#This Row],[M1A]]="",Table2[[#This Row],[AWAL]],Table2[[#This Row],[M1A]]))))</f>
        <v>5</v>
      </c>
      <c r="J471" s="82">
        <v>0</v>
      </c>
      <c r="K471" s="80">
        <f>IF(Table2[[#This Row],[M3A]]="","",SUM(Table2[[#This Row],[M3A]]-(IF(Table2[[#This Row],[M2A]]="",IF(Table2[[#This Row],[M1A]]="",Table2[[#This Row],[AWAL]],Table2[[#This Row],[M1A]]),Table2[[#This Row],[M2A]]))))</f>
        <v>-5</v>
      </c>
      <c r="L471" s="81"/>
      <c r="M471" s="80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71" s="80" t="str">
        <f>IF(NOT(Table2[[#This Row],[M1B]]=""),"+-","")</f>
        <v/>
      </c>
      <c r="O471" s="80"/>
    </row>
    <row r="472" spans="1:15">
      <c r="A472" s="78" t="str">
        <f>IF(Table2[[#This Row],[TT]]&lt;1,"",COUNT(A$2:A471)+1)</f>
        <v/>
      </c>
      <c r="B472" s="84" t="s">
        <v>3045</v>
      </c>
      <c r="C472" s="79"/>
      <c r="D472" s="79" t="s">
        <v>2806</v>
      </c>
      <c r="E472" s="8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472" s="81"/>
      <c r="G472" s="80" t="str">
        <f>IF(Table2[[#This Row],[M1A]]="","",Table2[[#This Row],[M1A]]-Table2[[#This Row],[AWAL]])</f>
        <v/>
      </c>
      <c r="H472" s="81">
        <v>3</v>
      </c>
      <c r="I472" s="80">
        <f>IF(Table2[[#This Row],[M2A]]="","",SUM(Table2[[#This Row],[M2A]]-(IF(Table2[[#This Row],[M1A]]="",Table2[[#This Row],[AWAL]],Table2[[#This Row],[M1A]]))))</f>
        <v>3</v>
      </c>
      <c r="J472" s="82">
        <v>0</v>
      </c>
      <c r="K472" s="80">
        <f>IF(Table2[[#This Row],[M3A]]="","",SUM(Table2[[#This Row],[M3A]]-(IF(Table2[[#This Row],[M2A]]="",IF(Table2[[#This Row],[M1A]]="",Table2[[#This Row],[AWAL]],Table2[[#This Row],[M1A]]),Table2[[#This Row],[M2A]]))))</f>
        <v>-3</v>
      </c>
      <c r="L472" s="81"/>
      <c r="M472" s="80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72" s="80" t="str">
        <f>IF(NOT(Table2[[#This Row],[M1B]]=""),"+-","")</f>
        <v/>
      </c>
      <c r="O472" s="80"/>
    </row>
    <row r="473" spans="1:15">
      <c r="A473" s="78" t="str">
        <f>IF(Table2[[#This Row],[TT]]&lt;1,"",COUNT(A$2:A472)+1)</f>
        <v/>
      </c>
      <c r="B473" s="84" t="s">
        <v>3123</v>
      </c>
      <c r="C473" s="79"/>
      <c r="D473" s="79" t="s">
        <v>2806</v>
      </c>
      <c r="E473" s="8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473" s="81"/>
      <c r="G473" s="80" t="str">
        <f>IF(Table2[[#This Row],[M1A]]="","",Table2[[#This Row],[M1A]]-Table2[[#This Row],[AWAL]])</f>
        <v/>
      </c>
      <c r="H473" s="81">
        <v>3</v>
      </c>
      <c r="I473" s="80">
        <f>IF(Table2[[#This Row],[M2A]]="","",SUM(Table2[[#This Row],[M2A]]-(IF(Table2[[#This Row],[M1A]]="",Table2[[#This Row],[AWAL]],Table2[[#This Row],[M1A]]))))</f>
        <v>3</v>
      </c>
      <c r="J473" s="82">
        <v>0</v>
      </c>
      <c r="K473" s="80">
        <f>IF(Table2[[#This Row],[M3A]]="","",SUM(Table2[[#This Row],[M3A]]-(IF(Table2[[#This Row],[M2A]]="",IF(Table2[[#This Row],[M1A]]="",Table2[[#This Row],[AWAL]],Table2[[#This Row],[M1A]]),Table2[[#This Row],[M2A]]))))</f>
        <v>-3</v>
      </c>
      <c r="L473" s="81"/>
      <c r="M473" s="80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73" s="80" t="str">
        <f>IF(NOT(Table2[[#This Row],[M1B]]=""),"+-","")</f>
        <v/>
      </c>
      <c r="O473" s="80"/>
    </row>
    <row r="474" spans="1:15">
      <c r="A474" s="78" t="str">
        <f>IF(Table2[[#This Row],[TT]]&lt;1,"",COUNT(A$2:A473)+1)</f>
        <v/>
      </c>
      <c r="B474" s="84" t="s">
        <v>3048</v>
      </c>
      <c r="C474" s="79"/>
      <c r="D474" s="79" t="s">
        <v>2806</v>
      </c>
      <c r="E474" s="8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474" s="81"/>
      <c r="G474" s="80" t="str">
        <f>IF(Table2[[#This Row],[M1A]]="","",Table2[[#This Row],[M1A]]-Table2[[#This Row],[AWAL]])</f>
        <v/>
      </c>
      <c r="H474" s="81">
        <v>3</v>
      </c>
      <c r="I474" s="80">
        <f>IF(Table2[[#This Row],[M2A]]="","",SUM(Table2[[#This Row],[M2A]]-(IF(Table2[[#This Row],[M1A]]="",Table2[[#This Row],[AWAL]],Table2[[#This Row],[M1A]]))))</f>
        <v>3</v>
      </c>
      <c r="J474" s="82">
        <v>0</v>
      </c>
      <c r="K474" s="80">
        <f>IF(Table2[[#This Row],[M3A]]="","",SUM(Table2[[#This Row],[M3A]]-(IF(Table2[[#This Row],[M2A]]="",IF(Table2[[#This Row],[M1A]]="",Table2[[#This Row],[AWAL]],Table2[[#This Row],[M1A]]),Table2[[#This Row],[M2A]]))))</f>
        <v>-3</v>
      </c>
      <c r="L474" s="81"/>
      <c r="M474" s="80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74" s="80" t="str">
        <f>IF(NOT(Table2[[#This Row],[M1B]]=""),"+-","")</f>
        <v/>
      </c>
      <c r="O474" s="80"/>
    </row>
    <row r="475" spans="1:15">
      <c r="A475" s="78" t="str">
        <f>IF(Table2[[#This Row],[TT]]&lt;1,"",COUNT(A$2:A474)+1)</f>
        <v/>
      </c>
      <c r="B475" s="84" t="s">
        <v>3052</v>
      </c>
      <c r="C475" s="79"/>
      <c r="D475" s="79" t="s">
        <v>2806</v>
      </c>
      <c r="E475" s="8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475" s="81"/>
      <c r="G475" s="80" t="str">
        <f>IF(Table2[[#This Row],[M1A]]="","",Table2[[#This Row],[M1A]]-Table2[[#This Row],[AWAL]])</f>
        <v/>
      </c>
      <c r="H475" s="81">
        <v>4</v>
      </c>
      <c r="I475" s="80">
        <f>IF(Table2[[#This Row],[M2A]]="","",SUM(Table2[[#This Row],[M2A]]-(IF(Table2[[#This Row],[M1A]]="",Table2[[#This Row],[AWAL]],Table2[[#This Row],[M1A]]))))</f>
        <v>4</v>
      </c>
      <c r="J475" s="82">
        <v>0</v>
      </c>
      <c r="K475" s="80">
        <f>IF(Table2[[#This Row],[M3A]]="","",SUM(Table2[[#This Row],[M3A]]-(IF(Table2[[#This Row],[M2A]]="",IF(Table2[[#This Row],[M1A]]="",Table2[[#This Row],[AWAL]],Table2[[#This Row],[M1A]]),Table2[[#This Row],[M2A]]))))</f>
        <v>-4</v>
      </c>
      <c r="L475" s="81"/>
      <c r="M475" s="80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75" s="80" t="str">
        <f>IF(NOT(Table2[[#This Row],[M1B]]=""),"+-","")</f>
        <v/>
      </c>
      <c r="O475" s="80"/>
    </row>
    <row r="476" spans="1:15">
      <c r="A476" s="28" t="str">
        <f>IF(Table2[[#This Row],[TT]]&lt;1,"",COUNT(A$2:A475)+1)</f>
        <v/>
      </c>
      <c r="B476" s="38" t="s">
        <v>594</v>
      </c>
      <c r="C476" s="39">
        <v>14</v>
      </c>
      <c r="D476" s="39" t="s">
        <v>14</v>
      </c>
      <c r="E47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476" s="29" t="str">
        <f>IF(Table2[[#This Row],[M1A]]="","",Table2[[#This Row],[M1A]]-Table2[[#This Row],[AWAL]])</f>
        <v/>
      </c>
      <c r="I476" s="29" t="str">
        <f>IF(Table2[[#This Row],[M2A]]="","",SUM(Table2[[#This Row],[M2A]]-(IF(Table2[[#This Row],[M1A]]="",Table2[[#This Row],[AWAL]],Table2[[#This Row],[M1A]]))))</f>
        <v/>
      </c>
      <c r="J476" s="30">
        <v>0</v>
      </c>
      <c r="K476" s="29">
        <f>IF(Table2[[#This Row],[M3A]]="","",SUM(Table2[[#This Row],[M3A]]-(IF(Table2[[#This Row],[M2A]]="",IF(Table2[[#This Row],[M1A]]="",Table2[[#This Row],[AWAL]],Table2[[#This Row],[M1A]]),Table2[[#This Row],[M2A]]))))</f>
        <v>-14</v>
      </c>
      <c r="M47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76" s="31" t="str">
        <f>IF(NOT(Table2[[#This Row],[M1B]]=""),"+-","")</f>
        <v/>
      </c>
      <c r="O476" s="50"/>
    </row>
    <row r="477" spans="1:15">
      <c r="A477" s="28">
        <f>IF(Table2[[#This Row],[TT]]&lt;1,"",COUNT(A$2:A476)+1)</f>
        <v>419</v>
      </c>
      <c r="B477" s="38" t="s">
        <v>595</v>
      </c>
      <c r="C477" s="39">
        <v>14</v>
      </c>
      <c r="D477" s="39" t="s">
        <v>14</v>
      </c>
      <c r="E47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G477" s="29" t="str">
        <f>IF(Table2[[#This Row],[M1A]]="","",Table2[[#This Row],[M1A]]-Table2[[#This Row],[AWAL]])</f>
        <v/>
      </c>
      <c r="I477" s="29" t="str">
        <f>IF(Table2[[#This Row],[M2A]]="","",SUM(Table2[[#This Row],[M2A]]-(IF(Table2[[#This Row],[M1A]]="",Table2[[#This Row],[AWAL]],Table2[[#This Row],[M1A]]))))</f>
        <v/>
      </c>
      <c r="J477" s="30"/>
      <c r="K47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7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77" s="31" t="str">
        <f>IF(NOT(Table2[[#This Row],[M1B]]=""),"+-","")</f>
        <v/>
      </c>
      <c r="O477" s="50"/>
    </row>
    <row r="478" spans="1:15">
      <c r="A478" s="28">
        <f>IF(Table2[[#This Row],[TT]]&lt;1,"",COUNT(A$2:A477)+1)</f>
        <v>420</v>
      </c>
      <c r="B478" s="38" t="s">
        <v>596</v>
      </c>
      <c r="C478" s="39">
        <v>1</v>
      </c>
      <c r="D478" s="39" t="s">
        <v>14</v>
      </c>
      <c r="E47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478" s="29" t="str">
        <f>IF(Table2[[#This Row],[M1A]]="","",Table2[[#This Row],[M1A]]-Table2[[#This Row],[AWAL]])</f>
        <v/>
      </c>
      <c r="I478" s="29" t="str">
        <f>IF(Table2[[#This Row],[M2A]]="","",SUM(Table2[[#This Row],[M2A]]-(IF(Table2[[#This Row],[M1A]]="",Table2[[#This Row],[AWAL]],Table2[[#This Row],[M1A]]))))</f>
        <v/>
      </c>
      <c r="J478" s="30"/>
      <c r="K47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7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78" s="31" t="str">
        <f>IF(NOT(Table2[[#This Row],[M1B]]=""),"+-","")</f>
        <v/>
      </c>
      <c r="O478" s="50"/>
    </row>
    <row r="479" spans="1:15">
      <c r="A479" s="28">
        <f>IF(Table2[[#This Row],[TT]]&lt;1,"",COUNT(A$2:A478)+1)</f>
        <v>421</v>
      </c>
      <c r="B479" s="38" t="s">
        <v>597</v>
      </c>
      <c r="C479" s="39">
        <v>1</v>
      </c>
      <c r="D479" s="39" t="s">
        <v>541</v>
      </c>
      <c r="E47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479" s="29" t="str">
        <f>IF(Table2[[#This Row],[M1A]]="","",Table2[[#This Row],[M1A]]-Table2[[#This Row],[AWAL]])</f>
        <v/>
      </c>
      <c r="I479" s="29" t="str">
        <f>IF(Table2[[#This Row],[M2A]]="","",SUM(Table2[[#This Row],[M2A]]-(IF(Table2[[#This Row],[M1A]]="",Table2[[#This Row],[AWAL]],Table2[[#This Row],[M1A]]))))</f>
        <v/>
      </c>
      <c r="J479" s="30"/>
      <c r="K47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7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79" s="31" t="str">
        <f>IF(NOT(Table2[[#This Row],[M1B]]=""),"+-","")</f>
        <v/>
      </c>
      <c r="O479" s="50"/>
    </row>
    <row r="480" spans="1:15">
      <c r="A480" s="28">
        <f>IF(Table2[[#This Row],[TT]]&lt;1,"",COUNT(A$2:A479)+1)</f>
        <v>422</v>
      </c>
      <c r="B480" s="38" t="s">
        <v>598</v>
      </c>
      <c r="C480" s="39">
        <v>1</v>
      </c>
      <c r="D480" s="39" t="s">
        <v>14</v>
      </c>
      <c r="E48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480" s="29" t="str">
        <f>IF(Table2[[#This Row],[M1A]]="","",Table2[[#This Row],[M1A]]-Table2[[#This Row],[AWAL]])</f>
        <v/>
      </c>
      <c r="I480" s="29" t="str">
        <f>IF(Table2[[#This Row],[M2A]]="","",SUM(Table2[[#This Row],[M2A]]-(IF(Table2[[#This Row],[M1A]]="",Table2[[#This Row],[AWAL]],Table2[[#This Row],[M1A]]))))</f>
        <v/>
      </c>
      <c r="J480" s="30"/>
      <c r="K48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8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80" s="31" t="str">
        <f>IF(NOT(Table2[[#This Row],[M1B]]=""),"+-","")</f>
        <v/>
      </c>
      <c r="O480" s="50"/>
    </row>
    <row r="481" spans="1:15">
      <c r="A481" s="28">
        <f>IF(Table2[[#This Row],[TT]]&lt;1,"",COUNT(A$2:A480)+1)</f>
        <v>423</v>
      </c>
      <c r="B481" s="38" t="s">
        <v>599</v>
      </c>
      <c r="C481" s="39">
        <v>15</v>
      </c>
      <c r="D481" s="39" t="s">
        <v>14</v>
      </c>
      <c r="E48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G481" s="29" t="str">
        <f>IF(Table2[[#This Row],[M1A]]="","",Table2[[#This Row],[M1A]]-Table2[[#This Row],[AWAL]])</f>
        <v/>
      </c>
      <c r="I481" s="29" t="str">
        <f>IF(Table2[[#This Row],[M2A]]="","",SUM(Table2[[#This Row],[M2A]]-(IF(Table2[[#This Row],[M1A]]="",Table2[[#This Row],[AWAL]],Table2[[#This Row],[M1A]]))))</f>
        <v/>
      </c>
      <c r="J481" s="30"/>
      <c r="K48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8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81" s="31" t="str">
        <f>IF(NOT(Table2[[#This Row],[M1B]]=""),"+-","")</f>
        <v/>
      </c>
      <c r="O481" s="50"/>
    </row>
    <row r="482" spans="1:15">
      <c r="A482" s="28">
        <f>IF(Table2[[#This Row],[TT]]&lt;1,"",COUNT(A$2:A481)+1)</f>
        <v>424</v>
      </c>
      <c r="B482" s="38" t="s">
        <v>600</v>
      </c>
      <c r="C482" s="39">
        <v>1</v>
      </c>
      <c r="D482" s="39" t="s">
        <v>14</v>
      </c>
      <c r="E48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482" s="29" t="str">
        <f>IF(Table2[[#This Row],[M1A]]="","",Table2[[#This Row],[M1A]]-Table2[[#This Row],[AWAL]])</f>
        <v/>
      </c>
      <c r="I482" s="29" t="str">
        <f>IF(Table2[[#This Row],[M2A]]="","",SUM(Table2[[#This Row],[M2A]]-(IF(Table2[[#This Row],[M1A]]="",Table2[[#This Row],[AWAL]],Table2[[#This Row],[M1A]]))))</f>
        <v/>
      </c>
      <c r="J482" s="30"/>
      <c r="K48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8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82" s="31" t="str">
        <f>IF(NOT(Table2[[#This Row],[M1B]]=""),"+-","")</f>
        <v/>
      </c>
      <c r="O482" s="50"/>
    </row>
    <row r="483" spans="1:15">
      <c r="A483" s="28">
        <f>IF(Table2[[#This Row],[TT]]&lt;1,"",COUNT(A$2:A482)+1)</f>
        <v>425</v>
      </c>
      <c r="B483" s="38" t="s">
        <v>601</v>
      </c>
      <c r="C483" s="39">
        <v>1</v>
      </c>
      <c r="D483" s="39" t="s">
        <v>541</v>
      </c>
      <c r="E48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483" s="29" t="str">
        <f>IF(Table2[[#This Row],[M1A]]="","",Table2[[#This Row],[M1A]]-Table2[[#This Row],[AWAL]])</f>
        <v/>
      </c>
      <c r="I483" s="29" t="str">
        <f>IF(Table2[[#This Row],[M2A]]="","",SUM(Table2[[#This Row],[M2A]]-(IF(Table2[[#This Row],[M1A]]="",Table2[[#This Row],[AWAL]],Table2[[#This Row],[M1A]]))))</f>
        <v/>
      </c>
      <c r="J483" s="30"/>
      <c r="K48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8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83" s="31" t="str">
        <f>IF(NOT(Table2[[#This Row],[M1B]]=""),"+-","")</f>
        <v/>
      </c>
      <c r="O483" s="50"/>
    </row>
    <row r="484" spans="1:15">
      <c r="A484" s="28">
        <f>IF(Table2[[#This Row],[TT]]&lt;1,"",COUNT(A$2:A483)+1)</f>
        <v>426</v>
      </c>
      <c r="B484" s="38" t="s">
        <v>602</v>
      </c>
      <c r="C484" s="39">
        <v>2</v>
      </c>
      <c r="D484" s="39" t="s">
        <v>14</v>
      </c>
      <c r="E48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484" s="29" t="str">
        <f>IF(Table2[[#This Row],[M1A]]="","",Table2[[#This Row],[M1A]]-Table2[[#This Row],[AWAL]])</f>
        <v/>
      </c>
      <c r="I484" s="29" t="str">
        <f>IF(Table2[[#This Row],[M2A]]="","",SUM(Table2[[#This Row],[M2A]]-(IF(Table2[[#This Row],[M1A]]="",Table2[[#This Row],[AWAL]],Table2[[#This Row],[M1A]]))))</f>
        <v/>
      </c>
      <c r="J484" s="30"/>
      <c r="K48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8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84" s="31" t="str">
        <f>IF(NOT(Table2[[#This Row],[M1B]]=""),"+-","")</f>
        <v/>
      </c>
      <c r="O484" s="50"/>
    </row>
    <row r="485" spans="1:15">
      <c r="A485" s="28">
        <f>IF(Table2[[#This Row],[TT]]&lt;1,"",COUNT(A$2:A484)+1)</f>
        <v>427</v>
      </c>
      <c r="B485" s="38" t="s">
        <v>603</v>
      </c>
      <c r="C485" s="39">
        <v>18</v>
      </c>
      <c r="D485" s="39" t="s">
        <v>14</v>
      </c>
      <c r="E48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17</v>
      </c>
      <c r="F485" s="29">
        <v>17</v>
      </c>
      <c r="G485" s="29">
        <f>IF(Table2[[#This Row],[M1A]]="","",Table2[[#This Row],[M1A]]-Table2[[#This Row],[AWAL]])</f>
        <v>-1</v>
      </c>
      <c r="I485" s="29" t="str">
        <f>IF(Table2[[#This Row],[M2A]]="","",SUM(Table2[[#This Row],[M2A]]-(IF(Table2[[#This Row],[M1A]]="",Table2[[#This Row],[AWAL]],Table2[[#This Row],[M1A]]))))</f>
        <v/>
      </c>
      <c r="J485" s="30"/>
      <c r="K48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8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85" s="31" t="str">
        <f>IF(NOT(Table2[[#This Row],[M1B]]=""),"+-","")</f>
        <v>+-</v>
      </c>
      <c r="O485" s="50"/>
    </row>
    <row r="486" spans="1:15">
      <c r="A486" s="28">
        <f>IF(Table2[[#This Row],[TT]]&lt;1,"",COUNT(A$2:A485)+1)</f>
        <v>428</v>
      </c>
      <c r="B486" s="38" t="s">
        <v>604</v>
      </c>
      <c r="C486" s="39">
        <v>14</v>
      </c>
      <c r="D486" s="39" t="s">
        <v>541</v>
      </c>
      <c r="E48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G486" s="29" t="str">
        <f>IF(Table2[[#This Row],[M1A]]="","",Table2[[#This Row],[M1A]]-Table2[[#This Row],[AWAL]])</f>
        <v/>
      </c>
      <c r="I486" s="29" t="str">
        <f>IF(Table2[[#This Row],[M2A]]="","",SUM(Table2[[#This Row],[M2A]]-(IF(Table2[[#This Row],[M1A]]="",Table2[[#This Row],[AWAL]],Table2[[#This Row],[M1A]]))))</f>
        <v/>
      </c>
      <c r="J486" s="30"/>
      <c r="K48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486" s="29">
        <v>13</v>
      </c>
      <c r="M486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486" s="31" t="str">
        <f>IF(NOT(Table2[[#This Row],[M1B]]=""),"+-","")</f>
        <v/>
      </c>
      <c r="O486" s="50"/>
    </row>
    <row r="487" spans="1:15">
      <c r="A487" s="28">
        <f>IF(Table2[[#This Row],[TT]]&lt;1,"",COUNT(A$2:A486)+1)</f>
        <v>429</v>
      </c>
      <c r="B487" s="38" t="s">
        <v>605</v>
      </c>
      <c r="C487" s="39">
        <v>41</v>
      </c>
      <c r="D487" s="39" t="s">
        <v>541</v>
      </c>
      <c r="E48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40</v>
      </c>
      <c r="G487" s="29" t="str">
        <f>IF(Table2[[#This Row],[M1A]]="","",Table2[[#This Row],[M1A]]-Table2[[#This Row],[AWAL]])</f>
        <v/>
      </c>
      <c r="I487" s="29" t="str">
        <f>IF(Table2[[#This Row],[M2A]]="","",SUM(Table2[[#This Row],[M2A]]-(IF(Table2[[#This Row],[M1A]]="",Table2[[#This Row],[AWAL]],Table2[[#This Row],[M1A]]))))</f>
        <v/>
      </c>
      <c r="J487" s="30"/>
      <c r="K48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487" s="29">
        <v>40</v>
      </c>
      <c r="M487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487" s="31" t="str">
        <f>IF(NOT(Table2[[#This Row],[M1B]]=""),"+-","")</f>
        <v/>
      </c>
      <c r="O487" s="50"/>
    </row>
    <row r="488" spans="1:15">
      <c r="A488" s="28">
        <f>IF(Table2[[#This Row],[TT]]&lt;1,"",COUNT(A$2:A487)+1)</f>
        <v>430</v>
      </c>
      <c r="B488" s="70" t="s">
        <v>606</v>
      </c>
      <c r="C488" s="71">
        <v>18</v>
      </c>
      <c r="D488" s="71" t="s">
        <v>541</v>
      </c>
      <c r="E48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17</v>
      </c>
      <c r="G488" s="29" t="str">
        <f>IF(Table2[[#This Row],[M1A]]="","",Table2[[#This Row],[M1A]]-Table2[[#This Row],[AWAL]])</f>
        <v/>
      </c>
      <c r="I488" s="29" t="str">
        <f>IF(Table2[[#This Row],[M2A]]="","",SUM(Table2[[#This Row],[M2A]]-(IF(Table2[[#This Row],[M1A]]="",Table2[[#This Row],[AWAL]],Table2[[#This Row],[M1A]]))))</f>
        <v/>
      </c>
      <c r="J488" s="30"/>
      <c r="K48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488" s="29">
        <v>17</v>
      </c>
      <c r="M488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488" s="31" t="str">
        <f>IF(NOT(Table2[[#This Row],[M1B]]=""),"+-","")</f>
        <v/>
      </c>
      <c r="O488" s="50"/>
    </row>
    <row r="489" spans="1:15">
      <c r="A489" s="28">
        <f>IF(Table2[[#This Row],[TT]]&lt;1,"",COUNT(A$2:A488)+1)</f>
        <v>431</v>
      </c>
      <c r="B489" s="38" t="s">
        <v>607</v>
      </c>
      <c r="C489" s="39">
        <v>8</v>
      </c>
      <c r="D489" s="39" t="s">
        <v>541</v>
      </c>
      <c r="E48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489" s="29" t="str">
        <f>IF(Table2[[#This Row],[M1A]]="","",Table2[[#This Row],[M1A]]-Table2[[#This Row],[AWAL]])</f>
        <v/>
      </c>
      <c r="H489" s="29">
        <v>7</v>
      </c>
      <c r="I489" s="29">
        <f>IF(Table2[[#This Row],[M2A]]="","",SUM(Table2[[#This Row],[M2A]]-(IF(Table2[[#This Row],[M1A]]="",Table2[[#This Row],[AWAL]],Table2[[#This Row],[M1A]]))))</f>
        <v>-1</v>
      </c>
      <c r="J489" s="30"/>
      <c r="K48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8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89" s="31" t="str">
        <f>IF(NOT(Table2[[#This Row],[M1B]]=""),"+-","")</f>
        <v/>
      </c>
      <c r="O489" s="50"/>
    </row>
    <row r="490" spans="1:15">
      <c r="A490" s="28">
        <f>IF(Table2[[#This Row],[TT]]&lt;1,"",COUNT(A$2:A489)+1)</f>
        <v>432</v>
      </c>
      <c r="B490" s="38" t="s">
        <v>608</v>
      </c>
      <c r="C490" s="39">
        <v>2</v>
      </c>
      <c r="D490" s="39" t="s">
        <v>541</v>
      </c>
      <c r="E49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490" s="29" t="str">
        <f>IF(Table2[[#This Row],[M1A]]="","",Table2[[#This Row],[M1A]]-Table2[[#This Row],[AWAL]])</f>
        <v/>
      </c>
      <c r="I490" s="29" t="str">
        <f>IF(Table2[[#This Row],[M2A]]="","",SUM(Table2[[#This Row],[M2A]]-(IF(Table2[[#This Row],[M1A]]="",Table2[[#This Row],[AWAL]],Table2[[#This Row],[M1A]]))))</f>
        <v/>
      </c>
      <c r="J490" s="30"/>
      <c r="K49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490" s="29">
        <v>1</v>
      </c>
      <c r="M490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490" s="31" t="str">
        <f>IF(NOT(Table2[[#This Row],[M1B]]=""),"+-","")</f>
        <v/>
      </c>
      <c r="O490" s="50"/>
    </row>
    <row r="491" spans="1:15">
      <c r="A491" s="28">
        <f>IF(Table2[[#This Row],[TT]]&lt;1,"",COUNT(A$2:A490)+1)</f>
        <v>433</v>
      </c>
      <c r="B491" s="38" t="s">
        <v>609</v>
      </c>
      <c r="C491" s="39">
        <v>41</v>
      </c>
      <c r="D491" s="39" t="s">
        <v>541</v>
      </c>
      <c r="E49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40</v>
      </c>
      <c r="G491" s="29" t="str">
        <f>IF(Table2[[#This Row],[M1A]]="","",Table2[[#This Row],[M1A]]-Table2[[#This Row],[AWAL]])</f>
        <v/>
      </c>
      <c r="I491" s="29" t="str">
        <f>IF(Table2[[#This Row],[M2A]]="","",SUM(Table2[[#This Row],[M2A]]-(IF(Table2[[#This Row],[M1A]]="",Table2[[#This Row],[AWAL]],Table2[[#This Row],[M1A]]))))</f>
        <v/>
      </c>
      <c r="J491" s="30"/>
      <c r="K49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491" s="29">
        <v>40</v>
      </c>
      <c r="M491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491" s="31" t="str">
        <f>IF(NOT(Table2[[#This Row],[M1B]]=""),"+-","")</f>
        <v/>
      </c>
      <c r="O491" s="50"/>
    </row>
    <row r="492" spans="1:15">
      <c r="A492" s="28">
        <f>IF(Table2[[#This Row],[TT]]&lt;1,"",COUNT(A$2:A491)+1)</f>
        <v>434</v>
      </c>
      <c r="B492" s="38" t="s">
        <v>610</v>
      </c>
      <c r="C492" s="39">
        <v>30</v>
      </c>
      <c r="D492" s="39" t="s">
        <v>541</v>
      </c>
      <c r="E49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30</v>
      </c>
      <c r="G492" s="29" t="str">
        <f>IF(Table2[[#This Row],[M1A]]="","",Table2[[#This Row],[M1A]]-Table2[[#This Row],[AWAL]])</f>
        <v/>
      </c>
      <c r="I492" s="29" t="str">
        <f>IF(Table2[[#This Row],[M2A]]="","",SUM(Table2[[#This Row],[M2A]]-(IF(Table2[[#This Row],[M1A]]="",Table2[[#This Row],[AWAL]],Table2[[#This Row],[M1A]]))))</f>
        <v/>
      </c>
      <c r="J492" s="30"/>
      <c r="K49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9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92" s="31" t="str">
        <f>IF(NOT(Table2[[#This Row],[M1B]]=""),"+-","")</f>
        <v/>
      </c>
      <c r="O492" s="50"/>
    </row>
    <row r="493" spans="1:15">
      <c r="A493" s="28">
        <f>IF(Table2[[#This Row],[TT]]&lt;1,"",COUNT(A$2:A492)+1)</f>
        <v>435</v>
      </c>
      <c r="B493" s="38" t="s">
        <v>611</v>
      </c>
      <c r="C493" s="39">
        <v>39</v>
      </c>
      <c r="D493" s="39" t="s">
        <v>541</v>
      </c>
      <c r="E49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38</v>
      </c>
      <c r="G493" s="29" t="str">
        <f>IF(Table2[[#This Row],[M1A]]="","",Table2[[#This Row],[M1A]]-Table2[[#This Row],[AWAL]])</f>
        <v/>
      </c>
      <c r="I493" s="29" t="str">
        <f>IF(Table2[[#This Row],[M2A]]="","",SUM(Table2[[#This Row],[M2A]]-(IF(Table2[[#This Row],[M1A]]="",Table2[[#This Row],[AWAL]],Table2[[#This Row],[M1A]]))))</f>
        <v/>
      </c>
      <c r="J493" s="30"/>
      <c r="K49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493" s="29">
        <v>38</v>
      </c>
      <c r="M493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493" s="31" t="str">
        <f>IF(NOT(Table2[[#This Row],[M1B]]=""),"+-","")</f>
        <v/>
      </c>
      <c r="O493" s="50"/>
    </row>
    <row r="494" spans="1:15">
      <c r="A494" s="28">
        <f>IF(Table2[[#This Row],[TT]]&lt;1,"",COUNT(A$2:A493)+1)</f>
        <v>436</v>
      </c>
      <c r="B494" s="38" t="s">
        <v>612</v>
      </c>
      <c r="C494" s="39">
        <v>20</v>
      </c>
      <c r="D494" s="39" t="s">
        <v>14</v>
      </c>
      <c r="E49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20</v>
      </c>
      <c r="G494" s="29" t="str">
        <f>IF(Table2[[#This Row],[M1A]]="","",Table2[[#This Row],[M1A]]-Table2[[#This Row],[AWAL]])</f>
        <v/>
      </c>
      <c r="I494" s="29" t="str">
        <f>IF(Table2[[#This Row],[M2A]]="","",SUM(Table2[[#This Row],[M2A]]-(IF(Table2[[#This Row],[M1A]]="",Table2[[#This Row],[AWAL]],Table2[[#This Row],[M1A]]))))</f>
        <v/>
      </c>
      <c r="J494" s="30"/>
      <c r="K49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9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94" s="31" t="str">
        <f>IF(NOT(Table2[[#This Row],[M1B]]=""),"+-","")</f>
        <v/>
      </c>
      <c r="O494" s="50"/>
    </row>
    <row r="495" spans="1:15">
      <c r="A495" s="28">
        <f>IF(Table2[[#This Row],[TT]]&lt;1,"",COUNT(A$2:A494)+1)</f>
        <v>437</v>
      </c>
      <c r="B495" s="38" t="s">
        <v>613</v>
      </c>
      <c r="C495" s="39">
        <v>20</v>
      </c>
      <c r="D495" s="39" t="s">
        <v>14</v>
      </c>
      <c r="E49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20</v>
      </c>
      <c r="G495" s="29" t="str">
        <f>IF(Table2[[#This Row],[M1A]]="","",Table2[[#This Row],[M1A]]-Table2[[#This Row],[AWAL]])</f>
        <v/>
      </c>
      <c r="I495" s="29" t="str">
        <f>IF(Table2[[#This Row],[M2A]]="","",SUM(Table2[[#This Row],[M2A]]-(IF(Table2[[#This Row],[M1A]]="",Table2[[#This Row],[AWAL]],Table2[[#This Row],[M1A]]))))</f>
        <v/>
      </c>
      <c r="J495" s="30"/>
      <c r="K49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9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95" s="31" t="str">
        <f>IF(NOT(Table2[[#This Row],[M1B]]=""),"+-","")</f>
        <v/>
      </c>
      <c r="O495" s="50"/>
    </row>
    <row r="496" spans="1:15">
      <c r="A496" s="28">
        <f>IF(Table2[[#This Row],[TT]]&lt;1,"",COUNT(A$2:A495)+1)</f>
        <v>438</v>
      </c>
      <c r="B496" s="38" t="s">
        <v>614</v>
      </c>
      <c r="C496" s="39">
        <v>15</v>
      </c>
      <c r="D496" s="39" t="s">
        <v>14</v>
      </c>
      <c r="E49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G496" s="29" t="str">
        <f>IF(Table2[[#This Row],[M1A]]="","",Table2[[#This Row],[M1A]]-Table2[[#This Row],[AWAL]])</f>
        <v/>
      </c>
      <c r="I496" s="29" t="str">
        <f>IF(Table2[[#This Row],[M2A]]="","",SUM(Table2[[#This Row],[M2A]]-(IF(Table2[[#This Row],[M1A]]="",Table2[[#This Row],[AWAL]],Table2[[#This Row],[M1A]]))))</f>
        <v/>
      </c>
      <c r="J496" s="30"/>
      <c r="K49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9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96" s="31" t="str">
        <f>IF(NOT(Table2[[#This Row],[M1B]]=""),"+-","")</f>
        <v/>
      </c>
      <c r="O496" s="50"/>
    </row>
    <row r="497" spans="1:15">
      <c r="A497" s="34">
        <f>IF(Table2[[#This Row],[TT]]&lt;1,"",COUNT(A$2:A496)+1)</f>
        <v>439</v>
      </c>
      <c r="B497" s="38" t="s">
        <v>615</v>
      </c>
      <c r="C497" s="39">
        <v>8</v>
      </c>
      <c r="D497" s="39" t="s">
        <v>14</v>
      </c>
      <c r="E497" s="35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F497" s="36"/>
      <c r="G497" s="35" t="str">
        <f>IF(Table2[[#This Row],[M1A]]="","",Table2[[#This Row],[M1A]]-Table2[[#This Row],[AWAL]])</f>
        <v/>
      </c>
      <c r="H497" s="36"/>
      <c r="I497" s="35" t="str">
        <f>IF(Table2[[#This Row],[M2A]]="","",SUM(Table2[[#This Row],[M2A]]-(IF(Table2[[#This Row],[M1A]]="",Table2[[#This Row],[AWAL]],Table2[[#This Row],[M1A]]))))</f>
        <v/>
      </c>
      <c r="J497" s="37"/>
      <c r="K497" s="35" t="str">
        <f>IF(Table2[[#This Row],[M3A]]="","",SUM(Table2[[#This Row],[M3A]]-(IF(Table2[[#This Row],[M2A]]="",IF(Table2[[#This Row],[M1A]]="",Table2[[#This Row],[AWAL]],Table2[[#This Row],[M1A]]),Table2[[#This Row],[M2A]]))))</f>
        <v/>
      </c>
      <c r="L497" s="35"/>
      <c r="M497" s="35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97" s="35" t="str">
        <f>IF(NOT(Table2[[#This Row],[M1B]]=""),"+-","")</f>
        <v/>
      </c>
      <c r="O497" s="50"/>
    </row>
    <row r="498" spans="1:15">
      <c r="A498" s="28">
        <f>IF(Table2[[#This Row],[TT]]&lt;1,"",COUNT(A$2:A497)+1)</f>
        <v>440</v>
      </c>
      <c r="B498" s="70" t="s">
        <v>616</v>
      </c>
      <c r="C498" s="71">
        <v>13</v>
      </c>
      <c r="D498" s="71" t="s">
        <v>14</v>
      </c>
      <c r="E49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G498" s="29" t="str">
        <f>IF(Table2[[#This Row],[M1A]]="","",Table2[[#This Row],[M1A]]-Table2[[#This Row],[AWAL]])</f>
        <v/>
      </c>
      <c r="I498" s="29" t="str">
        <f>IF(Table2[[#This Row],[M2A]]="","",SUM(Table2[[#This Row],[M2A]]-(IF(Table2[[#This Row],[M1A]]="",Table2[[#This Row],[AWAL]],Table2[[#This Row],[M1A]]))))</f>
        <v/>
      </c>
      <c r="J498" s="30"/>
      <c r="K49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9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98" s="31" t="str">
        <f>IF(NOT(Table2[[#This Row],[M1B]]=""),"+-","")</f>
        <v/>
      </c>
      <c r="O498" s="50"/>
    </row>
    <row r="499" spans="1:15">
      <c r="A499" s="28">
        <f>IF(Table2[[#This Row],[TT]]&lt;1,"",COUNT(A$2:A498)+1)</f>
        <v>441</v>
      </c>
      <c r="B499" s="38" t="s">
        <v>617</v>
      </c>
      <c r="C499" s="39">
        <v>2</v>
      </c>
      <c r="D499" s="39" t="s">
        <v>618</v>
      </c>
      <c r="E49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499" s="29" t="str">
        <f>IF(Table2[[#This Row],[M1A]]="","",Table2[[#This Row],[M1A]]-Table2[[#This Row],[AWAL]])</f>
        <v/>
      </c>
      <c r="I499" s="29" t="str">
        <f>IF(Table2[[#This Row],[M2A]]="","",SUM(Table2[[#This Row],[M2A]]-(IF(Table2[[#This Row],[M1A]]="",Table2[[#This Row],[AWAL]],Table2[[#This Row],[M1A]]))))</f>
        <v/>
      </c>
      <c r="J499" s="30"/>
      <c r="K49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9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99" s="31" t="str">
        <f>IF(NOT(Table2[[#This Row],[M1B]]=""),"+-","")</f>
        <v/>
      </c>
      <c r="O499" s="50"/>
    </row>
    <row r="500" spans="1:15">
      <c r="A500" s="28">
        <f>IF(Table2[[#This Row],[TT]]&lt;1,"",COUNT(A$2:A499)+1)</f>
        <v>442</v>
      </c>
      <c r="B500" s="70" t="s">
        <v>619</v>
      </c>
      <c r="C500" s="71">
        <v>2</v>
      </c>
      <c r="D500" s="71" t="s">
        <v>14</v>
      </c>
      <c r="E50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500" s="29" t="str">
        <f>IF(Table2[[#This Row],[M1A]]="","",Table2[[#This Row],[M1A]]-Table2[[#This Row],[AWAL]])</f>
        <v/>
      </c>
      <c r="I500" s="29" t="str">
        <f>IF(Table2[[#This Row],[M2A]]="","",SUM(Table2[[#This Row],[M2A]]-(IF(Table2[[#This Row],[M1A]]="",Table2[[#This Row],[AWAL]],Table2[[#This Row],[M1A]]))))</f>
        <v/>
      </c>
      <c r="J500" s="30"/>
      <c r="K50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0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00" s="31" t="str">
        <f>IF(NOT(Table2[[#This Row],[M1B]]=""),"+-","")</f>
        <v/>
      </c>
      <c r="O500" s="50"/>
    </row>
    <row r="501" spans="1:15">
      <c r="A501" s="28">
        <f>IF(Table2[[#This Row],[TT]]&lt;1,"",COUNT(A$2:A500)+1)</f>
        <v>443</v>
      </c>
      <c r="B501" s="70" t="s">
        <v>620</v>
      </c>
      <c r="C501" s="71">
        <v>2</v>
      </c>
      <c r="D501" s="71" t="s">
        <v>67</v>
      </c>
      <c r="E50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501" s="29" t="str">
        <f>IF(Table2[[#This Row],[M1A]]="","",Table2[[#This Row],[M1A]]-Table2[[#This Row],[AWAL]])</f>
        <v/>
      </c>
      <c r="I501" s="29" t="str">
        <f>IF(Table2[[#This Row],[M2A]]="","",SUM(Table2[[#This Row],[M2A]]-(IF(Table2[[#This Row],[M1A]]="",Table2[[#This Row],[AWAL]],Table2[[#This Row],[M1A]]))))</f>
        <v/>
      </c>
      <c r="J501" s="30"/>
      <c r="K50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0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01" s="31" t="str">
        <f>IF(NOT(Table2[[#This Row],[M1B]]=""),"+-","")</f>
        <v/>
      </c>
      <c r="O501" s="50"/>
    </row>
    <row r="502" spans="1:15">
      <c r="A502" s="28">
        <f>IF(Table2[[#This Row],[TT]]&lt;1,"",COUNT(A$2:A501)+1)</f>
        <v>444</v>
      </c>
      <c r="B502" s="38" t="s">
        <v>621</v>
      </c>
      <c r="C502" s="39">
        <v>14</v>
      </c>
      <c r="D502" s="39" t="s">
        <v>14</v>
      </c>
      <c r="E50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G502" s="29" t="str">
        <f>IF(Table2[[#This Row],[M1A]]="","",Table2[[#This Row],[M1A]]-Table2[[#This Row],[AWAL]])</f>
        <v/>
      </c>
      <c r="I502" s="29" t="str">
        <f>IF(Table2[[#This Row],[M2A]]="","",SUM(Table2[[#This Row],[M2A]]-(IF(Table2[[#This Row],[M1A]]="",Table2[[#This Row],[AWAL]],Table2[[#This Row],[M1A]]))))</f>
        <v/>
      </c>
      <c r="J502" s="30"/>
      <c r="K50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0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02" s="31" t="str">
        <f>IF(NOT(Table2[[#This Row],[M1B]]=""),"+-","")</f>
        <v/>
      </c>
      <c r="O502" s="50"/>
    </row>
    <row r="503" spans="1:15">
      <c r="A503" s="28">
        <f>IF(Table2[[#This Row],[TT]]&lt;1,"",COUNT(A$2:A502)+1)</f>
        <v>445</v>
      </c>
      <c r="B503" s="38" t="s">
        <v>622</v>
      </c>
      <c r="C503" s="39">
        <v>2</v>
      </c>
      <c r="D503" s="39" t="s">
        <v>19</v>
      </c>
      <c r="E50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503" s="29" t="str">
        <f>IF(Table2[[#This Row],[M1A]]="","",Table2[[#This Row],[M1A]]-Table2[[#This Row],[AWAL]])</f>
        <v/>
      </c>
      <c r="I503" s="29" t="str">
        <f>IF(Table2[[#This Row],[M2A]]="","",SUM(Table2[[#This Row],[M2A]]-(IF(Table2[[#This Row],[M1A]]="",Table2[[#This Row],[AWAL]],Table2[[#This Row],[M1A]]))))</f>
        <v/>
      </c>
      <c r="J503" s="30"/>
      <c r="K50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0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03" s="31" t="str">
        <f>IF(NOT(Table2[[#This Row],[M1B]]=""),"+-","")</f>
        <v/>
      </c>
      <c r="O503" s="50"/>
    </row>
    <row r="504" spans="1:15">
      <c r="A504" s="28">
        <f>IF(Table2[[#This Row],[TT]]&lt;1,"",COUNT(A$2:A503)+1)</f>
        <v>446</v>
      </c>
      <c r="B504" s="38" t="s">
        <v>623</v>
      </c>
      <c r="C504" s="39">
        <v>5</v>
      </c>
      <c r="D504" s="39" t="s">
        <v>14</v>
      </c>
      <c r="E50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504" s="29" t="str">
        <f>IF(Table2[[#This Row],[M1A]]="","",Table2[[#This Row],[M1A]]-Table2[[#This Row],[AWAL]])</f>
        <v/>
      </c>
      <c r="I504" s="29" t="str">
        <f>IF(Table2[[#This Row],[M2A]]="","",SUM(Table2[[#This Row],[M2A]]-(IF(Table2[[#This Row],[M1A]]="",Table2[[#This Row],[AWAL]],Table2[[#This Row],[M1A]]))))</f>
        <v/>
      </c>
      <c r="J504" s="30"/>
      <c r="K50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0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04" s="31" t="str">
        <f>IF(NOT(Table2[[#This Row],[M1B]]=""),"+-","")</f>
        <v/>
      </c>
      <c r="O504" s="50"/>
    </row>
    <row r="505" spans="1:15">
      <c r="A505" s="28">
        <f>IF(Table2[[#This Row],[TT]]&lt;1,"",COUNT(A$2:A504)+1)</f>
        <v>447</v>
      </c>
      <c r="B505" s="38" t="s">
        <v>624</v>
      </c>
      <c r="C505" s="39">
        <v>5</v>
      </c>
      <c r="D505" s="39" t="s">
        <v>14</v>
      </c>
      <c r="E50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505" s="29" t="str">
        <f>IF(Table2[[#This Row],[M1A]]="","",Table2[[#This Row],[M1A]]-Table2[[#This Row],[AWAL]])</f>
        <v/>
      </c>
      <c r="I505" s="29" t="str">
        <f>IF(Table2[[#This Row],[M2A]]="","",SUM(Table2[[#This Row],[M2A]]-(IF(Table2[[#This Row],[M1A]]="",Table2[[#This Row],[AWAL]],Table2[[#This Row],[M1A]]))))</f>
        <v/>
      </c>
      <c r="J505" s="30"/>
      <c r="K50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0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05" s="31" t="str">
        <f>IF(NOT(Table2[[#This Row],[M1B]]=""),"+-","")</f>
        <v/>
      </c>
      <c r="O505" s="50"/>
    </row>
    <row r="506" spans="1:15">
      <c r="A506" s="28">
        <f>IF(Table2[[#This Row],[TT]]&lt;1,"",COUNT(A$2:A505)+1)</f>
        <v>448</v>
      </c>
      <c r="B506" s="38" t="s">
        <v>625</v>
      </c>
      <c r="C506" s="39">
        <v>2</v>
      </c>
      <c r="D506" s="39" t="s">
        <v>554</v>
      </c>
      <c r="E50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506" s="29" t="str">
        <f>IF(Table2[[#This Row],[M1A]]="","",Table2[[#This Row],[M1A]]-Table2[[#This Row],[AWAL]])</f>
        <v/>
      </c>
      <c r="I506" s="29" t="str">
        <f>IF(Table2[[#This Row],[M2A]]="","",SUM(Table2[[#This Row],[M2A]]-(IF(Table2[[#This Row],[M1A]]="",Table2[[#This Row],[AWAL]],Table2[[#This Row],[M1A]]))))</f>
        <v/>
      </c>
      <c r="J506" s="30"/>
      <c r="K50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0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06" s="31" t="str">
        <f>IF(NOT(Table2[[#This Row],[M1B]]=""),"+-","")</f>
        <v/>
      </c>
      <c r="O506" s="50"/>
    </row>
    <row r="507" spans="1:15">
      <c r="A507" s="28">
        <f>IF(Table2[[#This Row],[TT]]&lt;1,"",COUNT(A$2:A506)+1)</f>
        <v>449</v>
      </c>
      <c r="B507" s="38" t="s">
        <v>626</v>
      </c>
      <c r="C507" s="39">
        <v>5</v>
      </c>
      <c r="D507" s="39" t="s">
        <v>14</v>
      </c>
      <c r="E50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507" s="29" t="str">
        <f>IF(Table2[[#This Row],[M1A]]="","",Table2[[#This Row],[M1A]]-Table2[[#This Row],[AWAL]])</f>
        <v/>
      </c>
      <c r="I507" s="29" t="str">
        <f>IF(Table2[[#This Row],[M2A]]="","",SUM(Table2[[#This Row],[M2A]]-(IF(Table2[[#This Row],[M1A]]="",Table2[[#This Row],[AWAL]],Table2[[#This Row],[M1A]]))))</f>
        <v/>
      </c>
      <c r="J507" s="30"/>
      <c r="K50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0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07" s="31" t="str">
        <f>IF(NOT(Table2[[#This Row],[M1B]]=""),"+-","")</f>
        <v/>
      </c>
      <c r="O507" s="50"/>
    </row>
    <row r="508" spans="1:15">
      <c r="A508" s="28">
        <f>IF(Table2[[#This Row],[TT]]&lt;1,"",COUNT(A$2:A507)+1)</f>
        <v>450</v>
      </c>
      <c r="B508" s="38" t="s">
        <v>627</v>
      </c>
      <c r="C508" s="39">
        <v>4</v>
      </c>
      <c r="D508" s="39" t="s">
        <v>14</v>
      </c>
      <c r="E50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508" s="29" t="str">
        <f>IF(Table2[[#This Row],[M1A]]="","",Table2[[#This Row],[M1A]]-Table2[[#This Row],[AWAL]])</f>
        <v/>
      </c>
      <c r="I508" s="29" t="str">
        <f>IF(Table2[[#This Row],[M2A]]="","",SUM(Table2[[#This Row],[M2A]]-(IF(Table2[[#This Row],[M1A]]="",Table2[[#This Row],[AWAL]],Table2[[#This Row],[M1A]]))))</f>
        <v/>
      </c>
      <c r="J508" s="30"/>
      <c r="K50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0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08" s="31" t="str">
        <f>IF(NOT(Table2[[#This Row],[M1B]]=""),"+-","")</f>
        <v/>
      </c>
      <c r="O508" s="50"/>
    </row>
    <row r="509" spans="1:15">
      <c r="A509" s="28">
        <f>IF(Table2[[#This Row],[TT]]&lt;1,"",COUNT(A$2:A508)+1)</f>
        <v>451</v>
      </c>
      <c r="B509" s="38" t="s">
        <v>628</v>
      </c>
      <c r="C509" s="39">
        <v>2</v>
      </c>
      <c r="D509" s="39" t="s">
        <v>14</v>
      </c>
      <c r="E50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509" s="29" t="str">
        <f>IF(Table2[[#This Row],[M1A]]="","",Table2[[#This Row],[M1A]]-Table2[[#This Row],[AWAL]])</f>
        <v/>
      </c>
      <c r="I509" s="29" t="str">
        <f>IF(Table2[[#This Row],[M2A]]="","",SUM(Table2[[#This Row],[M2A]]-(IF(Table2[[#This Row],[M1A]]="",Table2[[#This Row],[AWAL]],Table2[[#This Row],[M1A]]))))</f>
        <v/>
      </c>
      <c r="J509" s="30"/>
      <c r="K50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0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09" s="31" t="str">
        <f>IF(NOT(Table2[[#This Row],[M1B]]=""),"+-","")</f>
        <v/>
      </c>
      <c r="O509" s="50"/>
    </row>
    <row r="510" spans="1:15">
      <c r="A510" s="28">
        <f>IF(Table2[[#This Row],[TT]]&lt;1,"",COUNT(A$2:A509)+1)</f>
        <v>452</v>
      </c>
      <c r="B510" s="38" t="s">
        <v>629</v>
      </c>
      <c r="C510" s="39">
        <v>3</v>
      </c>
      <c r="D510" s="39" t="s">
        <v>14</v>
      </c>
      <c r="E51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510" s="29" t="str">
        <f>IF(Table2[[#This Row],[M1A]]="","",Table2[[#This Row],[M1A]]-Table2[[#This Row],[AWAL]])</f>
        <v/>
      </c>
      <c r="I510" s="29" t="str">
        <f>IF(Table2[[#This Row],[M2A]]="","",SUM(Table2[[#This Row],[M2A]]-(IF(Table2[[#This Row],[M1A]]="",Table2[[#This Row],[AWAL]],Table2[[#This Row],[M1A]]))))</f>
        <v/>
      </c>
      <c r="J510" s="30"/>
      <c r="K51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1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10" s="31" t="str">
        <f>IF(NOT(Table2[[#This Row],[M1B]]=""),"+-","")</f>
        <v/>
      </c>
      <c r="O510" s="50"/>
    </row>
    <row r="511" spans="1:15">
      <c r="A511" s="28">
        <f>IF(Table2[[#This Row],[TT]]&lt;1,"",COUNT(A$2:A510)+1)</f>
        <v>453</v>
      </c>
      <c r="B511" s="38" t="s">
        <v>630</v>
      </c>
      <c r="C511" s="39">
        <v>18</v>
      </c>
      <c r="D511" s="39" t="s">
        <v>14</v>
      </c>
      <c r="E51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18</v>
      </c>
      <c r="G511" s="29" t="str">
        <f>IF(Table2[[#This Row],[M1A]]="","",Table2[[#This Row],[M1A]]-Table2[[#This Row],[AWAL]])</f>
        <v/>
      </c>
      <c r="I511" s="29" t="str">
        <f>IF(Table2[[#This Row],[M2A]]="","",SUM(Table2[[#This Row],[M2A]]-(IF(Table2[[#This Row],[M1A]]="",Table2[[#This Row],[AWAL]],Table2[[#This Row],[M1A]]))))</f>
        <v/>
      </c>
      <c r="J511" s="30"/>
      <c r="K51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1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11" s="31" t="str">
        <f>IF(NOT(Table2[[#This Row],[M1B]]=""),"+-","")</f>
        <v/>
      </c>
      <c r="O511" s="50"/>
    </row>
    <row r="512" spans="1:15">
      <c r="A512" s="28">
        <f>IF(Table2[[#This Row],[TT]]&lt;1,"",COUNT(A$2:A511)+1)</f>
        <v>454</v>
      </c>
      <c r="B512" s="38" t="s">
        <v>631</v>
      </c>
      <c r="C512" s="39">
        <v>5</v>
      </c>
      <c r="D512" s="39" t="s">
        <v>14</v>
      </c>
      <c r="E51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512" s="29" t="str">
        <f>IF(Table2[[#This Row],[M1A]]="","",Table2[[#This Row],[M1A]]-Table2[[#This Row],[AWAL]])</f>
        <v/>
      </c>
      <c r="I512" s="29" t="str">
        <f>IF(Table2[[#This Row],[M2A]]="","",SUM(Table2[[#This Row],[M2A]]-(IF(Table2[[#This Row],[M1A]]="",Table2[[#This Row],[AWAL]],Table2[[#This Row],[M1A]]))))</f>
        <v/>
      </c>
      <c r="J512" s="30"/>
      <c r="K51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1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12" s="31" t="str">
        <f>IF(NOT(Table2[[#This Row],[M1B]]=""),"+-","")</f>
        <v/>
      </c>
      <c r="O512" s="50"/>
    </row>
    <row r="513" spans="1:15">
      <c r="A513" s="28">
        <f>IF(Table2[[#This Row],[TT]]&lt;1,"",COUNT(A$2:A512)+1)</f>
        <v>455</v>
      </c>
      <c r="B513" s="38" t="s">
        <v>632</v>
      </c>
      <c r="C513" s="39">
        <v>7</v>
      </c>
      <c r="D513" s="39" t="s">
        <v>14</v>
      </c>
      <c r="E51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513" s="29" t="str">
        <f>IF(Table2[[#This Row],[M1A]]="","",Table2[[#This Row],[M1A]]-Table2[[#This Row],[AWAL]])</f>
        <v/>
      </c>
      <c r="I513" s="29" t="str">
        <f>IF(Table2[[#This Row],[M2A]]="","",SUM(Table2[[#This Row],[M2A]]-(IF(Table2[[#This Row],[M1A]]="",Table2[[#This Row],[AWAL]],Table2[[#This Row],[M1A]]))))</f>
        <v/>
      </c>
      <c r="J513" s="30"/>
      <c r="K51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1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13" s="31" t="str">
        <f>IF(NOT(Table2[[#This Row],[M1B]]=""),"+-","")</f>
        <v/>
      </c>
      <c r="O513" s="50"/>
    </row>
    <row r="514" spans="1:15">
      <c r="A514" s="28">
        <f>IF(Table2[[#This Row],[TT]]&lt;1,"",COUNT(A$2:A513)+1)</f>
        <v>456</v>
      </c>
      <c r="B514" s="38" t="s">
        <v>633</v>
      </c>
      <c r="C514" s="39">
        <v>2</v>
      </c>
      <c r="D514" s="39" t="s">
        <v>14</v>
      </c>
      <c r="E51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514" s="29" t="str">
        <f>IF(Table2[[#This Row],[M1A]]="","",Table2[[#This Row],[M1A]]-Table2[[#This Row],[AWAL]])</f>
        <v/>
      </c>
      <c r="I514" s="29" t="str">
        <f>IF(Table2[[#This Row],[M2A]]="","",SUM(Table2[[#This Row],[M2A]]-(IF(Table2[[#This Row],[M1A]]="",Table2[[#This Row],[AWAL]],Table2[[#This Row],[M1A]]))))</f>
        <v/>
      </c>
      <c r="J514" s="30"/>
      <c r="K51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1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14" s="31" t="str">
        <f>IF(NOT(Table2[[#This Row],[M1B]]=""),"+-","")</f>
        <v/>
      </c>
      <c r="O514" s="50"/>
    </row>
    <row r="515" spans="1:15">
      <c r="A515" s="28">
        <f>IF(Table2[[#This Row],[TT]]&lt;1,"",COUNT(A$2:A514)+1)</f>
        <v>457</v>
      </c>
      <c r="B515" s="38" t="s">
        <v>634</v>
      </c>
      <c r="C515" s="39">
        <v>10</v>
      </c>
      <c r="D515" s="39" t="s">
        <v>68</v>
      </c>
      <c r="E51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G515" s="29" t="str">
        <f>IF(Table2[[#This Row],[M1A]]="","",Table2[[#This Row],[M1A]]-Table2[[#This Row],[AWAL]])</f>
        <v/>
      </c>
      <c r="I515" s="29" t="str">
        <f>IF(Table2[[#This Row],[M2A]]="","",SUM(Table2[[#This Row],[M2A]]-(IF(Table2[[#This Row],[M1A]]="",Table2[[#This Row],[AWAL]],Table2[[#This Row],[M1A]]))))</f>
        <v/>
      </c>
      <c r="J515" s="30"/>
      <c r="K51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1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15" s="31" t="str">
        <f>IF(NOT(Table2[[#This Row],[M1B]]=""),"+-","")</f>
        <v/>
      </c>
      <c r="O515" s="50"/>
    </row>
    <row r="516" spans="1:15">
      <c r="A516" s="28">
        <f>IF(Table2[[#This Row],[TT]]&lt;1,"",COUNT(A$2:A515)+1)</f>
        <v>458</v>
      </c>
      <c r="B516" s="38" t="s">
        <v>635</v>
      </c>
      <c r="C516" s="39">
        <v>3</v>
      </c>
      <c r="D516" s="39" t="s">
        <v>636</v>
      </c>
      <c r="E51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516" s="29" t="str">
        <f>IF(Table2[[#This Row],[M1A]]="","",Table2[[#This Row],[M1A]]-Table2[[#This Row],[AWAL]])</f>
        <v/>
      </c>
      <c r="I516" s="29" t="str">
        <f>IF(Table2[[#This Row],[M2A]]="","",SUM(Table2[[#This Row],[M2A]]-(IF(Table2[[#This Row],[M1A]]="",Table2[[#This Row],[AWAL]],Table2[[#This Row],[M1A]]))))</f>
        <v/>
      </c>
      <c r="J516" s="30"/>
      <c r="K51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1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16" s="31" t="str">
        <f>IF(NOT(Table2[[#This Row],[M1B]]=""),"+-","")</f>
        <v/>
      </c>
      <c r="O516" s="50"/>
    </row>
    <row r="517" spans="1:15">
      <c r="A517" s="28">
        <f>IF(Table2[[#This Row],[TT]]&lt;1,"",COUNT(A$2:A516)+1)</f>
        <v>459</v>
      </c>
      <c r="B517" s="38" t="s">
        <v>637</v>
      </c>
      <c r="C517" s="39">
        <v>28</v>
      </c>
      <c r="D517" s="39" t="s">
        <v>14</v>
      </c>
      <c r="E51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28</v>
      </c>
      <c r="G517" s="29" t="str">
        <f>IF(Table2[[#This Row],[M1A]]="","",Table2[[#This Row],[M1A]]-Table2[[#This Row],[AWAL]])</f>
        <v/>
      </c>
      <c r="I517" s="29" t="str">
        <f>IF(Table2[[#This Row],[M2A]]="","",SUM(Table2[[#This Row],[M2A]]-(IF(Table2[[#This Row],[M1A]]="",Table2[[#This Row],[AWAL]],Table2[[#This Row],[M1A]]))))</f>
        <v/>
      </c>
      <c r="J517" s="30"/>
      <c r="K51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1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17" s="31" t="str">
        <f>IF(NOT(Table2[[#This Row],[M1B]]=""),"+-","")</f>
        <v/>
      </c>
      <c r="O517" s="50"/>
    </row>
    <row r="518" spans="1:15">
      <c r="A518" s="28">
        <f>IF(Table2[[#This Row],[TT]]&lt;1,"",COUNT(A$2:A517)+1)</f>
        <v>460</v>
      </c>
      <c r="B518" s="38" t="s">
        <v>638</v>
      </c>
      <c r="C518" s="39">
        <v>6</v>
      </c>
      <c r="D518" s="39" t="s">
        <v>124</v>
      </c>
      <c r="E51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518" s="29" t="str">
        <f>IF(Table2[[#This Row],[M1A]]="","",Table2[[#This Row],[M1A]]-Table2[[#This Row],[AWAL]])</f>
        <v/>
      </c>
      <c r="I518" s="29" t="str">
        <f>IF(Table2[[#This Row],[M2A]]="","",SUM(Table2[[#This Row],[M2A]]-(IF(Table2[[#This Row],[M1A]]="",Table2[[#This Row],[AWAL]],Table2[[#This Row],[M1A]]))))</f>
        <v/>
      </c>
      <c r="J518" s="30"/>
      <c r="K51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1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18" s="31" t="str">
        <f>IF(NOT(Table2[[#This Row],[M1B]]=""),"+-","")</f>
        <v/>
      </c>
      <c r="O518" s="50"/>
    </row>
    <row r="519" spans="1:15">
      <c r="A519" s="28">
        <f>IF(Table2[[#This Row],[TT]]&lt;1,"",COUNT(A$2:A518)+1)</f>
        <v>461</v>
      </c>
      <c r="B519" s="38" t="s">
        <v>639</v>
      </c>
      <c r="C519" s="39">
        <v>4</v>
      </c>
      <c r="D519" s="39" t="s">
        <v>14</v>
      </c>
      <c r="E51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519" s="29" t="str">
        <f>IF(Table2[[#This Row],[M1A]]="","",Table2[[#This Row],[M1A]]-Table2[[#This Row],[AWAL]])</f>
        <v/>
      </c>
      <c r="I519" s="29" t="str">
        <f>IF(Table2[[#This Row],[M2A]]="","",SUM(Table2[[#This Row],[M2A]]-(IF(Table2[[#This Row],[M1A]]="",Table2[[#This Row],[AWAL]],Table2[[#This Row],[M1A]]))))</f>
        <v/>
      </c>
      <c r="J519" s="30"/>
      <c r="K51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1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19" s="31" t="str">
        <f>IF(NOT(Table2[[#This Row],[M1B]]=""),"+-","")</f>
        <v/>
      </c>
      <c r="O519" s="50"/>
    </row>
    <row r="520" spans="1:15">
      <c r="A520" s="28">
        <f>IF(Table2[[#This Row],[TT]]&lt;1,"",COUNT(A$2:A519)+1)</f>
        <v>462</v>
      </c>
      <c r="B520" s="38" t="s">
        <v>640</v>
      </c>
      <c r="C520" s="39">
        <v>5</v>
      </c>
      <c r="D520" s="39" t="s">
        <v>14</v>
      </c>
      <c r="E52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520" s="29" t="str">
        <f>IF(Table2[[#This Row],[M1A]]="","",Table2[[#This Row],[M1A]]-Table2[[#This Row],[AWAL]])</f>
        <v/>
      </c>
      <c r="I520" s="29" t="str">
        <f>IF(Table2[[#This Row],[M2A]]="","",SUM(Table2[[#This Row],[M2A]]-(IF(Table2[[#This Row],[M1A]]="",Table2[[#This Row],[AWAL]],Table2[[#This Row],[M1A]]))))</f>
        <v/>
      </c>
      <c r="J520" s="30"/>
      <c r="K52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2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20" s="31" t="str">
        <f>IF(NOT(Table2[[#This Row],[M1B]]=""),"+-","")</f>
        <v/>
      </c>
      <c r="O520" s="50"/>
    </row>
    <row r="521" spans="1:15">
      <c r="A521" s="28">
        <f>IF(Table2[[#This Row],[TT]]&lt;1,"",COUNT(A$2:A520)+1)</f>
        <v>463</v>
      </c>
      <c r="B521" s="38" t="s">
        <v>641</v>
      </c>
      <c r="C521" s="39">
        <v>3</v>
      </c>
      <c r="D521" s="39" t="s">
        <v>14</v>
      </c>
      <c r="E52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521" s="29" t="str">
        <f>IF(Table2[[#This Row],[M1A]]="","",Table2[[#This Row],[M1A]]-Table2[[#This Row],[AWAL]])</f>
        <v/>
      </c>
      <c r="I521" s="29" t="str">
        <f>IF(Table2[[#This Row],[M2A]]="","",SUM(Table2[[#This Row],[M2A]]-(IF(Table2[[#This Row],[M1A]]="",Table2[[#This Row],[AWAL]],Table2[[#This Row],[M1A]]))))</f>
        <v/>
      </c>
      <c r="J521" s="30"/>
      <c r="K52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2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21" s="31" t="str">
        <f>IF(NOT(Table2[[#This Row],[M1B]]=""),"+-","")</f>
        <v/>
      </c>
      <c r="O521" s="50"/>
    </row>
    <row r="522" spans="1:15">
      <c r="A522" s="28">
        <f>IF(Table2[[#This Row],[TT]]&lt;1,"",COUNT(A$2:A521)+1)</f>
        <v>464</v>
      </c>
      <c r="B522" s="38" t="s">
        <v>642</v>
      </c>
      <c r="C522" s="39">
        <v>4</v>
      </c>
      <c r="D522" s="39" t="s">
        <v>643</v>
      </c>
      <c r="E52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522" s="29" t="str">
        <f>IF(Table2[[#This Row],[M1A]]="","",Table2[[#This Row],[M1A]]-Table2[[#This Row],[AWAL]])</f>
        <v/>
      </c>
      <c r="I522" s="29" t="str">
        <f>IF(Table2[[#This Row],[M2A]]="","",SUM(Table2[[#This Row],[M2A]]-(IF(Table2[[#This Row],[M1A]]="",Table2[[#This Row],[AWAL]],Table2[[#This Row],[M1A]]))))</f>
        <v/>
      </c>
      <c r="J522" s="30"/>
      <c r="K52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2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22" s="31" t="str">
        <f>IF(NOT(Table2[[#This Row],[M1B]]=""),"+-","")</f>
        <v/>
      </c>
      <c r="O522" s="50"/>
    </row>
    <row r="523" spans="1:15">
      <c r="A523" s="28">
        <f>IF(Table2[[#This Row],[TT]]&lt;1,"",COUNT(A$2:A522)+1)</f>
        <v>465</v>
      </c>
      <c r="B523" s="38" t="s">
        <v>644</v>
      </c>
      <c r="C523" s="39">
        <v>5</v>
      </c>
      <c r="D523" s="39" t="s">
        <v>14</v>
      </c>
      <c r="E52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523" s="29" t="str">
        <f>IF(Table2[[#This Row],[M1A]]="","",Table2[[#This Row],[M1A]]-Table2[[#This Row],[AWAL]])</f>
        <v/>
      </c>
      <c r="I523" s="29" t="str">
        <f>IF(Table2[[#This Row],[M2A]]="","",SUM(Table2[[#This Row],[M2A]]-(IF(Table2[[#This Row],[M1A]]="",Table2[[#This Row],[AWAL]],Table2[[#This Row],[M1A]]))))</f>
        <v/>
      </c>
      <c r="J523" s="30"/>
      <c r="K52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2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23" s="31" t="str">
        <f>IF(NOT(Table2[[#This Row],[M1B]]=""),"+-","")</f>
        <v/>
      </c>
      <c r="O523" s="50"/>
    </row>
    <row r="524" spans="1:15">
      <c r="A524" s="28">
        <f>IF(Table2[[#This Row],[TT]]&lt;1,"",COUNT(A$2:A523)+1)</f>
        <v>466</v>
      </c>
      <c r="B524" s="38" t="s">
        <v>645</v>
      </c>
      <c r="C524" s="39">
        <v>5</v>
      </c>
      <c r="D524" s="39" t="s">
        <v>247</v>
      </c>
      <c r="E52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524" s="29" t="str">
        <f>IF(Table2[[#This Row],[M1A]]="","",Table2[[#This Row],[M1A]]-Table2[[#This Row],[AWAL]])</f>
        <v/>
      </c>
      <c r="I524" s="29" t="str">
        <f>IF(Table2[[#This Row],[M2A]]="","",SUM(Table2[[#This Row],[M2A]]-(IF(Table2[[#This Row],[M1A]]="",Table2[[#This Row],[AWAL]],Table2[[#This Row],[M1A]]))))</f>
        <v/>
      </c>
      <c r="J524" s="30"/>
      <c r="K52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2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24" s="31" t="str">
        <f>IF(NOT(Table2[[#This Row],[M1B]]=""),"+-","")</f>
        <v/>
      </c>
      <c r="O524" s="50"/>
    </row>
    <row r="525" spans="1:15">
      <c r="A525" s="28">
        <f>IF(Table2[[#This Row],[TT]]&lt;1,"",COUNT(A$2:A524)+1)</f>
        <v>467</v>
      </c>
      <c r="B525" s="38" t="s">
        <v>646</v>
      </c>
      <c r="C525" s="39">
        <v>2</v>
      </c>
      <c r="D525" s="39" t="s">
        <v>247</v>
      </c>
      <c r="E52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525" s="29" t="str">
        <f>IF(Table2[[#This Row],[M1A]]="","",Table2[[#This Row],[M1A]]-Table2[[#This Row],[AWAL]])</f>
        <v/>
      </c>
      <c r="I525" s="29" t="str">
        <f>IF(Table2[[#This Row],[M2A]]="","",SUM(Table2[[#This Row],[M2A]]-(IF(Table2[[#This Row],[M1A]]="",Table2[[#This Row],[AWAL]],Table2[[#This Row],[M1A]]))))</f>
        <v/>
      </c>
      <c r="J525" s="30"/>
      <c r="K52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2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25" s="31" t="str">
        <f>IF(NOT(Table2[[#This Row],[M1B]]=""),"+-","")</f>
        <v/>
      </c>
      <c r="O525" s="50"/>
    </row>
    <row r="526" spans="1:15">
      <c r="A526" s="28">
        <f>IF(Table2[[#This Row],[TT]]&lt;1,"",COUNT(A$2:A525)+1)</f>
        <v>468</v>
      </c>
      <c r="B526" s="38" t="s">
        <v>647</v>
      </c>
      <c r="C526" s="39">
        <v>2</v>
      </c>
      <c r="D526" s="39" t="s">
        <v>14</v>
      </c>
      <c r="E52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526" s="29" t="str">
        <f>IF(Table2[[#This Row],[M1A]]="","",Table2[[#This Row],[M1A]]-Table2[[#This Row],[AWAL]])</f>
        <v/>
      </c>
      <c r="I526" s="29" t="str">
        <f>IF(Table2[[#This Row],[M2A]]="","",SUM(Table2[[#This Row],[M2A]]-(IF(Table2[[#This Row],[M1A]]="",Table2[[#This Row],[AWAL]],Table2[[#This Row],[M1A]]))))</f>
        <v/>
      </c>
      <c r="J526" s="30"/>
      <c r="K52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2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26" s="31" t="str">
        <f>IF(NOT(Table2[[#This Row],[M1B]]=""),"+-","")</f>
        <v/>
      </c>
      <c r="O526" s="50"/>
    </row>
    <row r="527" spans="1:15">
      <c r="A527" s="28">
        <f>IF(Table2[[#This Row],[TT]]&lt;1,"",COUNT(A$2:A526)+1)</f>
        <v>469</v>
      </c>
      <c r="B527" s="38" t="s">
        <v>648</v>
      </c>
      <c r="C527" s="39">
        <v>7</v>
      </c>
      <c r="D527" s="39" t="s">
        <v>14</v>
      </c>
      <c r="E52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527" s="29" t="str">
        <f>IF(Table2[[#This Row],[M1A]]="","",Table2[[#This Row],[M1A]]-Table2[[#This Row],[AWAL]])</f>
        <v/>
      </c>
      <c r="I527" s="29" t="str">
        <f>IF(Table2[[#This Row],[M2A]]="","",SUM(Table2[[#This Row],[M2A]]-(IF(Table2[[#This Row],[M1A]]="",Table2[[#This Row],[AWAL]],Table2[[#This Row],[M1A]]))))</f>
        <v/>
      </c>
      <c r="J527" s="30"/>
      <c r="K52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2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27" s="31" t="str">
        <f>IF(NOT(Table2[[#This Row],[M1B]]=""),"+-","")</f>
        <v/>
      </c>
      <c r="O527" s="50"/>
    </row>
    <row r="528" spans="1:15">
      <c r="A528" s="28">
        <f>IF(Table2[[#This Row],[TT]]&lt;1,"",COUNT(A$2:A527)+1)</f>
        <v>470</v>
      </c>
      <c r="B528" s="38" t="s">
        <v>649</v>
      </c>
      <c r="C528" s="39">
        <v>2</v>
      </c>
      <c r="D528" s="39" t="s">
        <v>14</v>
      </c>
      <c r="E52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528" s="29" t="str">
        <f>IF(Table2[[#This Row],[M1A]]="","",Table2[[#This Row],[M1A]]-Table2[[#This Row],[AWAL]])</f>
        <v/>
      </c>
      <c r="I528" s="29" t="str">
        <f>IF(Table2[[#This Row],[M2A]]="","",SUM(Table2[[#This Row],[M2A]]-(IF(Table2[[#This Row],[M1A]]="",Table2[[#This Row],[AWAL]],Table2[[#This Row],[M1A]]))))</f>
        <v/>
      </c>
      <c r="J528" s="30"/>
      <c r="K52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2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28" s="31" t="str">
        <f>IF(NOT(Table2[[#This Row],[M1B]]=""),"+-","")</f>
        <v/>
      </c>
      <c r="O528" s="50"/>
    </row>
    <row r="529" spans="1:15">
      <c r="A529" s="28" t="str">
        <f>IF(Table2[[#This Row],[TT]]&lt;1,"",COUNT(A$2:A528)+1)</f>
        <v/>
      </c>
      <c r="B529" s="38" t="s">
        <v>650</v>
      </c>
      <c r="C529" s="39">
        <v>2</v>
      </c>
      <c r="D529" s="39" t="s">
        <v>14</v>
      </c>
      <c r="E52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529" s="29" t="str">
        <f>IF(Table2[[#This Row],[M1A]]="","",Table2[[#This Row],[M1A]]-Table2[[#This Row],[AWAL]])</f>
        <v/>
      </c>
      <c r="H529" s="29">
        <v>0</v>
      </c>
      <c r="I529" s="29">
        <f>IF(Table2[[#This Row],[M2A]]="","",SUM(Table2[[#This Row],[M2A]]-(IF(Table2[[#This Row],[M1A]]="",Table2[[#This Row],[AWAL]],Table2[[#This Row],[M1A]]))))</f>
        <v>-2</v>
      </c>
      <c r="J529" s="30"/>
      <c r="K52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2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29" s="31" t="str">
        <f>IF(NOT(Table2[[#This Row],[M1B]]=""),"+-","")</f>
        <v/>
      </c>
      <c r="O529" s="50"/>
    </row>
    <row r="530" spans="1:15">
      <c r="A530" s="28">
        <f>IF(Table2[[#This Row],[TT]]&lt;1,"",COUNT(A$2:A529)+1)</f>
        <v>471</v>
      </c>
      <c r="B530" s="38" t="s">
        <v>651</v>
      </c>
      <c r="C530" s="39">
        <v>5</v>
      </c>
      <c r="D530" s="39" t="s">
        <v>652</v>
      </c>
      <c r="E53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530" s="29" t="str">
        <f>IF(Table2[[#This Row],[M1A]]="","",Table2[[#This Row],[M1A]]-Table2[[#This Row],[AWAL]])</f>
        <v/>
      </c>
      <c r="I530" s="29" t="str">
        <f>IF(Table2[[#This Row],[M2A]]="","",SUM(Table2[[#This Row],[M2A]]-(IF(Table2[[#This Row],[M1A]]="",Table2[[#This Row],[AWAL]],Table2[[#This Row],[M1A]]))))</f>
        <v/>
      </c>
      <c r="J530" s="30"/>
      <c r="K53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3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30" s="31" t="str">
        <f>IF(NOT(Table2[[#This Row],[M1B]]=""),"+-","")</f>
        <v/>
      </c>
      <c r="O530" s="50"/>
    </row>
    <row r="531" spans="1:15">
      <c r="A531" s="28">
        <f>IF(Table2[[#This Row],[TT]]&lt;1,"",COUNT(A$2:A530)+1)</f>
        <v>472</v>
      </c>
      <c r="B531" s="38" t="s">
        <v>653</v>
      </c>
      <c r="C531" s="39">
        <v>8</v>
      </c>
      <c r="D531" s="39" t="s">
        <v>654</v>
      </c>
      <c r="E53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531" s="29" t="str">
        <f>IF(Table2[[#This Row],[M1A]]="","",Table2[[#This Row],[M1A]]-Table2[[#This Row],[AWAL]])</f>
        <v/>
      </c>
      <c r="I531" s="29" t="str">
        <f>IF(Table2[[#This Row],[M2A]]="","",SUM(Table2[[#This Row],[M2A]]-(IF(Table2[[#This Row],[M1A]]="",Table2[[#This Row],[AWAL]],Table2[[#This Row],[M1A]]))))</f>
        <v/>
      </c>
      <c r="J531" s="30"/>
      <c r="K53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3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31" s="31" t="str">
        <f>IF(NOT(Table2[[#This Row],[M1B]]=""),"+-","")</f>
        <v/>
      </c>
      <c r="O531" s="50"/>
    </row>
    <row r="532" spans="1:15">
      <c r="A532" s="28">
        <f>IF(Table2[[#This Row],[TT]]&lt;1,"",COUNT(A$2:A531)+1)</f>
        <v>473</v>
      </c>
      <c r="B532" s="38" t="s">
        <v>655</v>
      </c>
      <c r="C532" s="39">
        <v>9</v>
      </c>
      <c r="D532" s="39" t="s">
        <v>652</v>
      </c>
      <c r="E53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532" s="29" t="str">
        <f>IF(Table2[[#This Row],[M1A]]="","",Table2[[#This Row],[M1A]]-Table2[[#This Row],[AWAL]])</f>
        <v/>
      </c>
      <c r="I532" s="29" t="str">
        <f>IF(Table2[[#This Row],[M2A]]="","",SUM(Table2[[#This Row],[M2A]]-(IF(Table2[[#This Row],[M1A]]="",Table2[[#This Row],[AWAL]],Table2[[#This Row],[M1A]]))))</f>
        <v/>
      </c>
      <c r="J532" s="30"/>
      <c r="K53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3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32" s="31" t="str">
        <f>IF(NOT(Table2[[#This Row],[M1B]]=""),"+-","")</f>
        <v/>
      </c>
      <c r="O532" s="50"/>
    </row>
    <row r="533" spans="1:15">
      <c r="A533" s="28">
        <f>IF(Table2[[#This Row],[TT]]&lt;1,"",COUNT(A$2:A532)+1)</f>
        <v>474</v>
      </c>
      <c r="B533" s="38" t="s">
        <v>656</v>
      </c>
      <c r="C533" s="39">
        <v>5</v>
      </c>
      <c r="D533" s="39" t="s">
        <v>14</v>
      </c>
      <c r="E53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533" s="29" t="str">
        <f>IF(Table2[[#This Row],[M1A]]="","",Table2[[#This Row],[M1A]]-Table2[[#This Row],[AWAL]])</f>
        <v/>
      </c>
      <c r="I533" s="29" t="str">
        <f>IF(Table2[[#This Row],[M2A]]="","",SUM(Table2[[#This Row],[M2A]]-(IF(Table2[[#This Row],[M1A]]="",Table2[[#This Row],[AWAL]],Table2[[#This Row],[M1A]]))))</f>
        <v/>
      </c>
      <c r="J533" s="30"/>
      <c r="K53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3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33" s="31" t="str">
        <f>IF(NOT(Table2[[#This Row],[M1B]]=""),"+-","")</f>
        <v/>
      </c>
      <c r="O533" s="50"/>
    </row>
    <row r="534" spans="1:15">
      <c r="A534" s="28">
        <f>IF(Table2[[#This Row],[TT]]&lt;1,"",COUNT(A$2:A533)+1)</f>
        <v>475</v>
      </c>
      <c r="B534" s="38" t="s">
        <v>657</v>
      </c>
      <c r="C534" s="39">
        <v>4</v>
      </c>
      <c r="D534" s="39" t="s">
        <v>14</v>
      </c>
      <c r="E53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534" s="29" t="str">
        <f>IF(Table2[[#This Row],[M1A]]="","",Table2[[#This Row],[M1A]]-Table2[[#This Row],[AWAL]])</f>
        <v/>
      </c>
      <c r="I534" s="29" t="str">
        <f>IF(Table2[[#This Row],[M2A]]="","",SUM(Table2[[#This Row],[M2A]]-(IF(Table2[[#This Row],[M1A]]="",Table2[[#This Row],[AWAL]],Table2[[#This Row],[M1A]]))))</f>
        <v/>
      </c>
      <c r="J534" s="30"/>
      <c r="K53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3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34" s="31" t="str">
        <f>IF(NOT(Table2[[#This Row],[M1B]]=""),"+-","")</f>
        <v/>
      </c>
      <c r="O534" s="50"/>
    </row>
    <row r="535" spans="1:15">
      <c r="A535" s="28">
        <f>IF(Table2[[#This Row],[TT]]&lt;1,"",COUNT(A$2:A534)+1)</f>
        <v>476</v>
      </c>
      <c r="B535" s="38" t="s">
        <v>658</v>
      </c>
      <c r="C535" s="39">
        <v>3</v>
      </c>
      <c r="D535" s="39" t="s">
        <v>659</v>
      </c>
      <c r="E53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535" s="29" t="str">
        <f>IF(Table2[[#This Row],[M1A]]="","",Table2[[#This Row],[M1A]]-Table2[[#This Row],[AWAL]])</f>
        <v/>
      </c>
      <c r="I535" s="29" t="str">
        <f>IF(Table2[[#This Row],[M2A]]="","",SUM(Table2[[#This Row],[M2A]]-(IF(Table2[[#This Row],[M1A]]="",Table2[[#This Row],[AWAL]],Table2[[#This Row],[M1A]]))))</f>
        <v/>
      </c>
      <c r="J535" s="30"/>
      <c r="K53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3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35" s="31" t="str">
        <f>IF(NOT(Table2[[#This Row],[M1B]]=""),"+-","")</f>
        <v/>
      </c>
      <c r="O535" s="50"/>
    </row>
    <row r="536" spans="1:15">
      <c r="A536" s="28">
        <f>IF(Table2[[#This Row],[TT]]&lt;1,"",COUNT(A$2:A535)+1)</f>
        <v>477</v>
      </c>
      <c r="B536" s="38" t="s">
        <v>660</v>
      </c>
      <c r="C536" s="39">
        <v>4</v>
      </c>
      <c r="D536" s="39" t="s">
        <v>14</v>
      </c>
      <c r="E53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536" s="29" t="str">
        <f>IF(Table2[[#This Row],[M1A]]="","",Table2[[#This Row],[M1A]]-Table2[[#This Row],[AWAL]])</f>
        <v/>
      </c>
      <c r="I536" s="29" t="str">
        <f>IF(Table2[[#This Row],[M2A]]="","",SUM(Table2[[#This Row],[M2A]]-(IF(Table2[[#This Row],[M1A]]="",Table2[[#This Row],[AWAL]],Table2[[#This Row],[M1A]]))))</f>
        <v/>
      </c>
      <c r="J536" s="30"/>
      <c r="K53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3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36" s="31" t="str">
        <f>IF(NOT(Table2[[#This Row],[M1B]]=""),"+-","")</f>
        <v/>
      </c>
      <c r="O536" s="50"/>
    </row>
    <row r="537" spans="1:15">
      <c r="A537" s="28">
        <f>IF(Table2[[#This Row],[TT]]&lt;1,"",COUNT(A$2:A536)+1)</f>
        <v>478</v>
      </c>
      <c r="B537" s="38" t="s">
        <v>661</v>
      </c>
      <c r="C537" s="39">
        <v>4</v>
      </c>
      <c r="D537" s="39" t="s">
        <v>541</v>
      </c>
      <c r="E53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537" s="29" t="str">
        <f>IF(Table2[[#This Row],[M1A]]="","",Table2[[#This Row],[M1A]]-Table2[[#This Row],[AWAL]])</f>
        <v/>
      </c>
      <c r="I537" s="29" t="str">
        <f>IF(Table2[[#This Row],[M2A]]="","",SUM(Table2[[#This Row],[M2A]]-(IF(Table2[[#This Row],[M1A]]="",Table2[[#This Row],[AWAL]],Table2[[#This Row],[M1A]]))))</f>
        <v/>
      </c>
      <c r="J537" s="30"/>
      <c r="K53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3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37" s="31" t="str">
        <f>IF(NOT(Table2[[#This Row],[M1B]]=""),"+-","")</f>
        <v/>
      </c>
      <c r="O537" s="50"/>
    </row>
    <row r="538" spans="1:15">
      <c r="A538" s="28">
        <f>IF(Table2[[#This Row],[TT]]&lt;1,"",COUNT(A$2:A537)+1)</f>
        <v>479</v>
      </c>
      <c r="B538" s="38" t="s">
        <v>3075</v>
      </c>
      <c r="C538" s="39">
        <v>5</v>
      </c>
      <c r="D538" s="39" t="s">
        <v>541</v>
      </c>
      <c r="E53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538" s="29" t="str">
        <f>IF(Table2[[#This Row],[M1A]]="","",Table2[[#This Row],[M1A]]-Table2[[#This Row],[AWAL]])</f>
        <v/>
      </c>
      <c r="H538" s="29">
        <v>2</v>
      </c>
      <c r="I538" s="29">
        <f>IF(Table2[[#This Row],[M2A]]="","",SUM(Table2[[#This Row],[M2A]]-(IF(Table2[[#This Row],[M1A]]="",Table2[[#This Row],[AWAL]],Table2[[#This Row],[M1A]]))))</f>
        <v>-3</v>
      </c>
      <c r="J538" s="30"/>
      <c r="K53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3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38" s="31" t="str">
        <f>IF(NOT(Table2[[#This Row],[M1B]]=""),"+-","")</f>
        <v/>
      </c>
      <c r="O538" s="50"/>
    </row>
    <row r="539" spans="1:15">
      <c r="A539" s="28">
        <f>IF(Table2[[#This Row],[TT]]&lt;1,"",COUNT(A$2:A538)+1)</f>
        <v>480</v>
      </c>
      <c r="B539" s="38" t="s">
        <v>2828</v>
      </c>
      <c r="C539" s="39">
        <v>11</v>
      </c>
      <c r="D539" s="39" t="s">
        <v>541</v>
      </c>
      <c r="E53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G539" s="29" t="str">
        <f>IF(Table2[[#This Row],[M1A]]="","",Table2[[#This Row],[M1A]]-Table2[[#This Row],[AWAL]])</f>
        <v/>
      </c>
      <c r="I539" s="29" t="str">
        <f>IF(Table2[[#This Row],[M2A]]="","",SUM(Table2[[#This Row],[M2A]]-(IF(Table2[[#This Row],[M1A]]="",Table2[[#This Row],[AWAL]],Table2[[#This Row],[M1A]]))))</f>
        <v/>
      </c>
      <c r="J539" s="30"/>
      <c r="K53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3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39" s="31" t="str">
        <f>IF(NOT(Table2[[#This Row],[M1B]]=""),"+-","")</f>
        <v/>
      </c>
      <c r="O539" s="50"/>
    </row>
    <row r="540" spans="1:15">
      <c r="A540" s="28">
        <f>IF(Table2[[#This Row],[TT]]&lt;1,"",COUNT(A$2:A539)+1)</f>
        <v>481</v>
      </c>
      <c r="B540" s="38" t="s">
        <v>662</v>
      </c>
      <c r="C540" s="39">
        <v>8</v>
      </c>
      <c r="D540" s="39" t="s">
        <v>143</v>
      </c>
      <c r="E54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540" s="29" t="str">
        <f>IF(Table2[[#This Row],[M1A]]="","",Table2[[#This Row],[M1A]]-Table2[[#This Row],[AWAL]])</f>
        <v/>
      </c>
      <c r="I540" s="29" t="str">
        <f>IF(Table2[[#This Row],[M2A]]="","",SUM(Table2[[#This Row],[M2A]]-(IF(Table2[[#This Row],[M1A]]="",Table2[[#This Row],[AWAL]],Table2[[#This Row],[M1A]]))))</f>
        <v/>
      </c>
      <c r="J540" s="30"/>
      <c r="K54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4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40" s="31" t="str">
        <f>IF(NOT(Table2[[#This Row],[M1B]]=""),"+-","")</f>
        <v/>
      </c>
      <c r="O540" s="50"/>
    </row>
    <row r="541" spans="1:15">
      <c r="A541" s="28">
        <f>IF(Table2[[#This Row],[TT]]&lt;1,"",COUNT(A$2:A540)+1)</f>
        <v>482</v>
      </c>
      <c r="B541" s="38" t="s">
        <v>663</v>
      </c>
      <c r="C541" s="39">
        <v>13</v>
      </c>
      <c r="D541" s="39" t="s">
        <v>43</v>
      </c>
      <c r="E54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G541" s="29" t="str">
        <f>IF(Table2[[#This Row],[M1A]]="","",Table2[[#This Row],[M1A]]-Table2[[#This Row],[AWAL]])</f>
        <v/>
      </c>
      <c r="I541" s="29" t="str">
        <f>IF(Table2[[#This Row],[M2A]]="","",SUM(Table2[[#This Row],[M2A]]-(IF(Table2[[#This Row],[M1A]]="",Table2[[#This Row],[AWAL]],Table2[[#This Row],[M1A]]))))</f>
        <v/>
      </c>
      <c r="J541" s="30"/>
      <c r="K54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4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41" s="31" t="str">
        <f>IF(NOT(Table2[[#This Row],[M1B]]=""),"+-","")</f>
        <v/>
      </c>
      <c r="O541" s="50"/>
    </row>
    <row r="542" spans="1:15">
      <c r="A542" s="28">
        <f>IF(Table2[[#This Row],[TT]]&lt;1,"",COUNT(A$2:A541)+1)</f>
        <v>483</v>
      </c>
      <c r="B542" s="38" t="s">
        <v>664</v>
      </c>
      <c r="C542" s="39">
        <v>51</v>
      </c>
      <c r="D542" s="39" t="s">
        <v>14</v>
      </c>
      <c r="E54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49</v>
      </c>
      <c r="F542" s="29">
        <v>50</v>
      </c>
      <c r="G542" s="29">
        <f>IF(Table2[[#This Row],[M1A]]="","",Table2[[#This Row],[M1A]]-Table2[[#This Row],[AWAL]])</f>
        <v>-1</v>
      </c>
      <c r="H542" s="29">
        <v>49</v>
      </c>
      <c r="I542" s="29">
        <f>IF(Table2[[#This Row],[M2A]]="","",SUM(Table2[[#This Row],[M2A]]-(IF(Table2[[#This Row],[M1A]]="",Table2[[#This Row],[AWAL]],Table2[[#This Row],[M1A]]))))</f>
        <v>-1</v>
      </c>
      <c r="J542" s="30"/>
      <c r="K54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4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42" s="31" t="str">
        <f>IF(NOT(Table2[[#This Row],[M1B]]=""),"+-","")</f>
        <v>+-</v>
      </c>
      <c r="O542" s="50"/>
    </row>
    <row r="543" spans="1:15">
      <c r="A543" s="28">
        <f>IF(Table2[[#This Row],[TT]]&lt;1,"",COUNT(A$2:A542)+1)</f>
        <v>484</v>
      </c>
      <c r="B543" s="38" t="s">
        <v>665</v>
      </c>
      <c r="C543" s="39">
        <v>2</v>
      </c>
      <c r="D543" s="39" t="s">
        <v>218</v>
      </c>
      <c r="E54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543" s="29" t="str">
        <f>IF(Table2[[#This Row],[M1A]]="","",Table2[[#This Row],[M1A]]-Table2[[#This Row],[AWAL]])</f>
        <v/>
      </c>
      <c r="I543" s="29" t="str">
        <f>IF(Table2[[#This Row],[M2A]]="","",SUM(Table2[[#This Row],[M2A]]-(IF(Table2[[#This Row],[M1A]]="",Table2[[#This Row],[AWAL]],Table2[[#This Row],[M1A]]))))</f>
        <v/>
      </c>
      <c r="J543" s="30"/>
      <c r="K54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4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43" s="31" t="str">
        <f>IF(NOT(Table2[[#This Row],[M1B]]=""),"+-","")</f>
        <v/>
      </c>
      <c r="O543" s="50"/>
    </row>
    <row r="544" spans="1:15">
      <c r="A544" s="28">
        <f>IF(Table2[[#This Row],[TT]]&lt;1,"",COUNT(A$2:A543)+1)</f>
        <v>485</v>
      </c>
      <c r="B544" s="38" t="s">
        <v>666</v>
      </c>
      <c r="C544" s="39">
        <v>4</v>
      </c>
      <c r="D544" s="39" t="s">
        <v>68</v>
      </c>
      <c r="E54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544" s="29" t="str">
        <f>IF(Table2[[#This Row],[M1A]]="","",Table2[[#This Row],[M1A]]-Table2[[#This Row],[AWAL]])</f>
        <v/>
      </c>
      <c r="I544" s="29" t="str">
        <f>IF(Table2[[#This Row],[M2A]]="","",SUM(Table2[[#This Row],[M2A]]-(IF(Table2[[#This Row],[M1A]]="",Table2[[#This Row],[AWAL]],Table2[[#This Row],[M1A]]))))</f>
        <v/>
      </c>
      <c r="J544" s="30"/>
      <c r="K54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4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44" s="31" t="str">
        <f>IF(NOT(Table2[[#This Row],[M1B]]=""),"+-","")</f>
        <v/>
      </c>
      <c r="O544" s="50"/>
    </row>
    <row r="545" spans="1:15">
      <c r="A545" s="28">
        <f>IF(Table2[[#This Row],[TT]]&lt;1,"",COUNT(A$2:A544)+1)</f>
        <v>486</v>
      </c>
      <c r="B545" s="38" t="s">
        <v>667</v>
      </c>
      <c r="C545" s="39">
        <v>2</v>
      </c>
      <c r="D545" s="39" t="s">
        <v>124</v>
      </c>
      <c r="E54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545" s="29" t="str">
        <f>IF(Table2[[#This Row],[M1A]]="","",Table2[[#This Row],[M1A]]-Table2[[#This Row],[AWAL]])</f>
        <v/>
      </c>
      <c r="I545" s="29" t="str">
        <f>IF(Table2[[#This Row],[M2A]]="","",SUM(Table2[[#This Row],[M2A]]-(IF(Table2[[#This Row],[M1A]]="",Table2[[#This Row],[AWAL]],Table2[[#This Row],[M1A]]))))</f>
        <v/>
      </c>
      <c r="J545" s="30"/>
      <c r="K54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4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45" s="31" t="str">
        <f>IF(NOT(Table2[[#This Row],[M1B]]=""),"+-","")</f>
        <v/>
      </c>
      <c r="O545" s="50"/>
    </row>
    <row r="546" spans="1:15">
      <c r="A546" s="28">
        <f>IF(Table2[[#This Row],[TT]]&lt;1,"",COUNT(A$2:A545)+1)</f>
        <v>487</v>
      </c>
      <c r="B546" s="38" t="s">
        <v>668</v>
      </c>
      <c r="C546" s="39">
        <v>8</v>
      </c>
      <c r="D546" s="39" t="s">
        <v>68</v>
      </c>
      <c r="E54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546" s="29" t="str">
        <f>IF(Table2[[#This Row],[M1A]]="","",Table2[[#This Row],[M1A]]-Table2[[#This Row],[AWAL]])</f>
        <v/>
      </c>
      <c r="I546" s="29" t="str">
        <f>IF(Table2[[#This Row],[M2A]]="","",SUM(Table2[[#This Row],[M2A]]-(IF(Table2[[#This Row],[M1A]]="",Table2[[#This Row],[AWAL]],Table2[[#This Row],[M1A]]))))</f>
        <v/>
      </c>
      <c r="J546" s="30"/>
      <c r="K54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4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46" s="31" t="str">
        <f>IF(NOT(Table2[[#This Row],[M1B]]=""),"+-","")</f>
        <v/>
      </c>
      <c r="O546" s="50"/>
    </row>
    <row r="547" spans="1:15">
      <c r="A547" s="28">
        <f>IF(Table2[[#This Row],[TT]]&lt;1,"",COUNT(A$2:A546)+1)</f>
        <v>488</v>
      </c>
      <c r="B547" s="38" t="s">
        <v>669</v>
      </c>
      <c r="C547" s="39">
        <v>6</v>
      </c>
      <c r="D547" s="39" t="s">
        <v>14</v>
      </c>
      <c r="E54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547" s="29" t="str">
        <f>IF(Table2[[#This Row],[M1A]]="","",Table2[[#This Row],[M1A]]-Table2[[#This Row],[AWAL]])</f>
        <v/>
      </c>
      <c r="I547" s="29" t="str">
        <f>IF(Table2[[#This Row],[M2A]]="","",SUM(Table2[[#This Row],[M2A]]-(IF(Table2[[#This Row],[M1A]]="",Table2[[#This Row],[AWAL]],Table2[[#This Row],[M1A]]))))</f>
        <v/>
      </c>
      <c r="J547" s="30"/>
      <c r="K54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4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47" s="31" t="str">
        <f>IF(NOT(Table2[[#This Row],[M1B]]=""),"+-","")</f>
        <v/>
      </c>
      <c r="O547" s="50"/>
    </row>
    <row r="548" spans="1:15">
      <c r="A548" s="28">
        <f>IF(Table2[[#This Row],[TT]]&lt;1,"",COUNT(A$2:A547)+1)</f>
        <v>489</v>
      </c>
      <c r="B548" s="38" t="s">
        <v>670</v>
      </c>
      <c r="C548" s="39">
        <v>4</v>
      </c>
      <c r="D548" s="39" t="s">
        <v>51</v>
      </c>
      <c r="E54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548" s="29" t="str">
        <f>IF(Table2[[#This Row],[M1A]]="","",Table2[[#This Row],[M1A]]-Table2[[#This Row],[AWAL]])</f>
        <v/>
      </c>
      <c r="I548" s="29" t="str">
        <f>IF(Table2[[#This Row],[M2A]]="","",SUM(Table2[[#This Row],[M2A]]-(IF(Table2[[#This Row],[M1A]]="",Table2[[#This Row],[AWAL]],Table2[[#This Row],[M1A]]))))</f>
        <v/>
      </c>
      <c r="J548" s="30"/>
      <c r="K54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4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48" s="31" t="str">
        <f>IF(NOT(Table2[[#This Row],[M1B]]=""),"+-","")</f>
        <v/>
      </c>
      <c r="O548" s="50"/>
    </row>
    <row r="549" spans="1:15">
      <c r="A549" s="28">
        <f>IF(Table2[[#This Row],[TT]]&lt;1,"",COUNT(A$2:A548)+1)</f>
        <v>490</v>
      </c>
      <c r="B549" s="38" t="s">
        <v>671</v>
      </c>
      <c r="C549" s="39">
        <v>9</v>
      </c>
      <c r="D549" s="39" t="s">
        <v>51</v>
      </c>
      <c r="E54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549" s="29" t="str">
        <f>IF(Table2[[#This Row],[M1A]]="","",Table2[[#This Row],[M1A]]-Table2[[#This Row],[AWAL]])</f>
        <v/>
      </c>
      <c r="I549" s="29" t="str">
        <f>IF(Table2[[#This Row],[M2A]]="","",SUM(Table2[[#This Row],[M2A]]-(IF(Table2[[#This Row],[M1A]]="",Table2[[#This Row],[AWAL]],Table2[[#This Row],[M1A]]))))</f>
        <v/>
      </c>
      <c r="J549" s="30"/>
      <c r="K54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4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49" s="31" t="str">
        <f>IF(NOT(Table2[[#This Row],[M1B]]=""),"+-","")</f>
        <v/>
      </c>
      <c r="O549" s="50"/>
    </row>
    <row r="550" spans="1:15">
      <c r="A550" s="28">
        <f>IF(Table2[[#This Row],[TT]]&lt;1,"",COUNT(A$2:A549)+1)</f>
        <v>491</v>
      </c>
      <c r="B550" s="38" t="s">
        <v>673</v>
      </c>
      <c r="C550" s="39">
        <v>9</v>
      </c>
      <c r="D550" s="39" t="s">
        <v>96</v>
      </c>
      <c r="E55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550" s="29" t="str">
        <f>IF(Table2[[#This Row],[M1A]]="","",Table2[[#This Row],[M1A]]-Table2[[#This Row],[AWAL]])</f>
        <v/>
      </c>
      <c r="I550" s="29" t="str">
        <f>IF(Table2[[#This Row],[M2A]]="","",SUM(Table2[[#This Row],[M2A]]-(IF(Table2[[#This Row],[M1A]]="",Table2[[#This Row],[AWAL]],Table2[[#This Row],[M1A]]))))</f>
        <v/>
      </c>
      <c r="J550" s="30"/>
      <c r="K55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5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50" s="31" t="str">
        <f>IF(NOT(Table2[[#This Row],[M1B]]=""),"+-","")</f>
        <v/>
      </c>
      <c r="O550" s="50"/>
    </row>
    <row r="551" spans="1:15">
      <c r="A551" s="28">
        <f>IF(Table2[[#This Row],[TT]]&lt;1,"",COUNT(A$2:A550)+1)</f>
        <v>492</v>
      </c>
      <c r="B551" s="38" t="s">
        <v>674</v>
      </c>
      <c r="C551" s="39">
        <v>2</v>
      </c>
      <c r="D551" s="39" t="s">
        <v>675</v>
      </c>
      <c r="E55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551" s="29" t="str">
        <f>IF(Table2[[#This Row],[M1A]]="","",Table2[[#This Row],[M1A]]-Table2[[#This Row],[AWAL]])</f>
        <v/>
      </c>
      <c r="I551" s="29" t="str">
        <f>IF(Table2[[#This Row],[M2A]]="","",SUM(Table2[[#This Row],[M2A]]-(IF(Table2[[#This Row],[M1A]]="",Table2[[#This Row],[AWAL]],Table2[[#This Row],[M1A]]))))</f>
        <v/>
      </c>
      <c r="J551" s="30"/>
      <c r="K55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5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51" s="31" t="str">
        <f>IF(NOT(Table2[[#This Row],[M1B]]=""),"+-","")</f>
        <v/>
      </c>
      <c r="O551" s="50"/>
    </row>
    <row r="552" spans="1:15">
      <c r="A552" s="28">
        <f>IF(Table2[[#This Row],[TT]]&lt;1,"",COUNT(A$2:A551)+1)</f>
        <v>493</v>
      </c>
      <c r="B552" s="38" t="s">
        <v>676</v>
      </c>
      <c r="C552" s="39">
        <v>7</v>
      </c>
      <c r="D552" s="39" t="s">
        <v>139</v>
      </c>
      <c r="E55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552" s="29" t="str">
        <f>IF(Table2[[#This Row],[M1A]]="","",Table2[[#This Row],[M1A]]-Table2[[#This Row],[AWAL]])</f>
        <v/>
      </c>
      <c r="I552" s="29" t="str">
        <f>IF(Table2[[#This Row],[M2A]]="","",SUM(Table2[[#This Row],[M2A]]-(IF(Table2[[#This Row],[M1A]]="",Table2[[#This Row],[AWAL]],Table2[[#This Row],[M1A]]))))</f>
        <v/>
      </c>
      <c r="J552" s="30"/>
      <c r="K55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5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52" s="31" t="str">
        <f>IF(NOT(Table2[[#This Row],[M1B]]=""),"+-","")</f>
        <v/>
      </c>
      <c r="O552" s="50"/>
    </row>
    <row r="553" spans="1:15">
      <c r="A553" s="28">
        <f>IF(Table2[[#This Row],[TT]]&lt;1,"",COUNT(A$2:A552)+1)</f>
        <v>494</v>
      </c>
      <c r="B553" s="38" t="s">
        <v>677</v>
      </c>
      <c r="C553" s="39">
        <v>35</v>
      </c>
      <c r="D553" s="39" t="s">
        <v>204</v>
      </c>
      <c r="E55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35</v>
      </c>
      <c r="G553" s="29" t="str">
        <f>IF(Table2[[#This Row],[M1A]]="","",Table2[[#This Row],[M1A]]-Table2[[#This Row],[AWAL]])</f>
        <v/>
      </c>
      <c r="I553" s="29" t="str">
        <f>IF(Table2[[#This Row],[M2A]]="","",SUM(Table2[[#This Row],[M2A]]-(IF(Table2[[#This Row],[M1A]]="",Table2[[#This Row],[AWAL]],Table2[[#This Row],[M1A]]))))</f>
        <v/>
      </c>
      <c r="J553" s="30"/>
      <c r="K55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5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53" s="31" t="str">
        <f>IF(NOT(Table2[[#This Row],[M1B]]=""),"+-","")</f>
        <v/>
      </c>
      <c r="O553" s="50"/>
    </row>
    <row r="554" spans="1:15">
      <c r="A554" s="28" t="str">
        <f>IF(Table2[[#This Row],[TT]]&lt;1,"",COUNT(A$2:A553)+1)</f>
        <v/>
      </c>
      <c r="B554" s="37" t="s">
        <v>2904</v>
      </c>
      <c r="C554" s="42">
        <v>1</v>
      </c>
      <c r="D554" s="42" t="s">
        <v>2659</v>
      </c>
      <c r="E55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554" s="29" t="str">
        <f>IF(Table2[[#This Row],[M1A]]="","",Table2[[#This Row],[M1A]]-Table2[[#This Row],[AWAL]])</f>
        <v/>
      </c>
      <c r="H554" s="29">
        <v>0</v>
      </c>
      <c r="I554" s="29">
        <f>IF(Table2[[#This Row],[M2A]]="","",SUM(Table2[[#This Row],[M2A]]-(IF(Table2[[#This Row],[M1A]]="",Table2[[#This Row],[AWAL]],Table2[[#This Row],[M1A]]))))</f>
        <v>-1</v>
      </c>
      <c r="J554" s="30"/>
      <c r="K55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5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54" s="31" t="str">
        <f>IF(NOT(Table2[[#This Row],[M1B]]=""),"+-","")</f>
        <v/>
      </c>
      <c r="O554" s="50"/>
    </row>
    <row r="555" spans="1:15">
      <c r="A555" s="28">
        <f>IF(Table2[[#This Row],[TT]]&lt;1,"",COUNT(A$2:A554)+1)</f>
        <v>495</v>
      </c>
      <c r="B555" s="38" t="s">
        <v>678</v>
      </c>
      <c r="C555" s="39">
        <v>2</v>
      </c>
      <c r="D555" s="39" t="s">
        <v>679</v>
      </c>
      <c r="E55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555" s="29" t="str">
        <f>IF(Table2[[#This Row],[M1A]]="","",Table2[[#This Row],[M1A]]-Table2[[#This Row],[AWAL]])</f>
        <v/>
      </c>
      <c r="I555" s="29" t="str">
        <f>IF(Table2[[#This Row],[M2A]]="","",SUM(Table2[[#This Row],[M2A]]-(IF(Table2[[#This Row],[M1A]]="",Table2[[#This Row],[AWAL]],Table2[[#This Row],[M1A]]))))</f>
        <v/>
      </c>
      <c r="J555" s="30"/>
      <c r="K55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5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55" s="31" t="str">
        <f>IF(NOT(Table2[[#This Row],[M1B]]=""),"+-","")</f>
        <v/>
      </c>
      <c r="O555" s="50"/>
    </row>
    <row r="556" spans="1:15">
      <c r="A556" s="28">
        <f>IF(Table2[[#This Row],[TT]]&lt;1,"",COUNT(A$2:A555)+1)</f>
        <v>496</v>
      </c>
      <c r="B556" s="38" t="s">
        <v>680</v>
      </c>
      <c r="C556" s="39">
        <v>1</v>
      </c>
      <c r="D556" s="39" t="s">
        <v>14</v>
      </c>
      <c r="E55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556" s="29" t="str">
        <f>IF(Table2[[#This Row],[M1A]]="","",Table2[[#This Row],[M1A]]-Table2[[#This Row],[AWAL]])</f>
        <v/>
      </c>
      <c r="I556" s="29" t="str">
        <f>IF(Table2[[#This Row],[M2A]]="","",SUM(Table2[[#This Row],[M2A]]-(IF(Table2[[#This Row],[M1A]]="",Table2[[#This Row],[AWAL]],Table2[[#This Row],[M1A]]))))</f>
        <v/>
      </c>
      <c r="J556" s="30"/>
      <c r="K55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5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56" s="31" t="str">
        <f>IF(NOT(Table2[[#This Row],[M1B]]=""),"+-","")</f>
        <v/>
      </c>
      <c r="O556" s="50"/>
    </row>
    <row r="557" spans="1:15">
      <c r="A557" s="28">
        <f>IF(Table2[[#This Row],[TT]]&lt;1,"",COUNT(A$2:A556)+1)</f>
        <v>497</v>
      </c>
      <c r="B557" s="38" t="s">
        <v>681</v>
      </c>
      <c r="C557" s="39">
        <v>2</v>
      </c>
      <c r="D557" s="39" t="s">
        <v>682</v>
      </c>
      <c r="E55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557" s="29" t="str">
        <f>IF(Table2[[#This Row],[M1A]]="","",Table2[[#This Row],[M1A]]-Table2[[#This Row],[AWAL]])</f>
        <v/>
      </c>
      <c r="I557" s="29" t="str">
        <f>IF(Table2[[#This Row],[M2A]]="","",SUM(Table2[[#This Row],[M2A]]-(IF(Table2[[#This Row],[M1A]]="",Table2[[#This Row],[AWAL]],Table2[[#This Row],[M1A]]))))</f>
        <v/>
      </c>
      <c r="J557" s="30"/>
      <c r="K55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5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57" s="31" t="str">
        <f>IF(NOT(Table2[[#This Row],[M1B]]=""),"+-","")</f>
        <v/>
      </c>
      <c r="O557" s="50"/>
    </row>
    <row r="558" spans="1:15">
      <c r="A558" s="28">
        <f>IF(Table2[[#This Row],[TT]]&lt;1,"",COUNT(A$2:A557)+1)</f>
        <v>498</v>
      </c>
      <c r="B558" s="38" t="s">
        <v>683</v>
      </c>
      <c r="C558" s="39">
        <v>1</v>
      </c>
      <c r="D558" s="39" t="s">
        <v>14</v>
      </c>
      <c r="E55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558" s="29" t="str">
        <f>IF(Table2[[#This Row],[M1A]]="","",Table2[[#This Row],[M1A]]-Table2[[#This Row],[AWAL]])</f>
        <v/>
      </c>
      <c r="I558" s="29" t="str">
        <f>IF(Table2[[#This Row],[M2A]]="","",SUM(Table2[[#This Row],[M2A]]-(IF(Table2[[#This Row],[M1A]]="",Table2[[#This Row],[AWAL]],Table2[[#This Row],[M1A]]))))</f>
        <v/>
      </c>
      <c r="J558" s="30"/>
      <c r="K55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5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58" s="31" t="str">
        <f>IF(NOT(Table2[[#This Row],[M1B]]=""),"+-","")</f>
        <v/>
      </c>
      <c r="O558" s="50"/>
    </row>
    <row r="559" spans="1:15">
      <c r="A559" s="28">
        <f>IF(Table2[[#This Row],[TT]]&lt;1,"",COUNT(A$2:A558)+1)</f>
        <v>499</v>
      </c>
      <c r="B559" s="38" t="s">
        <v>684</v>
      </c>
      <c r="C559" s="39">
        <v>11</v>
      </c>
      <c r="D559" s="39" t="s">
        <v>400</v>
      </c>
      <c r="E55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G559" s="29" t="str">
        <f>IF(Table2[[#This Row],[M1A]]="","",Table2[[#This Row],[M1A]]-Table2[[#This Row],[AWAL]])</f>
        <v/>
      </c>
      <c r="I559" s="29" t="str">
        <f>IF(Table2[[#This Row],[M2A]]="","",SUM(Table2[[#This Row],[M2A]]-(IF(Table2[[#This Row],[M1A]]="",Table2[[#This Row],[AWAL]],Table2[[#This Row],[M1A]]))))</f>
        <v/>
      </c>
      <c r="J559" s="30"/>
      <c r="K55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5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59" s="31" t="str">
        <f>IF(NOT(Table2[[#This Row],[M1B]]=""),"+-","")</f>
        <v/>
      </c>
      <c r="O559" s="50"/>
    </row>
    <row r="560" spans="1:15">
      <c r="A560" s="28">
        <f>IF(Table2[[#This Row],[TT]]&lt;1,"",COUNT(A$2:A559)+1)</f>
        <v>500</v>
      </c>
      <c r="B560" s="38" t="s">
        <v>685</v>
      </c>
      <c r="C560" s="39">
        <v>2</v>
      </c>
      <c r="D560" s="39">
        <v>0</v>
      </c>
      <c r="E56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560" s="29" t="str">
        <f>IF(Table2[[#This Row],[M1A]]="","",Table2[[#This Row],[M1A]]-Table2[[#This Row],[AWAL]])</f>
        <v/>
      </c>
      <c r="I560" s="29" t="str">
        <f>IF(Table2[[#This Row],[M2A]]="","",SUM(Table2[[#This Row],[M2A]]-(IF(Table2[[#This Row],[M1A]]="",Table2[[#This Row],[AWAL]],Table2[[#This Row],[M1A]]))))</f>
        <v/>
      </c>
      <c r="J560" s="30"/>
      <c r="K56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6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60" s="31" t="str">
        <f>IF(NOT(Table2[[#This Row],[M1B]]=""),"+-","")</f>
        <v/>
      </c>
      <c r="O560" s="50"/>
    </row>
    <row r="561" spans="1:15">
      <c r="A561" s="28">
        <f>IF(Table2[[#This Row],[TT]]&lt;1,"",COUNT(A$2:A560)+1)</f>
        <v>501</v>
      </c>
      <c r="B561" s="38" t="s">
        <v>686</v>
      </c>
      <c r="C561" s="39">
        <v>8</v>
      </c>
      <c r="D561" s="39" t="s">
        <v>14</v>
      </c>
      <c r="E56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561" s="29" t="str">
        <f>IF(Table2[[#This Row],[M1A]]="","",Table2[[#This Row],[M1A]]-Table2[[#This Row],[AWAL]])</f>
        <v/>
      </c>
      <c r="I561" s="29" t="str">
        <f>IF(Table2[[#This Row],[M2A]]="","",SUM(Table2[[#This Row],[M2A]]-(IF(Table2[[#This Row],[M1A]]="",Table2[[#This Row],[AWAL]],Table2[[#This Row],[M1A]]))))</f>
        <v/>
      </c>
      <c r="J561" s="30"/>
      <c r="K56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6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61" s="31" t="str">
        <f>IF(NOT(Table2[[#This Row],[M1B]]=""),"+-","")</f>
        <v/>
      </c>
      <c r="O561" s="50"/>
    </row>
    <row r="562" spans="1:15">
      <c r="A562" s="28">
        <f>IF(Table2[[#This Row],[TT]]&lt;1,"",COUNT(A$2:A561)+1)</f>
        <v>502</v>
      </c>
      <c r="B562" s="38" t="s">
        <v>687</v>
      </c>
      <c r="C562" s="39">
        <v>6</v>
      </c>
      <c r="D562" s="39" t="s">
        <v>14</v>
      </c>
      <c r="E56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562" s="29" t="str">
        <f>IF(Table2[[#This Row],[M1A]]="","",Table2[[#This Row],[M1A]]-Table2[[#This Row],[AWAL]])</f>
        <v/>
      </c>
      <c r="I562" s="29" t="str">
        <f>IF(Table2[[#This Row],[M2A]]="","",SUM(Table2[[#This Row],[M2A]]-(IF(Table2[[#This Row],[M1A]]="",Table2[[#This Row],[AWAL]],Table2[[#This Row],[M1A]]))))</f>
        <v/>
      </c>
      <c r="J562" s="30"/>
      <c r="K56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6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62" s="31" t="str">
        <f>IF(NOT(Table2[[#This Row],[M1B]]=""),"+-","")</f>
        <v/>
      </c>
      <c r="O562" s="50"/>
    </row>
    <row r="563" spans="1:15">
      <c r="A563" s="28">
        <f>IF(Table2[[#This Row],[TT]]&lt;1,"",COUNT(A$2:A562)+1)</f>
        <v>503</v>
      </c>
      <c r="B563" s="38" t="s">
        <v>688</v>
      </c>
      <c r="C563" s="39">
        <v>2</v>
      </c>
      <c r="D563" s="39" t="s">
        <v>68</v>
      </c>
      <c r="E56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563" s="29" t="str">
        <f>IF(Table2[[#This Row],[M1A]]="","",Table2[[#This Row],[M1A]]-Table2[[#This Row],[AWAL]])</f>
        <v/>
      </c>
      <c r="I563" s="29" t="str">
        <f>IF(Table2[[#This Row],[M2A]]="","",SUM(Table2[[#This Row],[M2A]]-(IF(Table2[[#This Row],[M1A]]="",Table2[[#This Row],[AWAL]],Table2[[#This Row],[M1A]]))))</f>
        <v/>
      </c>
      <c r="J563" s="30"/>
      <c r="K56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6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63" s="31" t="str">
        <f>IF(NOT(Table2[[#This Row],[M1B]]=""),"+-","")</f>
        <v/>
      </c>
      <c r="O563" s="50"/>
    </row>
    <row r="564" spans="1:15">
      <c r="A564" s="28">
        <f>IF(Table2[[#This Row],[TT]]&lt;1,"",COUNT(A$2:A563)+1)</f>
        <v>504</v>
      </c>
      <c r="B564" s="38" t="s">
        <v>689</v>
      </c>
      <c r="C564" s="39">
        <v>1</v>
      </c>
      <c r="D564" s="39" t="s">
        <v>690</v>
      </c>
      <c r="E56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564" s="29" t="str">
        <f>IF(Table2[[#This Row],[M1A]]="","",Table2[[#This Row],[M1A]]-Table2[[#This Row],[AWAL]])</f>
        <v/>
      </c>
      <c r="I564" s="29" t="str">
        <f>IF(Table2[[#This Row],[M2A]]="","",SUM(Table2[[#This Row],[M2A]]-(IF(Table2[[#This Row],[M1A]]="",Table2[[#This Row],[AWAL]],Table2[[#This Row],[M1A]]))))</f>
        <v/>
      </c>
      <c r="J564" s="30"/>
      <c r="K56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6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64" s="31" t="str">
        <f>IF(NOT(Table2[[#This Row],[M1B]]=""),"+-","")</f>
        <v/>
      </c>
      <c r="O564" s="50"/>
    </row>
    <row r="565" spans="1:15">
      <c r="A565" s="28">
        <f>IF(Table2[[#This Row],[TT]]&lt;1,"",COUNT(A$2:A564)+1)</f>
        <v>505</v>
      </c>
      <c r="B565" s="38" t="s">
        <v>691</v>
      </c>
      <c r="C565" s="39">
        <v>18</v>
      </c>
      <c r="D565" s="39" t="s">
        <v>206</v>
      </c>
      <c r="E56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18</v>
      </c>
      <c r="G565" s="29" t="str">
        <f>IF(Table2[[#This Row],[M1A]]="","",Table2[[#This Row],[M1A]]-Table2[[#This Row],[AWAL]])</f>
        <v/>
      </c>
      <c r="I565" s="29" t="str">
        <f>IF(Table2[[#This Row],[M2A]]="","",SUM(Table2[[#This Row],[M2A]]-(IF(Table2[[#This Row],[M1A]]="",Table2[[#This Row],[AWAL]],Table2[[#This Row],[M1A]]))))</f>
        <v/>
      </c>
      <c r="J565" s="30"/>
      <c r="K56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6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65" s="31" t="str">
        <f>IF(NOT(Table2[[#This Row],[M1B]]=""),"+-","")</f>
        <v/>
      </c>
      <c r="O565" s="50"/>
    </row>
    <row r="566" spans="1:15">
      <c r="A566" s="28">
        <f>IF(Table2[[#This Row],[TT]]&lt;1,"",COUNT(A$2:A565)+1)</f>
        <v>506</v>
      </c>
      <c r="B566" s="38" t="s">
        <v>692</v>
      </c>
      <c r="C566" s="39">
        <v>4</v>
      </c>
      <c r="D566" s="39" t="s">
        <v>247</v>
      </c>
      <c r="E56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566" s="29" t="str">
        <f>IF(Table2[[#This Row],[M1A]]="","",Table2[[#This Row],[M1A]]-Table2[[#This Row],[AWAL]])</f>
        <v/>
      </c>
      <c r="I566" s="29" t="str">
        <f>IF(Table2[[#This Row],[M2A]]="","",SUM(Table2[[#This Row],[M2A]]-(IF(Table2[[#This Row],[M1A]]="",Table2[[#This Row],[AWAL]],Table2[[#This Row],[M1A]]))))</f>
        <v/>
      </c>
      <c r="J566" s="30"/>
      <c r="K56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6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66" s="31" t="str">
        <f>IF(NOT(Table2[[#This Row],[M1B]]=""),"+-","")</f>
        <v/>
      </c>
      <c r="O566" s="50"/>
    </row>
    <row r="567" spans="1:15">
      <c r="A567" s="28">
        <f>IF(Table2[[#This Row],[TT]]&lt;1,"",COUNT(A$2:A566)+1)</f>
        <v>507</v>
      </c>
      <c r="B567" s="38" t="s">
        <v>693</v>
      </c>
      <c r="C567" s="39">
        <v>2</v>
      </c>
      <c r="D567" s="39" t="s">
        <v>247</v>
      </c>
      <c r="E56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567" s="29" t="str">
        <f>IF(Table2[[#This Row],[M1A]]="","",Table2[[#This Row],[M1A]]-Table2[[#This Row],[AWAL]])</f>
        <v/>
      </c>
      <c r="I567" s="29" t="str">
        <f>IF(Table2[[#This Row],[M2A]]="","",SUM(Table2[[#This Row],[M2A]]-(IF(Table2[[#This Row],[M1A]]="",Table2[[#This Row],[AWAL]],Table2[[#This Row],[M1A]]))))</f>
        <v/>
      </c>
      <c r="J567" s="30"/>
      <c r="K56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6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67" s="31" t="str">
        <f>IF(NOT(Table2[[#This Row],[M1B]]=""),"+-","")</f>
        <v/>
      </c>
      <c r="O567" s="50"/>
    </row>
    <row r="568" spans="1:15">
      <c r="A568" s="78">
        <f>IF(Table2[[#This Row],[TT]]&lt;1,"",COUNT(A$2:A567)+1)</f>
        <v>508</v>
      </c>
      <c r="B568" s="84" t="s">
        <v>3104</v>
      </c>
      <c r="C568" s="79"/>
      <c r="D568" s="79" t="s">
        <v>2796</v>
      </c>
      <c r="E568" s="8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F568" s="81"/>
      <c r="G568" s="80" t="str">
        <f>IF(Table2[[#This Row],[M1A]]="","",Table2[[#This Row],[M1A]]-Table2[[#This Row],[AWAL]])</f>
        <v/>
      </c>
      <c r="H568" s="81"/>
      <c r="I568" s="80" t="str">
        <f>IF(Table2[[#This Row],[M2A]]="","",SUM(Table2[[#This Row],[M2A]]-(IF(Table2[[#This Row],[M1A]]="",Table2[[#This Row],[AWAL]],Table2[[#This Row],[M1A]]))))</f>
        <v/>
      </c>
      <c r="J568" s="82">
        <v>9</v>
      </c>
      <c r="K568" s="80">
        <f>IF(Table2[[#This Row],[M3A]]="","",SUM(Table2[[#This Row],[M3A]]-(IF(Table2[[#This Row],[M2A]]="",IF(Table2[[#This Row],[M1A]]="",Table2[[#This Row],[AWAL]],Table2[[#This Row],[M1A]]),Table2[[#This Row],[M2A]]))))</f>
        <v>9</v>
      </c>
      <c r="L568" s="81"/>
      <c r="M568" s="80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68" s="80" t="str">
        <f>IF(NOT(Table2[[#This Row],[M1B]]=""),"+-","")</f>
        <v/>
      </c>
      <c r="O568" s="80"/>
    </row>
    <row r="569" spans="1:15">
      <c r="A569" s="28">
        <f>IF(Table2[[#This Row],[TT]]&lt;1,"",COUNT(A$2:A568)+1)</f>
        <v>509</v>
      </c>
      <c r="B569" s="38" t="s">
        <v>694</v>
      </c>
      <c r="C569" s="39">
        <v>12</v>
      </c>
      <c r="D569" s="39" t="s">
        <v>458</v>
      </c>
      <c r="E56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G569" s="29" t="str">
        <f>IF(Table2[[#This Row],[M1A]]="","",Table2[[#This Row],[M1A]]-Table2[[#This Row],[AWAL]])</f>
        <v/>
      </c>
      <c r="I569" s="29" t="str">
        <f>IF(Table2[[#This Row],[M2A]]="","",SUM(Table2[[#This Row],[M2A]]-(IF(Table2[[#This Row],[M1A]]="",Table2[[#This Row],[AWAL]],Table2[[#This Row],[M1A]]))))</f>
        <v/>
      </c>
      <c r="J569" s="30"/>
      <c r="K56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569" s="29">
        <v>11</v>
      </c>
      <c r="M569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569" s="31" t="str">
        <f>IF(NOT(Table2[[#This Row],[M1B]]=""),"+-","")</f>
        <v/>
      </c>
      <c r="O569" s="50"/>
    </row>
    <row r="570" spans="1:15">
      <c r="A570" s="28" t="str">
        <f>IF(Table2[[#This Row],[TT]]&lt;1,"",COUNT(A$2:A569)+1)</f>
        <v/>
      </c>
      <c r="B570" s="38" t="s">
        <v>695</v>
      </c>
      <c r="C570" s="39">
        <v>1</v>
      </c>
      <c r="D570" s="39" t="s">
        <v>541</v>
      </c>
      <c r="E57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570" s="29" t="str">
        <f>IF(Table2[[#This Row],[M1A]]="","",Table2[[#This Row],[M1A]]-Table2[[#This Row],[AWAL]])</f>
        <v/>
      </c>
      <c r="I570" s="29" t="str">
        <f>IF(Table2[[#This Row],[M2A]]="","",SUM(Table2[[#This Row],[M2A]]-(IF(Table2[[#This Row],[M1A]]="",Table2[[#This Row],[AWAL]],Table2[[#This Row],[M1A]]))))</f>
        <v/>
      </c>
      <c r="J570" s="30"/>
      <c r="K57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570" s="29">
        <v>0</v>
      </c>
      <c r="M570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570" s="31" t="str">
        <f>IF(NOT(Table2[[#This Row],[M1B]]=""),"+-","")</f>
        <v/>
      </c>
      <c r="O570" s="50"/>
    </row>
    <row r="571" spans="1:15">
      <c r="A571" s="28">
        <f>IF(Table2[[#This Row],[TT]]&lt;1,"",COUNT(A$2:A570)+1)</f>
        <v>510</v>
      </c>
      <c r="B571" s="38" t="s">
        <v>696</v>
      </c>
      <c r="C571" s="39">
        <v>2</v>
      </c>
      <c r="D571" s="39" t="s">
        <v>14</v>
      </c>
      <c r="E57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571" s="29" t="str">
        <f>IF(Table2[[#This Row],[M1A]]="","",Table2[[#This Row],[M1A]]-Table2[[#This Row],[AWAL]])</f>
        <v/>
      </c>
      <c r="I571" s="29" t="str">
        <f>IF(Table2[[#This Row],[M2A]]="","",SUM(Table2[[#This Row],[M2A]]-(IF(Table2[[#This Row],[M1A]]="",Table2[[#This Row],[AWAL]],Table2[[#This Row],[M1A]]))))</f>
        <v/>
      </c>
      <c r="J571" s="30"/>
      <c r="K57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7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71" s="31" t="str">
        <f>IF(NOT(Table2[[#This Row],[M1B]]=""),"+-","")</f>
        <v/>
      </c>
      <c r="O571" s="50"/>
    </row>
    <row r="572" spans="1:15">
      <c r="A572" s="28">
        <f>IF(Table2[[#This Row],[TT]]&lt;1,"",COUNT(A$2:A571)+1)</f>
        <v>511</v>
      </c>
      <c r="B572" s="38" t="s">
        <v>697</v>
      </c>
      <c r="C572" s="39">
        <v>11</v>
      </c>
      <c r="D572" s="39" t="s">
        <v>541</v>
      </c>
      <c r="E57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G572" s="29" t="str">
        <f>IF(Table2[[#This Row],[M1A]]="","",Table2[[#This Row],[M1A]]-Table2[[#This Row],[AWAL]])</f>
        <v/>
      </c>
      <c r="I572" s="29" t="str">
        <f>IF(Table2[[#This Row],[M2A]]="","",SUM(Table2[[#This Row],[M2A]]-(IF(Table2[[#This Row],[M1A]]="",Table2[[#This Row],[AWAL]],Table2[[#This Row],[M1A]]))))</f>
        <v/>
      </c>
      <c r="J572" s="30"/>
      <c r="K57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7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72" s="31" t="str">
        <f>IF(NOT(Table2[[#This Row],[M1B]]=""),"+-","")</f>
        <v/>
      </c>
      <c r="O572" s="50"/>
    </row>
    <row r="573" spans="1:15">
      <c r="A573" s="28">
        <f>IF(Table2[[#This Row],[TT]]&lt;1,"",COUNT(A$2:A572)+1)</f>
        <v>512</v>
      </c>
      <c r="B573" s="38" t="s">
        <v>698</v>
      </c>
      <c r="C573" s="39">
        <v>23</v>
      </c>
      <c r="D573" s="39" t="s">
        <v>659</v>
      </c>
      <c r="E57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23</v>
      </c>
      <c r="G573" s="29" t="str">
        <f>IF(Table2[[#This Row],[M1A]]="","",Table2[[#This Row],[M1A]]-Table2[[#This Row],[AWAL]])</f>
        <v/>
      </c>
      <c r="I573" s="29" t="str">
        <f>IF(Table2[[#This Row],[M2A]]="","",SUM(Table2[[#This Row],[M2A]]-(IF(Table2[[#This Row],[M1A]]="",Table2[[#This Row],[AWAL]],Table2[[#This Row],[M1A]]))))</f>
        <v/>
      </c>
      <c r="J573" s="30"/>
      <c r="K57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7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73" s="31" t="str">
        <f>IF(NOT(Table2[[#This Row],[M1B]]=""),"+-","")</f>
        <v/>
      </c>
      <c r="O573" s="50"/>
    </row>
    <row r="574" spans="1:15">
      <c r="A574" s="28">
        <f>IF(Table2[[#This Row],[TT]]&lt;1,"",COUNT(A$2:A573)+1)</f>
        <v>513</v>
      </c>
      <c r="B574" s="38" t="s">
        <v>699</v>
      </c>
      <c r="C574" s="39">
        <v>3</v>
      </c>
      <c r="D574" s="39" t="s">
        <v>14</v>
      </c>
      <c r="E57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574" s="29" t="str">
        <f>IF(Table2[[#This Row],[M1A]]="","",Table2[[#This Row],[M1A]]-Table2[[#This Row],[AWAL]])</f>
        <v/>
      </c>
      <c r="I574" s="29" t="str">
        <f>IF(Table2[[#This Row],[M2A]]="","",SUM(Table2[[#This Row],[M2A]]-(IF(Table2[[#This Row],[M1A]]="",Table2[[#This Row],[AWAL]],Table2[[#This Row],[M1A]]))))</f>
        <v/>
      </c>
      <c r="J574" s="30"/>
      <c r="K57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7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74" s="31" t="str">
        <f>IF(NOT(Table2[[#This Row],[M1B]]=""),"+-","")</f>
        <v/>
      </c>
      <c r="O574" s="50"/>
    </row>
    <row r="575" spans="1:15">
      <c r="A575" s="28">
        <f>IF(Table2[[#This Row],[TT]]&lt;1,"",COUNT(A$2:A574)+1)</f>
        <v>514</v>
      </c>
      <c r="B575" s="38" t="s">
        <v>700</v>
      </c>
      <c r="C575" s="39">
        <v>36</v>
      </c>
      <c r="D575" s="39" t="s">
        <v>204</v>
      </c>
      <c r="E57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36</v>
      </c>
      <c r="G575" s="29" t="str">
        <f>IF(Table2[[#This Row],[M1A]]="","",Table2[[#This Row],[M1A]]-Table2[[#This Row],[AWAL]])</f>
        <v/>
      </c>
      <c r="I575" s="29" t="str">
        <f>IF(Table2[[#This Row],[M2A]]="","",SUM(Table2[[#This Row],[M2A]]-(IF(Table2[[#This Row],[M1A]]="",Table2[[#This Row],[AWAL]],Table2[[#This Row],[M1A]]))))</f>
        <v/>
      </c>
      <c r="J575" s="30"/>
      <c r="K57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7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75" s="31" t="str">
        <f>IF(NOT(Table2[[#This Row],[M1B]]=""),"+-","")</f>
        <v/>
      </c>
      <c r="O575" s="50"/>
    </row>
    <row r="576" spans="1:15">
      <c r="A576" s="28">
        <f>IF(Table2[[#This Row],[TT]]&lt;1,"",COUNT(A$2:A575)+1)</f>
        <v>515</v>
      </c>
      <c r="B576" s="38" t="s">
        <v>701</v>
      </c>
      <c r="C576" s="39">
        <v>4</v>
      </c>
      <c r="D576" s="39" t="s">
        <v>682</v>
      </c>
      <c r="E57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576" s="29" t="str">
        <f>IF(Table2[[#This Row],[M1A]]="","",Table2[[#This Row],[M1A]]-Table2[[#This Row],[AWAL]])</f>
        <v/>
      </c>
      <c r="I576" s="29" t="str">
        <f>IF(Table2[[#This Row],[M2A]]="","",SUM(Table2[[#This Row],[M2A]]-(IF(Table2[[#This Row],[M1A]]="",Table2[[#This Row],[AWAL]],Table2[[#This Row],[M1A]]))))</f>
        <v/>
      </c>
      <c r="J576" s="30"/>
      <c r="K57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7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76" s="31" t="str">
        <f>IF(NOT(Table2[[#This Row],[M1B]]=""),"+-","")</f>
        <v/>
      </c>
      <c r="O576" s="50"/>
    </row>
    <row r="577" spans="1:15">
      <c r="A577" s="78">
        <f>IF(Table2[[#This Row],[TT]]&lt;1,"",COUNT(A$2:A576)+1)</f>
        <v>516</v>
      </c>
      <c r="B577" s="84" t="s">
        <v>3109</v>
      </c>
      <c r="C577" s="79"/>
      <c r="D577" s="79" t="s">
        <v>2806</v>
      </c>
      <c r="E577" s="8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F577" s="81"/>
      <c r="G577" s="80" t="str">
        <f>IF(Table2[[#This Row],[M1A]]="","",Table2[[#This Row],[M1A]]-Table2[[#This Row],[AWAL]])</f>
        <v/>
      </c>
      <c r="H577" s="81"/>
      <c r="I577" s="80" t="str">
        <f>IF(Table2[[#This Row],[M2A]]="","",SUM(Table2[[#This Row],[M2A]]-(IF(Table2[[#This Row],[M1A]]="",Table2[[#This Row],[AWAL]],Table2[[#This Row],[M1A]]))))</f>
        <v/>
      </c>
      <c r="J577" s="82">
        <v>5</v>
      </c>
      <c r="K577" s="80">
        <f>IF(Table2[[#This Row],[M3A]]="","",SUM(Table2[[#This Row],[M3A]]-(IF(Table2[[#This Row],[M2A]]="",IF(Table2[[#This Row],[M1A]]="",Table2[[#This Row],[AWAL]],Table2[[#This Row],[M1A]]),Table2[[#This Row],[M2A]]))))</f>
        <v>5</v>
      </c>
      <c r="L577" s="81">
        <v>2</v>
      </c>
      <c r="M577" s="80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-3</v>
      </c>
      <c r="N577" s="80" t="str">
        <f>IF(NOT(Table2[[#This Row],[M1B]]=""),"+-","")</f>
        <v/>
      </c>
      <c r="O577" s="80"/>
    </row>
    <row r="578" spans="1:15">
      <c r="A578" s="78">
        <f>IF(Table2[[#This Row],[TT]]&lt;1,"",COUNT(A$2:A577)+1)</f>
        <v>517</v>
      </c>
      <c r="B578" s="84" t="s">
        <v>3111</v>
      </c>
      <c r="C578" s="79"/>
      <c r="D578" s="79" t="s">
        <v>2806</v>
      </c>
      <c r="E578" s="8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F578" s="81"/>
      <c r="G578" s="80" t="str">
        <f>IF(Table2[[#This Row],[M1A]]="","",Table2[[#This Row],[M1A]]-Table2[[#This Row],[AWAL]])</f>
        <v/>
      </c>
      <c r="H578" s="81"/>
      <c r="I578" s="80" t="str">
        <f>IF(Table2[[#This Row],[M2A]]="","",SUM(Table2[[#This Row],[M2A]]-(IF(Table2[[#This Row],[M1A]]="",Table2[[#This Row],[AWAL]],Table2[[#This Row],[M1A]]))))</f>
        <v/>
      </c>
      <c r="J578" s="82">
        <v>6</v>
      </c>
      <c r="K578" s="80">
        <f>IF(Table2[[#This Row],[M3A]]="","",SUM(Table2[[#This Row],[M3A]]-(IF(Table2[[#This Row],[M2A]]="",IF(Table2[[#This Row],[M1A]]="",Table2[[#This Row],[AWAL]],Table2[[#This Row],[M1A]]),Table2[[#This Row],[M2A]]))))</f>
        <v>6</v>
      </c>
      <c r="L578" s="81">
        <v>4</v>
      </c>
      <c r="M578" s="80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-2</v>
      </c>
      <c r="N578" s="80" t="str">
        <f>IF(NOT(Table2[[#This Row],[M1B]]=""),"+-","")</f>
        <v/>
      </c>
      <c r="O578" s="80"/>
    </row>
    <row r="579" spans="1:15">
      <c r="A579" s="78" t="str">
        <f>IF(Table2[[#This Row],[TT]]&lt;1,"",COUNT(A$2:A578)+1)</f>
        <v/>
      </c>
      <c r="B579" s="84" t="s">
        <v>3110</v>
      </c>
      <c r="C579" s="79"/>
      <c r="D579" s="79" t="s">
        <v>2806</v>
      </c>
      <c r="E579" s="8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579" s="81"/>
      <c r="G579" s="80" t="str">
        <f>IF(Table2[[#This Row],[M1A]]="","",Table2[[#This Row],[M1A]]-Table2[[#This Row],[AWAL]])</f>
        <v/>
      </c>
      <c r="H579" s="81"/>
      <c r="I579" s="80" t="str">
        <f>IF(Table2[[#This Row],[M2A]]="","",SUM(Table2[[#This Row],[M2A]]-(IF(Table2[[#This Row],[M1A]]="",Table2[[#This Row],[AWAL]],Table2[[#This Row],[M1A]]))))</f>
        <v/>
      </c>
      <c r="J579" s="82">
        <v>5</v>
      </c>
      <c r="K579" s="80">
        <f>IF(Table2[[#This Row],[M3A]]="","",SUM(Table2[[#This Row],[M3A]]-(IF(Table2[[#This Row],[M2A]]="",IF(Table2[[#This Row],[M1A]]="",Table2[[#This Row],[AWAL]],Table2[[#This Row],[M1A]]),Table2[[#This Row],[M2A]]))))</f>
        <v>5</v>
      </c>
      <c r="L579" s="81">
        <v>0</v>
      </c>
      <c r="M579" s="80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-5</v>
      </c>
      <c r="N579" s="80" t="str">
        <f>IF(NOT(Table2[[#This Row],[M1B]]=""),"+-","")</f>
        <v/>
      </c>
      <c r="O579" s="80"/>
    </row>
    <row r="580" spans="1:15">
      <c r="A580" s="78">
        <f>IF(Table2[[#This Row],[TT]]&lt;1,"",COUNT(A$2:A579)+1)</f>
        <v>518</v>
      </c>
      <c r="B580" s="84" t="s">
        <v>3106</v>
      </c>
      <c r="C580" s="79"/>
      <c r="D580" s="79" t="s">
        <v>2806</v>
      </c>
      <c r="E580" s="8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F580" s="81"/>
      <c r="G580" s="80" t="str">
        <f>IF(Table2[[#This Row],[M1A]]="","",Table2[[#This Row],[M1A]]-Table2[[#This Row],[AWAL]])</f>
        <v/>
      </c>
      <c r="H580" s="81"/>
      <c r="I580" s="80" t="str">
        <f>IF(Table2[[#This Row],[M2A]]="","",SUM(Table2[[#This Row],[M2A]]-(IF(Table2[[#This Row],[M1A]]="",Table2[[#This Row],[AWAL]],Table2[[#This Row],[M1A]]))))</f>
        <v/>
      </c>
      <c r="J580" s="82">
        <v>7</v>
      </c>
      <c r="K580" s="80">
        <f>IF(Table2[[#This Row],[M3A]]="","",SUM(Table2[[#This Row],[M3A]]-(IF(Table2[[#This Row],[M2A]]="",IF(Table2[[#This Row],[M1A]]="",Table2[[#This Row],[AWAL]],Table2[[#This Row],[M1A]]),Table2[[#This Row],[M2A]]))))</f>
        <v>7</v>
      </c>
      <c r="L580" s="81">
        <v>4</v>
      </c>
      <c r="M580" s="80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-3</v>
      </c>
      <c r="N580" s="80" t="str">
        <f>IF(NOT(Table2[[#This Row],[M1B]]=""),"+-","")</f>
        <v/>
      </c>
      <c r="O580" s="80"/>
    </row>
    <row r="581" spans="1:15">
      <c r="A581" s="78">
        <f>IF(Table2[[#This Row],[TT]]&lt;1,"",COUNT(A$2:A580)+1)</f>
        <v>519</v>
      </c>
      <c r="B581" s="84" t="s">
        <v>3105</v>
      </c>
      <c r="C581" s="79"/>
      <c r="D581" s="79" t="s">
        <v>2806</v>
      </c>
      <c r="E581" s="8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F581" s="81"/>
      <c r="G581" s="80" t="str">
        <f>IF(Table2[[#This Row],[M1A]]="","",Table2[[#This Row],[M1A]]-Table2[[#This Row],[AWAL]])</f>
        <v/>
      </c>
      <c r="H581" s="81"/>
      <c r="I581" s="80" t="str">
        <f>IF(Table2[[#This Row],[M2A]]="","",SUM(Table2[[#This Row],[M2A]]-(IF(Table2[[#This Row],[M1A]]="",Table2[[#This Row],[AWAL]],Table2[[#This Row],[M1A]]))))</f>
        <v/>
      </c>
      <c r="J581" s="82">
        <v>5</v>
      </c>
      <c r="K581" s="80">
        <f>IF(Table2[[#This Row],[M3A]]="","",SUM(Table2[[#This Row],[M3A]]-(IF(Table2[[#This Row],[M2A]]="",IF(Table2[[#This Row],[M1A]]="",Table2[[#This Row],[AWAL]],Table2[[#This Row],[M1A]]),Table2[[#This Row],[M2A]]))))</f>
        <v>5</v>
      </c>
      <c r="L581" s="81">
        <v>1</v>
      </c>
      <c r="M581" s="80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-4</v>
      </c>
      <c r="N581" s="80" t="str">
        <f>IF(NOT(Table2[[#This Row],[M1B]]=""),"+-","")</f>
        <v/>
      </c>
      <c r="O581" s="80"/>
    </row>
    <row r="582" spans="1:15">
      <c r="A582" s="78">
        <f>IF(Table2[[#This Row],[TT]]&lt;1,"",COUNT(A$2:A581)+1)</f>
        <v>520</v>
      </c>
      <c r="B582" s="84" t="s">
        <v>3107</v>
      </c>
      <c r="C582" s="79"/>
      <c r="D582" s="79" t="s">
        <v>2806</v>
      </c>
      <c r="E582" s="8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F582" s="81"/>
      <c r="G582" s="80" t="str">
        <f>IF(Table2[[#This Row],[M1A]]="","",Table2[[#This Row],[M1A]]-Table2[[#This Row],[AWAL]])</f>
        <v/>
      </c>
      <c r="H582" s="81"/>
      <c r="I582" s="80" t="str">
        <f>IF(Table2[[#This Row],[M2A]]="","",SUM(Table2[[#This Row],[M2A]]-(IF(Table2[[#This Row],[M1A]]="",Table2[[#This Row],[AWAL]],Table2[[#This Row],[M1A]]))))</f>
        <v/>
      </c>
      <c r="J582" s="82">
        <v>5</v>
      </c>
      <c r="K582" s="80">
        <f>IF(Table2[[#This Row],[M3A]]="","",SUM(Table2[[#This Row],[M3A]]-(IF(Table2[[#This Row],[M2A]]="",IF(Table2[[#This Row],[M1A]]="",Table2[[#This Row],[AWAL]],Table2[[#This Row],[M1A]]),Table2[[#This Row],[M2A]]))))</f>
        <v>5</v>
      </c>
      <c r="L582" s="81">
        <v>1</v>
      </c>
      <c r="M582" s="80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-4</v>
      </c>
      <c r="N582" s="80" t="str">
        <f>IF(NOT(Table2[[#This Row],[M1B]]=""),"+-","")</f>
        <v/>
      </c>
      <c r="O582" s="80"/>
    </row>
    <row r="583" spans="1:15">
      <c r="A583" s="78">
        <f>IF(Table2[[#This Row],[TT]]&lt;1,"",COUNT(A$2:A582)+1)</f>
        <v>521</v>
      </c>
      <c r="B583" s="84" t="s">
        <v>3108</v>
      </c>
      <c r="C583" s="79"/>
      <c r="D583" s="79" t="s">
        <v>2806</v>
      </c>
      <c r="E583" s="8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F583" s="81"/>
      <c r="G583" s="80" t="str">
        <f>IF(Table2[[#This Row],[M1A]]="","",Table2[[#This Row],[M1A]]-Table2[[#This Row],[AWAL]])</f>
        <v/>
      </c>
      <c r="H583" s="81"/>
      <c r="I583" s="80" t="str">
        <f>IF(Table2[[#This Row],[M2A]]="","",SUM(Table2[[#This Row],[M2A]]-(IF(Table2[[#This Row],[M1A]]="",Table2[[#This Row],[AWAL]],Table2[[#This Row],[M1A]]))))</f>
        <v/>
      </c>
      <c r="J583" s="82">
        <v>5</v>
      </c>
      <c r="K583" s="80">
        <f>IF(Table2[[#This Row],[M3A]]="","",SUM(Table2[[#This Row],[M3A]]-(IF(Table2[[#This Row],[M2A]]="",IF(Table2[[#This Row],[M1A]]="",Table2[[#This Row],[AWAL]],Table2[[#This Row],[M1A]]),Table2[[#This Row],[M2A]]))))</f>
        <v>5</v>
      </c>
      <c r="L583" s="81">
        <v>2</v>
      </c>
      <c r="M583" s="80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-3</v>
      </c>
      <c r="N583" s="80" t="str">
        <f>IF(NOT(Table2[[#This Row],[M1B]]=""),"+-","")</f>
        <v/>
      </c>
      <c r="O583" s="80"/>
    </row>
    <row r="584" spans="1:15">
      <c r="A584" s="78">
        <f>IF(Table2[[#This Row],[TT]]&lt;1,"",COUNT(A$2:A583)+1)</f>
        <v>522</v>
      </c>
      <c r="B584" s="84" t="s">
        <v>3112</v>
      </c>
      <c r="C584" s="79"/>
      <c r="D584" s="79" t="s">
        <v>2806</v>
      </c>
      <c r="E584" s="8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F584" s="81"/>
      <c r="G584" s="80" t="str">
        <f>IF(Table2[[#This Row],[M1A]]="","",Table2[[#This Row],[M1A]]-Table2[[#This Row],[AWAL]])</f>
        <v/>
      </c>
      <c r="H584" s="81"/>
      <c r="I584" s="80" t="str">
        <f>IF(Table2[[#This Row],[M2A]]="","",SUM(Table2[[#This Row],[M2A]]-(IF(Table2[[#This Row],[M1A]]="",Table2[[#This Row],[AWAL]],Table2[[#This Row],[M1A]]))))</f>
        <v/>
      </c>
      <c r="J584" s="82">
        <v>10</v>
      </c>
      <c r="K584" s="80">
        <f>IF(Table2[[#This Row],[M3A]]="","",SUM(Table2[[#This Row],[M3A]]-(IF(Table2[[#This Row],[M2A]]="",IF(Table2[[#This Row],[M1A]]="",Table2[[#This Row],[AWAL]],Table2[[#This Row],[M1A]]),Table2[[#This Row],[M2A]]))))</f>
        <v>10</v>
      </c>
      <c r="L584" s="81">
        <v>9</v>
      </c>
      <c r="M584" s="80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584" s="80" t="str">
        <f>IF(NOT(Table2[[#This Row],[M1B]]=""),"+-","")</f>
        <v/>
      </c>
      <c r="O584" s="80"/>
    </row>
    <row r="585" spans="1:15">
      <c r="A585" s="28">
        <f>IF(Table2[[#This Row],[TT]]&lt;1,"",COUNT(A$2:A584)+1)</f>
        <v>523</v>
      </c>
      <c r="B585" s="38" t="s">
        <v>702</v>
      </c>
      <c r="C585" s="39">
        <v>2</v>
      </c>
      <c r="D585" s="39">
        <v>0</v>
      </c>
      <c r="E58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585" s="29" t="str">
        <f>IF(Table2[[#This Row],[M1A]]="","",Table2[[#This Row],[M1A]]-Table2[[#This Row],[AWAL]])</f>
        <v/>
      </c>
      <c r="I585" s="29" t="str">
        <f>IF(Table2[[#This Row],[M2A]]="","",SUM(Table2[[#This Row],[M2A]]-(IF(Table2[[#This Row],[M1A]]="",Table2[[#This Row],[AWAL]],Table2[[#This Row],[M1A]]))))</f>
        <v/>
      </c>
      <c r="J585" s="30"/>
      <c r="K58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8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85" s="31" t="str">
        <f>IF(NOT(Table2[[#This Row],[M1B]]=""),"+-","")</f>
        <v/>
      </c>
      <c r="O585" s="50"/>
    </row>
    <row r="586" spans="1:15">
      <c r="A586" s="28">
        <f>IF(Table2[[#This Row],[TT]]&lt;1,"",COUNT(A$2:A585)+1)</f>
        <v>524</v>
      </c>
      <c r="B586" s="38" t="s">
        <v>703</v>
      </c>
      <c r="C586" s="39">
        <v>2</v>
      </c>
      <c r="D586" s="39" t="s">
        <v>139</v>
      </c>
      <c r="E58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586" s="29" t="str">
        <f>IF(Table2[[#This Row],[M1A]]="","",Table2[[#This Row],[M1A]]-Table2[[#This Row],[AWAL]])</f>
        <v/>
      </c>
      <c r="I586" s="29" t="str">
        <f>IF(Table2[[#This Row],[M2A]]="","",SUM(Table2[[#This Row],[M2A]]-(IF(Table2[[#This Row],[M1A]]="",Table2[[#This Row],[AWAL]],Table2[[#This Row],[M1A]]))))</f>
        <v/>
      </c>
      <c r="J586" s="30"/>
      <c r="K58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8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86" s="31" t="str">
        <f>IF(NOT(Table2[[#This Row],[M1B]]=""),"+-","")</f>
        <v/>
      </c>
      <c r="O586" s="50"/>
    </row>
    <row r="587" spans="1:15">
      <c r="A587" s="28">
        <f>IF(Table2[[#This Row],[TT]]&lt;1,"",COUNT(A$2:A586)+1)</f>
        <v>525</v>
      </c>
      <c r="B587" s="38" t="s">
        <v>704</v>
      </c>
      <c r="C587" s="39">
        <v>4</v>
      </c>
      <c r="D587" s="39" t="s">
        <v>705</v>
      </c>
      <c r="E58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587" s="29" t="str">
        <f>IF(Table2[[#This Row],[M1A]]="","",Table2[[#This Row],[M1A]]-Table2[[#This Row],[AWAL]])</f>
        <v/>
      </c>
      <c r="I587" s="29" t="str">
        <f>IF(Table2[[#This Row],[M2A]]="","",SUM(Table2[[#This Row],[M2A]]-(IF(Table2[[#This Row],[M1A]]="",Table2[[#This Row],[AWAL]],Table2[[#This Row],[M1A]]))))</f>
        <v/>
      </c>
      <c r="J587" s="30"/>
      <c r="K58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8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87" s="31" t="str">
        <f>IF(NOT(Table2[[#This Row],[M1B]]=""),"+-","")</f>
        <v/>
      </c>
      <c r="O587" s="50"/>
    </row>
    <row r="588" spans="1:15">
      <c r="A588" s="28">
        <f>IF(Table2[[#This Row],[TT]]&lt;1,"",COUNT(A$2:A587)+1)</f>
        <v>526</v>
      </c>
      <c r="B588" s="38" t="s">
        <v>706</v>
      </c>
      <c r="C588" s="39">
        <v>3</v>
      </c>
      <c r="D588" s="39" t="s">
        <v>705</v>
      </c>
      <c r="E58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588" s="29" t="str">
        <f>IF(Table2[[#This Row],[M1A]]="","",Table2[[#This Row],[M1A]]-Table2[[#This Row],[AWAL]])</f>
        <v/>
      </c>
      <c r="I588" s="29" t="str">
        <f>IF(Table2[[#This Row],[M2A]]="","",SUM(Table2[[#This Row],[M2A]]-(IF(Table2[[#This Row],[M1A]]="",Table2[[#This Row],[AWAL]],Table2[[#This Row],[M1A]]))))</f>
        <v/>
      </c>
      <c r="J588" s="30"/>
      <c r="K58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8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88" s="31" t="str">
        <f>IF(NOT(Table2[[#This Row],[M1B]]=""),"+-","")</f>
        <v/>
      </c>
      <c r="O588" s="50"/>
    </row>
    <row r="589" spans="1:15">
      <c r="A589" s="28">
        <f>IF(Table2[[#This Row],[TT]]&lt;1,"",COUNT(A$2:A588)+1)</f>
        <v>527</v>
      </c>
      <c r="B589" s="38" t="s">
        <v>707</v>
      </c>
      <c r="C589" s="39">
        <v>2</v>
      </c>
      <c r="D589" s="39" t="s">
        <v>14</v>
      </c>
      <c r="E58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589" s="29" t="str">
        <f>IF(Table2[[#This Row],[M1A]]="","",Table2[[#This Row],[M1A]]-Table2[[#This Row],[AWAL]])</f>
        <v/>
      </c>
      <c r="I589" s="29" t="str">
        <f>IF(Table2[[#This Row],[M2A]]="","",SUM(Table2[[#This Row],[M2A]]-(IF(Table2[[#This Row],[M1A]]="",Table2[[#This Row],[AWAL]],Table2[[#This Row],[M1A]]))))</f>
        <v/>
      </c>
      <c r="J589" s="30"/>
      <c r="K58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8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89" s="31" t="str">
        <f>IF(NOT(Table2[[#This Row],[M1B]]=""),"+-","")</f>
        <v/>
      </c>
      <c r="O589" s="50"/>
    </row>
    <row r="590" spans="1:15">
      <c r="A590" s="28">
        <f>IF(Table2[[#This Row],[TT]]&lt;1,"",COUNT(A$2:A589)+1)</f>
        <v>528</v>
      </c>
      <c r="B590" s="38" t="s">
        <v>708</v>
      </c>
      <c r="C590" s="39">
        <v>2</v>
      </c>
      <c r="D590" s="39" t="s">
        <v>120</v>
      </c>
      <c r="E59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590" s="29" t="str">
        <f>IF(Table2[[#This Row],[M1A]]="","",Table2[[#This Row],[M1A]]-Table2[[#This Row],[AWAL]])</f>
        <v/>
      </c>
      <c r="I590" s="29" t="str">
        <f>IF(Table2[[#This Row],[M2A]]="","",SUM(Table2[[#This Row],[M2A]]-(IF(Table2[[#This Row],[M1A]]="",Table2[[#This Row],[AWAL]],Table2[[#This Row],[M1A]]))))</f>
        <v/>
      </c>
      <c r="J590" s="30"/>
      <c r="K59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9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90" s="31" t="str">
        <f>IF(NOT(Table2[[#This Row],[M1B]]=""),"+-","")</f>
        <v/>
      </c>
      <c r="O590" s="50"/>
    </row>
    <row r="591" spans="1:15">
      <c r="A591" s="28">
        <f>IF(Table2[[#This Row],[TT]]&lt;1,"",COUNT(A$2:A590)+1)</f>
        <v>529</v>
      </c>
      <c r="B591" s="38" t="s">
        <v>709</v>
      </c>
      <c r="C591" s="39">
        <v>8</v>
      </c>
      <c r="D591" s="39" t="s">
        <v>124</v>
      </c>
      <c r="E59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591" s="29" t="str">
        <f>IF(Table2[[#This Row],[M1A]]="","",Table2[[#This Row],[M1A]]-Table2[[#This Row],[AWAL]])</f>
        <v/>
      </c>
      <c r="I591" s="29" t="str">
        <f>IF(Table2[[#This Row],[M2A]]="","",SUM(Table2[[#This Row],[M2A]]-(IF(Table2[[#This Row],[M1A]]="",Table2[[#This Row],[AWAL]],Table2[[#This Row],[M1A]]))))</f>
        <v/>
      </c>
      <c r="J591" s="30"/>
      <c r="K59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9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91" s="31" t="str">
        <f>IF(NOT(Table2[[#This Row],[M1B]]=""),"+-","")</f>
        <v/>
      </c>
      <c r="O591" s="50"/>
    </row>
    <row r="592" spans="1:15">
      <c r="A592" s="28">
        <f>IF(Table2[[#This Row],[TT]]&lt;1,"",COUNT(A$2:A591)+1)</f>
        <v>530</v>
      </c>
      <c r="B592" s="38" t="s">
        <v>710</v>
      </c>
      <c r="C592" s="39">
        <v>3</v>
      </c>
      <c r="D592" s="39" t="s">
        <v>206</v>
      </c>
      <c r="E59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592" s="29" t="str">
        <f>IF(Table2[[#This Row],[M1A]]="","",Table2[[#This Row],[M1A]]-Table2[[#This Row],[AWAL]])</f>
        <v/>
      </c>
      <c r="I592" s="29" t="str">
        <f>IF(Table2[[#This Row],[M2A]]="","",SUM(Table2[[#This Row],[M2A]]-(IF(Table2[[#This Row],[M1A]]="",Table2[[#This Row],[AWAL]],Table2[[#This Row],[M1A]]))))</f>
        <v/>
      </c>
      <c r="J592" s="30"/>
      <c r="K59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9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92" s="31" t="str">
        <f>IF(NOT(Table2[[#This Row],[M1B]]=""),"+-","")</f>
        <v/>
      </c>
      <c r="O592" s="50"/>
    </row>
    <row r="593" spans="1:15">
      <c r="A593" s="28">
        <f>IF(Table2[[#This Row],[TT]]&lt;1,"",COUNT(A$2:A592)+1)</f>
        <v>531</v>
      </c>
      <c r="B593" s="38" t="s">
        <v>711</v>
      </c>
      <c r="C593" s="39">
        <v>6</v>
      </c>
      <c r="D593" s="39" t="s">
        <v>68</v>
      </c>
      <c r="E59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593" s="29" t="str">
        <f>IF(Table2[[#This Row],[M1A]]="","",Table2[[#This Row],[M1A]]-Table2[[#This Row],[AWAL]])</f>
        <v/>
      </c>
      <c r="I593" s="29" t="str">
        <f>IF(Table2[[#This Row],[M2A]]="","",SUM(Table2[[#This Row],[M2A]]-(IF(Table2[[#This Row],[M1A]]="",Table2[[#This Row],[AWAL]],Table2[[#This Row],[M1A]]))))</f>
        <v/>
      </c>
      <c r="J593" s="30"/>
      <c r="K59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9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93" s="31" t="str">
        <f>IF(NOT(Table2[[#This Row],[M1B]]=""),"+-","")</f>
        <v/>
      </c>
      <c r="O593" s="50"/>
    </row>
    <row r="594" spans="1:15">
      <c r="A594" s="91">
        <f>IF(Table2[[#This Row],[TT]]&lt;1,"",COUNT(A$2:A593)+1)</f>
        <v>532</v>
      </c>
      <c r="B594" s="37" t="s">
        <v>3164</v>
      </c>
      <c r="D594" s="42" t="s">
        <v>2806</v>
      </c>
      <c r="E594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86</v>
      </c>
      <c r="G594" s="31" t="str">
        <f>IF(Table2[[#This Row],[M1A]]="","",Table2[[#This Row],[M1A]]-Table2[[#This Row],[AWAL]])</f>
        <v/>
      </c>
      <c r="I594" s="31" t="str">
        <f>IF(Table2[[#This Row],[M2A]]="","",SUM(Table2[[#This Row],[M2A]]-(IF(Table2[[#This Row],[M1A]]="",Table2[[#This Row],[AWAL]],Table2[[#This Row],[M1A]]))))</f>
        <v/>
      </c>
      <c r="J594" s="30"/>
      <c r="K594" s="31" t="str">
        <f>IF(Table2[[#This Row],[M3A]]="","",SUM(Table2[[#This Row],[M3A]]-(IF(Table2[[#This Row],[M2A]]="",IF(Table2[[#This Row],[M1A]]="",Table2[[#This Row],[AWAL]],Table2[[#This Row],[M1A]]),Table2[[#This Row],[M2A]]))))</f>
        <v/>
      </c>
      <c r="L594" s="29">
        <v>86</v>
      </c>
      <c r="M594" s="31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86</v>
      </c>
      <c r="N594" s="31" t="str">
        <f>IF(NOT(Table2[[#This Row],[M1B]]=""),"+-","")</f>
        <v/>
      </c>
      <c r="O594" s="31"/>
    </row>
    <row r="595" spans="1:15">
      <c r="A595" s="48">
        <f>IF(Table2[[#This Row],[TT]]&lt;1,"",COUNT(A$2:A594)+1)</f>
        <v>533</v>
      </c>
      <c r="B595" s="85" t="s">
        <v>2993</v>
      </c>
      <c r="C595" s="75"/>
      <c r="D595" s="75" t="s">
        <v>2806</v>
      </c>
      <c r="E595" s="5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F595" s="49">
        <v>21</v>
      </c>
      <c r="G595" s="50">
        <f>IF(Table2[[#This Row],[M1A]]="","",Table2[[#This Row],[M1A]]-Table2[[#This Row],[AWAL]])</f>
        <v>21</v>
      </c>
      <c r="H595" s="49">
        <v>16</v>
      </c>
      <c r="I595" s="50">
        <f>IF(Table2[[#This Row],[M2A]]="","",SUM(Table2[[#This Row],[M2A]]-(IF(Table2[[#This Row],[M1A]]="",Table2[[#This Row],[AWAL]],Table2[[#This Row],[M1A]]))))</f>
        <v>-5</v>
      </c>
      <c r="J595" s="51">
        <v>15</v>
      </c>
      <c r="K595" s="50">
        <f>IF(Table2[[#This Row],[M3A]]="","",SUM(Table2[[#This Row],[M3A]]-(IF(Table2[[#This Row],[M2A]]="",IF(Table2[[#This Row],[M1A]]="",Table2[[#This Row],[AWAL]],Table2[[#This Row],[M1A]]),Table2[[#This Row],[M2A]]))))</f>
        <v>-1</v>
      </c>
      <c r="L595" s="49">
        <v>14</v>
      </c>
      <c r="M595" s="50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595" s="50" t="str">
        <f>IF(NOT(Table2[[#This Row],[M1B]]=""),"+-","")</f>
        <v>+-</v>
      </c>
      <c r="O595" s="50"/>
    </row>
    <row r="596" spans="1:15">
      <c r="A596" s="28">
        <f>IF(Table2[[#This Row],[TT]]&lt;1,"",COUNT(A$2:A595)+1)</f>
        <v>534</v>
      </c>
      <c r="B596" s="38" t="s">
        <v>712</v>
      </c>
      <c r="C596" s="39">
        <v>18</v>
      </c>
      <c r="D596" s="39" t="s">
        <v>14</v>
      </c>
      <c r="E59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16</v>
      </c>
      <c r="G596" s="29" t="str">
        <f>IF(Table2[[#This Row],[M1A]]="","",Table2[[#This Row],[M1A]]-Table2[[#This Row],[AWAL]])</f>
        <v/>
      </c>
      <c r="I596" s="29" t="str">
        <f>IF(Table2[[#This Row],[M2A]]="","",SUM(Table2[[#This Row],[M2A]]-(IF(Table2[[#This Row],[M1A]]="",Table2[[#This Row],[AWAL]],Table2[[#This Row],[M1A]]))))</f>
        <v/>
      </c>
      <c r="J596" s="30"/>
      <c r="K59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596" s="29">
        <v>16</v>
      </c>
      <c r="M596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-2</v>
      </c>
      <c r="N596" s="31" t="str">
        <f>IF(NOT(Table2[[#This Row],[M1B]]=""),"+-","")</f>
        <v/>
      </c>
      <c r="O596" s="50"/>
    </row>
    <row r="597" spans="1:15">
      <c r="A597" s="28">
        <f>IF(Table2[[#This Row],[TT]]&lt;1,"",COUNT(A$2:A596)+1)</f>
        <v>535</v>
      </c>
      <c r="B597" s="38" t="s">
        <v>713</v>
      </c>
      <c r="C597" s="39">
        <v>1</v>
      </c>
      <c r="D597" s="39" t="s">
        <v>2806</v>
      </c>
      <c r="E59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F597" s="29">
        <v>14</v>
      </c>
      <c r="G597" s="29">
        <f>IF(Table2[[#This Row],[M1A]]="","",Table2[[#This Row],[M1A]]-Table2[[#This Row],[AWAL]])</f>
        <v>13</v>
      </c>
      <c r="H597" s="29">
        <v>9</v>
      </c>
      <c r="I597" s="29">
        <f>IF(Table2[[#This Row],[M2A]]="","",SUM(Table2[[#This Row],[M2A]]-(IF(Table2[[#This Row],[M1A]]="",Table2[[#This Row],[AWAL]],Table2[[#This Row],[M1A]]))))</f>
        <v>-5</v>
      </c>
      <c r="J597" s="30">
        <v>13</v>
      </c>
      <c r="K597" s="29">
        <f>IF(Table2[[#This Row],[M3A]]="","",SUM(Table2[[#This Row],[M3A]]-(IF(Table2[[#This Row],[M2A]]="",IF(Table2[[#This Row],[M1A]]="",Table2[[#This Row],[AWAL]],Table2[[#This Row],[M1A]]),Table2[[#This Row],[M2A]]))))</f>
        <v>4</v>
      </c>
      <c r="M59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97" s="31" t="str">
        <f>IF(NOT(Table2[[#This Row],[M1B]]=""),"+-","")</f>
        <v>+-</v>
      </c>
      <c r="O597" s="50"/>
    </row>
    <row r="598" spans="1:15">
      <c r="A598" s="28">
        <f>IF(Table2[[#This Row],[TT]]&lt;1,"",COUNT(A$2:A597)+1)</f>
        <v>536</v>
      </c>
      <c r="B598" s="38" t="s">
        <v>2829</v>
      </c>
      <c r="C598" s="39">
        <v>5</v>
      </c>
      <c r="D598" s="39" t="s">
        <v>2806</v>
      </c>
      <c r="E59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598" s="29" t="str">
        <f>IF(Table2[[#This Row],[M1A]]="","",Table2[[#This Row],[M1A]]-Table2[[#This Row],[AWAL]])</f>
        <v/>
      </c>
      <c r="I598" s="29" t="str">
        <f>IF(Table2[[#This Row],[M2A]]="","",SUM(Table2[[#This Row],[M2A]]-(IF(Table2[[#This Row],[M1A]]="",Table2[[#This Row],[AWAL]],Table2[[#This Row],[M1A]]))))</f>
        <v/>
      </c>
      <c r="J598" s="30"/>
      <c r="K59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9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98" s="31" t="str">
        <f>IF(NOT(Table2[[#This Row],[M1B]]=""),"+-","")</f>
        <v/>
      </c>
      <c r="O598" s="50"/>
    </row>
    <row r="599" spans="1:15">
      <c r="A599" s="28">
        <f>IF(Table2[[#This Row],[TT]]&lt;1,"",COUNT(A$2:A598)+1)</f>
        <v>537</v>
      </c>
      <c r="B599" s="38" t="s">
        <v>714</v>
      </c>
      <c r="C599" s="39">
        <v>79</v>
      </c>
      <c r="D599" s="39" t="s">
        <v>82</v>
      </c>
      <c r="E59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77</v>
      </c>
      <c r="G599" s="29" t="str">
        <f>IF(Table2[[#This Row],[M1A]]="","",Table2[[#This Row],[M1A]]-Table2[[#This Row],[AWAL]])</f>
        <v/>
      </c>
      <c r="I599" s="29" t="str">
        <f>IF(Table2[[#This Row],[M2A]]="","",SUM(Table2[[#This Row],[M2A]]-(IF(Table2[[#This Row],[M1A]]="",Table2[[#This Row],[AWAL]],Table2[[#This Row],[M1A]]))))</f>
        <v/>
      </c>
      <c r="J599" s="30"/>
      <c r="K59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599" s="29">
        <v>77</v>
      </c>
      <c r="M599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-2</v>
      </c>
      <c r="N599" s="31" t="str">
        <f>IF(NOT(Table2[[#This Row],[M1B]]=""),"+-","")</f>
        <v/>
      </c>
      <c r="O599" s="50"/>
    </row>
    <row r="600" spans="1:15">
      <c r="A600" s="28">
        <f>IF(Table2[[#This Row],[TT]]&lt;1,"",COUNT(A$2:A599)+1)</f>
        <v>538</v>
      </c>
      <c r="B600" s="38" t="s">
        <v>715</v>
      </c>
      <c r="C600" s="39">
        <v>6</v>
      </c>
      <c r="D600" s="39" t="s">
        <v>529</v>
      </c>
      <c r="E60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600" s="29" t="str">
        <f>IF(Table2[[#This Row],[M1A]]="","",Table2[[#This Row],[M1A]]-Table2[[#This Row],[AWAL]])</f>
        <v/>
      </c>
      <c r="I600" s="29" t="str">
        <f>IF(Table2[[#This Row],[M2A]]="","",SUM(Table2[[#This Row],[M2A]]-(IF(Table2[[#This Row],[M1A]]="",Table2[[#This Row],[AWAL]],Table2[[#This Row],[M1A]]))))</f>
        <v/>
      </c>
      <c r="J600" s="30"/>
      <c r="K60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600" s="29">
        <v>5</v>
      </c>
      <c r="M600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600" s="31" t="str">
        <f>IF(NOT(Table2[[#This Row],[M1B]]=""),"+-","")</f>
        <v/>
      </c>
      <c r="O600" s="50"/>
    </row>
    <row r="601" spans="1:15">
      <c r="A601" s="28">
        <f>IF(Table2[[#This Row],[TT]]&lt;1,"",COUNT(A$2:A600)+1)</f>
        <v>539</v>
      </c>
      <c r="B601" s="38" t="s">
        <v>716</v>
      </c>
      <c r="C601" s="39">
        <v>8</v>
      </c>
      <c r="D601" s="39" t="s">
        <v>529</v>
      </c>
      <c r="E60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601" s="29" t="str">
        <f>IF(Table2[[#This Row],[M1A]]="","",Table2[[#This Row],[M1A]]-Table2[[#This Row],[AWAL]])</f>
        <v/>
      </c>
      <c r="H601" s="29">
        <v>7</v>
      </c>
      <c r="I601" s="29">
        <f>IF(Table2[[#This Row],[M2A]]="","",SUM(Table2[[#This Row],[M2A]]-(IF(Table2[[#This Row],[M1A]]="",Table2[[#This Row],[AWAL]],Table2[[#This Row],[M1A]]))))</f>
        <v>-1</v>
      </c>
      <c r="J601" s="30"/>
      <c r="K60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0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01" s="31" t="str">
        <f>IF(NOT(Table2[[#This Row],[M1B]]=""),"+-","")</f>
        <v/>
      </c>
      <c r="O601" s="50"/>
    </row>
    <row r="602" spans="1:15">
      <c r="A602" s="28">
        <f>IF(Table2[[#This Row],[TT]]&lt;1,"",COUNT(A$2:A601)+1)</f>
        <v>540</v>
      </c>
      <c r="B602" s="38" t="s">
        <v>717</v>
      </c>
      <c r="C602" s="39">
        <v>10</v>
      </c>
      <c r="D602" s="39" t="s">
        <v>529</v>
      </c>
      <c r="E60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602" s="29" t="str">
        <f>IF(Table2[[#This Row],[M1A]]="","",Table2[[#This Row],[M1A]]-Table2[[#This Row],[AWAL]])</f>
        <v/>
      </c>
      <c r="H602" s="29">
        <v>9</v>
      </c>
      <c r="I602" s="29">
        <f>IF(Table2[[#This Row],[M2A]]="","",SUM(Table2[[#This Row],[M2A]]-(IF(Table2[[#This Row],[M1A]]="",Table2[[#This Row],[AWAL]],Table2[[#This Row],[M1A]]))))</f>
        <v>-1</v>
      </c>
      <c r="J602" s="30"/>
      <c r="K60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0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02" s="31" t="str">
        <f>IF(NOT(Table2[[#This Row],[M1B]]=""),"+-","")</f>
        <v/>
      </c>
      <c r="O602" s="50"/>
    </row>
    <row r="603" spans="1:15">
      <c r="A603" s="28" t="str">
        <f>IF(Table2[[#This Row],[TT]]&lt;1,"",COUNT(A$2:A602)+1)</f>
        <v/>
      </c>
      <c r="B603" s="38" t="s">
        <v>2587</v>
      </c>
      <c r="C603" s="39">
        <v>2</v>
      </c>
      <c r="D603" s="39" t="s">
        <v>2869</v>
      </c>
      <c r="E60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603" s="29" t="str">
        <f>IF(Table2[[#This Row],[M1A]]="","",Table2[[#This Row],[M1A]]-Table2[[#This Row],[AWAL]])</f>
        <v/>
      </c>
      <c r="H603" s="29">
        <v>1</v>
      </c>
      <c r="I603" s="29">
        <f>IF(Table2[[#This Row],[M2A]]="","",SUM(Table2[[#This Row],[M2A]]-(IF(Table2[[#This Row],[M1A]]="",Table2[[#This Row],[AWAL]],Table2[[#This Row],[M1A]]))))</f>
        <v>-1</v>
      </c>
      <c r="J603" s="30">
        <v>0</v>
      </c>
      <c r="K603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60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03" s="31" t="str">
        <f>IF(NOT(Table2[[#This Row],[M1B]]=""),"+-","")</f>
        <v/>
      </c>
      <c r="O603" s="50"/>
    </row>
    <row r="604" spans="1:15">
      <c r="A604" s="91">
        <f>IF(Table2[[#This Row],[TT]]&lt;1,"",COUNT(A$2:A603)+1)</f>
        <v>541</v>
      </c>
      <c r="B604" s="37" t="s">
        <v>3165</v>
      </c>
      <c r="D604" s="42" t="s">
        <v>2869</v>
      </c>
      <c r="E604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604" s="31" t="str">
        <f>IF(Table2[[#This Row],[M1A]]="","",Table2[[#This Row],[M1A]]-Table2[[#This Row],[AWAL]])</f>
        <v/>
      </c>
      <c r="I604" s="31" t="str">
        <f>IF(Table2[[#This Row],[M2A]]="","",SUM(Table2[[#This Row],[M2A]]-(IF(Table2[[#This Row],[M1A]]="",Table2[[#This Row],[AWAL]],Table2[[#This Row],[M1A]]))))</f>
        <v/>
      </c>
      <c r="J604" s="30"/>
      <c r="K604" s="31" t="str">
        <f>IF(Table2[[#This Row],[M3A]]="","",SUM(Table2[[#This Row],[M3A]]-(IF(Table2[[#This Row],[M2A]]="",IF(Table2[[#This Row],[M1A]]="",Table2[[#This Row],[AWAL]],Table2[[#This Row],[M1A]]),Table2[[#This Row],[M2A]]))))</f>
        <v/>
      </c>
      <c r="L604" s="29">
        <v>1</v>
      </c>
      <c r="M604" s="31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1</v>
      </c>
      <c r="N604" s="31" t="str">
        <f>IF(NOT(Table2[[#This Row],[M1B]]=""),"+-","")</f>
        <v/>
      </c>
      <c r="O604" s="31"/>
    </row>
    <row r="605" spans="1:15">
      <c r="A605" s="28" t="str">
        <f>IF(Table2[[#This Row],[TT]]&lt;1,"",COUNT(A$2:A604)+1)</f>
        <v/>
      </c>
      <c r="B605" s="70" t="s">
        <v>3014</v>
      </c>
      <c r="C605" s="71">
        <v>2</v>
      </c>
      <c r="D605" s="71" t="s">
        <v>2869</v>
      </c>
      <c r="E60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605" s="29" t="str">
        <f>IF(Table2[[#This Row],[M1A]]="","",Table2[[#This Row],[M1A]]-Table2[[#This Row],[AWAL]])</f>
        <v/>
      </c>
      <c r="I605" s="29" t="str">
        <f>IF(Table2[[#This Row],[M2A]]="","",SUM(Table2[[#This Row],[M2A]]-(IF(Table2[[#This Row],[M1A]]="",Table2[[#This Row],[AWAL]],Table2[[#This Row],[M1A]]))))</f>
        <v/>
      </c>
      <c r="J605" s="30">
        <v>0</v>
      </c>
      <c r="K605" s="29">
        <f>IF(Table2[[#This Row],[M3A]]="","",SUM(Table2[[#This Row],[M3A]]-(IF(Table2[[#This Row],[M2A]]="",IF(Table2[[#This Row],[M1A]]="",Table2[[#This Row],[AWAL]],Table2[[#This Row],[M1A]]),Table2[[#This Row],[M2A]]))))</f>
        <v>-2</v>
      </c>
      <c r="M60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05" s="31" t="str">
        <f>IF(NOT(Table2[[#This Row],[M1B]]=""),"+-","")</f>
        <v/>
      </c>
      <c r="O605" s="50"/>
    </row>
    <row r="606" spans="1:15">
      <c r="A606" s="48" t="str">
        <f>IF(Table2[[#This Row],[TT]]&lt;1,"",COUNT(A$2:A605)+1)</f>
        <v/>
      </c>
      <c r="B606" s="85" t="s">
        <v>2996</v>
      </c>
      <c r="C606" s="75"/>
      <c r="D606" s="75" t="s">
        <v>2869</v>
      </c>
      <c r="E606" s="5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606" s="49">
        <v>2</v>
      </c>
      <c r="G606" s="50">
        <f>IF(Table2[[#This Row],[M1A]]="","",Table2[[#This Row],[M1A]]-Table2[[#This Row],[AWAL]])</f>
        <v>2</v>
      </c>
      <c r="H606" s="49">
        <v>0</v>
      </c>
      <c r="I606" s="50">
        <f>IF(Table2[[#This Row],[M2A]]="","",SUM(Table2[[#This Row],[M2A]]-(IF(Table2[[#This Row],[M1A]]="",Table2[[#This Row],[AWAL]],Table2[[#This Row],[M1A]]))))</f>
        <v>-2</v>
      </c>
      <c r="J606" s="51"/>
      <c r="K606" s="50" t="str">
        <f>IF(Table2[[#This Row],[M3A]]="","",SUM(Table2[[#This Row],[M3A]]-(IF(Table2[[#This Row],[M2A]]="",IF(Table2[[#This Row],[M1A]]="",Table2[[#This Row],[AWAL]],Table2[[#This Row],[M1A]]),Table2[[#This Row],[M2A]]))))</f>
        <v/>
      </c>
      <c r="L606" s="49"/>
      <c r="M606" s="50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06" s="50" t="str">
        <f>IF(NOT(Table2[[#This Row],[M1B]]=""),"+-","")</f>
        <v>+-</v>
      </c>
      <c r="O606" s="50"/>
    </row>
    <row r="607" spans="1:15">
      <c r="A607" s="48" t="str">
        <f>IF(Table2[[#This Row],[TT]]&lt;1,"",COUNT(A$2:A606)+1)</f>
        <v/>
      </c>
      <c r="B607" s="85" t="s">
        <v>2995</v>
      </c>
      <c r="C607" s="75"/>
      <c r="D607" s="75" t="s">
        <v>2869</v>
      </c>
      <c r="E607" s="5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607" s="49">
        <v>3</v>
      </c>
      <c r="G607" s="50">
        <f>IF(Table2[[#This Row],[M1A]]="","",Table2[[#This Row],[M1A]]-Table2[[#This Row],[AWAL]])</f>
        <v>3</v>
      </c>
      <c r="H607" s="49">
        <v>0</v>
      </c>
      <c r="I607" s="50">
        <f>IF(Table2[[#This Row],[M2A]]="","",SUM(Table2[[#This Row],[M2A]]-(IF(Table2[[#This Row],[M1A]]="",Table2[[#This Row],[AWAL]],Table2[[#This Row],[M1A]]))))</f>
        <v>-3</v>
      </c>
      <c r="J607" s="51"/>
      <c r="K607" s="50" t="str">
        <f>IF(Table2[[#This Row],[M3A]]="","",SUM(Table2[[#This Row],[M3A]]-(IF(Table2[[#This Row],[M2A]]="",IF(Table2[[#This Row],[M1A]]="",Table2[[#This Row],[AWAL]],Table2[[#This Row],[M1A]]),Table2[[#This Row],[M2A]]))))</f>
        <v/>
      </c>
      <c r="L607" s="49"/>
      <c r="M607" s="50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07" s="50" t="str">
        <f>IF(NOT(Table2[[#This Row],[M1B]]=""),"+-","")</f>
        <v>+-</v>
      </c>
      <c r="O607" s="50"/>
    </row>
    <row r="608" spans="1:15">
      <c r="A608" s="28" t="str">
        <f>IF(Table2[[#This Row],[TT]]&lt;1,"",COUNT(A$2:A607)+1)</f>
        <v/>
      </c>
      <c r="B608" s="38" t="s">
        <v>718</v>
      </c>
      <c r="C608" s="39">
        <v>2</v>
      </c>
      <c r="D608" s="39" t="s">
        <v>14</v>
      </c>
      <c r="E60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608" s="29">
        <v>1</v>
      </c>
      <c r="G608" s="29">
        <f>IF(Table2[[#This Row],[M1A]]="","",Table2[[#This Row],[M1A]]-Table2[[#This Row],[AWAL]])</f>
        <v>-1</v>
      </c>
      <c r="I608" s="29" t="str">
        <f>IF(Table2[[#This Row],[M2A]]="","",SUM(Table2[[#This Row],[M2A]]-(IF(Table2[[#This Row],[M1A]]="",Table2[[#This Row],[AWAL]],Table2[[#This Row],[M1A]]))))</f>
        <v/>
      </c>
      <c r="J608" s="30"/>
      <c r="K60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608" s="29">
        <v>0</v>
      </c>
      <c r="M608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608" s="31" t="str">
        <f>IF(NOT(Table2[[#This Row],[M1B]]=""),"+-","")</f>
        <v>+-</v>
      </c>
      <c r="O608" s="50"/>
    </row>
    <row r="609" spans="1:15">
      <c r="A609" s="48" t="str">
        <f>IF(Table2[[#This Row],[TT]]&lt;1,"",COUNT(A$2:A608)+1)</f>
        <v/>
      </c>
      <c r="B609" s="85" t="s">
        <v>2994</v>
      </c>
      <c r="C609" s="75"/>
      <c r="D609" s="75" t="s">
        <v>2806</v>
      </c>
      <c r="E609" s="5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609" s="49">
        <v>4</v>
      </c>
      <c r="G609" s="50">
        <f>IF(Table2[[#This Row],[M1A]]="","",Table2[[#This Row],[M1A]]-Table2[[#This Row],[AWAL]])</f>
        <v>4</v>
      </c>
      <c r="H609" s="49">
        <v>0</v>
      </c>
      <c r="I609" s="50">
        <f>IF(Table2[[#This Row],[M2A]]="","",SUM(Table2[[#This Row],[M2A]]-(IF(Table2[[#This Row],[M1A]]="",Table2[[#This Row],[AWAL]],Table2[[#This Row],[M1A]]))))</f>
        <v>-4</v>
      </c>
      <c r="J609" s="51"/>
      <c r="K609" s="50" t="str">
        <f>IF(Table2[[#This Row],[M3A]]="","",SUM(Table2[[#This Row],[M3A]]-(IF(Table2[[#This Row],[M2A]]="",IF(Table2[[#This Row],[M1A]]="",Table2[[#This Row],[AWAL]],Table2[[#This Row],[M1A]]),Table2[[#This Row],[M2A]]))))</f>
        <v/>
      </c>
      <c r="L609" s="49"/>
      <c r="M609" s="50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09" s="50" t="str">
        <f>IF(NOT(Table2[[#This Row],[M1B]]=""),"+-","")</f>
        <v>+-</v>
      </c>
      <c r="O609" s="50"/>
    </row>
    <row r="610" spans="1:15">
      <c r="A610" s="48" t="str">
        <f>IF(Table2[[#This Row],[TT]]&lt;1,"",COUNT(A$2:A609)+1)</f>
        <v/>
      </c>
      <c r="B610" s="37" t="s">
        <v>3178</v>
      </c>
      <c r="C610" s="75"/>
      <c r="D610" s="75" t="s">
        <v>2806</v>
      </c>
      <c r="E610" s="5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610" s="49">
        <v>2</v>
      </c>
      <c r="G610" s="50">
        <f>IF(Table2[[#This Row],[M1A]]="","",Table2[[#This Row],[M1A]]-Table2[[#This Row],[AWAL]])</f>
        <v>2</v>
      </c>
      <c r="H610" s="49"/>
      <c r="I610" s="50" t="str">
        <f>IF(Table2[[#This Row],[M2A]]="","",SUM(Table2[[#This Row],[M2A]]-(IF(Table2[[#This Row],[M1A]]="",Table2[[#This Row],[AWAL]],Table2[[#This Row],[M1A]]))))</f>
        <v/>
      </c>
      <c r="J610" s="51">
        <v>1</v>
      </c>
      <c r="K610" s="50">
        <f>IF(Table2[[#This Row],[M3A]]="","",SUM(Table2[[#This Row],[M3A]]-(IF(Table2[[#This Row],[M2A]]="",IF(Table2[[#This Row],[M1A]]="",Table2[[#This Row],[AWAL]],Table2[[#This Row],[M1A]]),Table2[[#This Row],[M2A]]))))</f>
        <v>-1</v>
      </c>
      <c r="L610" s="49">
        <v>0</v>
      </c>
      <c r="M610" s="50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610" s="50" t="str">
        <f>IF(NOT(Table2[[#This Row],[M1B]]=""),"+-","")</f>
        <v>+-</v>
      </c>
      <c r="O610" s="50"/>
    </row>
    <row r="611" spans="1:15">
      <c r="A611" s="48">
        <f>IF(Table2[[#This Row],[TT]]&lt;1,"",COUNT(A$2:A610)+1)</f>
        <v>542</v>
      </c>
      <c r="B611" s="37" t="s">
        <v>3180</v>
      </c>
      <c r="C611" s="75"/>
      <c r="D611" s="75" t="s">
        <v>2806</v>
      </c>
      <c r="E611" s="5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F611" s="49">
        <v>4</v>
      </c>
      <c r="G611" s="50">
        <f>IF(Table2[[#This Row],[M1A]]="","",Table2[[#This Row],[M1A]]-Table2[[#This Row],[AWAL]])</f>
        <v>4</v>
      </c>
      <c r="H611" s="49"/>
      <c r="I611" s="50" t="str">
        <f>IF(Table2[[#This Row],[M2A]]="","",SUM(Table2[[#This Row],[M2A]]-(IF(Table2[[#This Row],[M1A]]="",Table2[[#This Row],[AWAL]],Table2[[#This Row],[M1A]]))))</f>
        <v/>
      </c>
      <c r="J611" s="51">
        <v>2</v>
      </c>
      <c r="K611" s="50">
        <f>IF(Table2[[#This Row],[M3A]]="","",SUM(Table2[[#This Row],[M3A]]-(IF(Table2[[#This Row],[M2A]]="",IF(Table2[[#This Row],[M1A]]="",Table2[[#This Row],[AWAL]],Table2[[#This Row],[M1A]]),Table2[[#This Row],[M2A]]))))</f>
        <v>-2</v>
      </c>
      <c r="L611" s="49">
        <v>4</v>
      </c>
      <c r="M611" s="50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2</v>
      </c>
      <c r="N611" s="50" t="str">
        <f>IF(NOT(Table2[[#This Row],[M1B]]=""),"+-","")</f>
        <v>+-</v>
      </c>
      <c r="O611" s="50"/>
    </row>
    <row r="612" spans="1:15">
      <c r="A612" s="48">
        <f>IF(Table2[[#This Row],[TT]]&lt;1,"",COUNT(A$2:A611)+1)</f>
        <v>543</v>
      </c>
      <c r="B612" s="37" t="s">
        <v>3179</v>
      </c>
      <c r="C612" s="75"/>
      <c r="D612" s="75" t="s">
        <v>2806</v>
      </c>
      <c r="E612" s="5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F612" s="49">
        <v>5</v>
      </c>
      <c r="G612" s="50">
        <f>IF(Table2[[#This Row],[M1A]]="","",Table2[[#This Row],[M1A]]-Table2[[#This Row],[AWAL]])</f>
        <v>5</v>
      </c>
      <c r="H612" s="49"/>
      <c r="I612" s="50" t="str">
        <f>IF(Table2[[#This Row],[M2A]]="","",SUM(Table2[[#This Row],[M2A]]-(IF(Table2[[#This Row],[M1A]]="",Table2[[#This Row],[AWAL]],Table2[[#This Row],[M1A]]))))</f>
        <v/>
      </c>
      <c r="J612" s="51">
        <v>3</v>
      </c>
      <c r="K612" s="50">
        <f>IF(Table2[[#This Row],[M3A]]="","",SUM(Table2[[#This Row],[M3A]]-(IF(Table2[[#This Row],[M2A]]="",IF(Table2[[#This Row],[M1A]]="",Table2[[#This Row],[AWAL]],Table2[[#This Row],[M1A]]),Table2[[#This Row],[M2A]]))))</f>
        <v>-2</v>
      </c>
      <c r="L612" s="49"/>
      <c r="M612" s="50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12" s="50" t="str">
        <f>IF(NOT(Table2[[#This Row],[M1B]]=""),"+-","")</f>
        <v>+-</v>
      </c>
      <c r="O612" s="50"/>
    </row>
    <row r="613" spans="1:15">
      <c r="A613" s="48">
        <f>IF(Table2[[#This Row],[TT]]&lt;1,"",COUNT(A$2:A612)+1)</f>
        <v>544</v>
      </c>
      <c r="B613" s="37" t="s">
        <v>3181</v>
      </c>
      <c r="C613" s="75"/>
      <c r="D613" s="75" t="s">
        <v>2806</v>
      </c>
      <c r="E613" s="5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F613" s="49">
        <v>7</v>
      </c>
      <c r="G613" s="50">
        <f>IF(Table2[[#This Row],[M1A]]="","",Table2[[#This Row],[M1A]]-Table2[[#This Row],[AWAL]])</f>
        <v>7</v>
      </c>
      <c r="H613" s="49"/>
      <c r="I613" s="50" t="str">
        <f>IF(Table2[[#This Row],[M2A]]="","",SUM(Table2[[#This Row],[M2A]]-(IF(Table2[[#This Row],[M1A]]="",Table2[[#This Row],[AWAL]],Table2[[#This Row],[M1A]]))))</f>
        <v/>
      </c>
      <c r="J613" s="51">
        <v>5</v>
      </c>
      <c r="K613" s="50">
        <f>IF(Table2[[#This Row],[M3A]]="","",SUM(Table2[[#This Row],[M3A]]-(IF(Table2[[#This Row],[M2A]]="",IF(Table2[[#This Row],[M1A]]="",Table2[[#This Row],[AWAL]],Table2[[#This Row],[M1A]]),Table2[[#This Row],[M2A]]))))</f>
        <v>-2</v>
      </c>
      <c r="L613" s="49">
        <v>4</v>
      </c>
      <c r="M613" s="50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613" s="50" t="str">
        <f>IF(NOT(Table2[[#This Row],[M1B]]=""),"+-","")</f>
        <v>+-</v>
      </c>
      <c r="O613" s="50"/>
    </row>
    <row r="614" spans="1:15">
      <c r="A614" s="48">
        <f>IF(Table2[[#This Row],[TT]]&lt;1,"",COUNT(A$2:A613)+1)</f>
        <v>545</v>
      </c>
      <c r="B614" s="37" t="s">
        <v>3182</v>
      </c>
      <c r="C614" s="75"/>
      <c r="D614" s="75" t="s">
        <v>2806</v>
      </c>
      <c r="E614" s="5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F614" s="49">
        <v>4</v>
      </c>
      <c r="G614" s="50">
        <f>IF(Table2[[#This Row],[M1A]]="","",Table2[[#This Row],[M1A]]-Table2[[#This Row],[AWAL]])</f>
        <v>4</v>
      </c>
      <c r="H614" s="49"/>
      <c r="I614" s="50" t="str">
        <f>IF(Table2[[#This Row],[M2A]]="","",SUM(Table2[[#This Row],[M2A]]-(IF(Table2[[#This Row],[M1A]]="",Table2[[#This Row],[AWAL]],Table2[[#This Row],[M1A]]))))</f>
        <v/>
      </c>
      <c r="J614" s="51">
        <v>2</v>
      </c>
      <c r="K614" s="50">
        <f>IF(Table2[[#This Row],[M3A]]="","",SUM(Table2[[#This Row],[M3A]]-(IF(Table2[[#This Row],[M2A]]="",IF(Table2[[#This Row],[M1A]]="",Table2[[#This Row],[AWAL]],Table2[[#This Row],[M1A]]),Table2[[#This Row],[M2A]]))))</f>
        <v>-2</v>
      </c>
      <c r="L614" s="49"/>
      <c r="M614" s="50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14" s="50" t="str">
        <f>IF(NOT(Table2[[#This Row],[M1B]]=""),"+-","")</f>
        <v>+-</v>
      </c>
      <c r="O614" s="50"/>
    </row>
    <row r="615" spans="1:15">
      <c r="A615" s="48" t="str">
        <f>IF(Table2[[#This Row],[TT]]&lt;1,"",COUNT(A$2:A614)+1)</f>
        <v/>
      </c>
      <c r="B615" s="37" t="s">
        <v>3124</v>
      </c>
      <c r="C615" s="75"/>
      <c r="D615" s="75" t="s">
        <v>2806</v>
      </c>
      <c r="E615" s="5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615" s="49">
        <v>3</v>
      </c>
      <c r="G615" s="50">
        <f>IF(Table2[[#This Row],[M1A]]="","",Table2[[#This Row],[M1A]]-Table2[[#This Row],[AWAL]])</f>
        <v>3</v>
      </c>
      <c r="H615" s="49"/>
      <c r="I615" s="50" t="str">
        <f>IF(Table2[[#This Row],[M2A]]="","",SUM(Table2[[#This Row],[M2A]]-(IF(Table2[[#This Row],[M1A]]="",Table2[[#This Row],[AWAL]],Table2[[#This Row],[M1A]]))))</f>
        <v/>
      </c>
      <c r="J615" s="51">
        <v>1</v>
      </c>
      <c r="K615" s="50">
        <f>IF(Table2[[#This Row],[M3A]]="","",SUM(Table2[[#This Row],[M3A]]-(IF(Table2[[#This Row],[M2A]]="",IF(Table2[[#This Row],[M1A]]="",Table2[[#This Row],[AWAL]],Table2[[#This Row],[M1A]]),Table2[[#This Row],[M2A]]))))</f>
        <v>-2</v>
      </c>
      <c r="L615" s="49">
        <v>0</v>
      </c>
      <c r="M615" s="50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615" s="50" t="str">
        <f>IF(NOT(Table2[[#This Row],[M1B]]=""),"+-","")</f>
        <v>+-</v>
      </c>
      <c r="O615" s="50"/>
    </row>
    <row r="616" spans="1:15">
      <c r="A616" s="28">
        <f>IF(Table2[[#This Row],[TT]]&lt;1,"",COUNT(A$2:A615)+1)</f>
        <v>546</v>
      </c>
      <c r="B616" s="38" t="s">
        <v>719</v>
      </c>
      <c r="C616" s="39">
        <v>2</v>
      </c>
      <c r="D616" s="39" t="s">
        <v>720</v>
      </c>
      <c r="E61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616" s="29" t="str">
        <f>IF(Table2[[#This Row],[M1A]]="","",Table2[[#This Row],[M1A]]-Table2[[#This Row],[AWAL]])</f>
        <v/>
      </c>
      <c r="I616" s="29" t="str">
        <f>IF(Table2[[#This Row],[M2A]]="","",SUM(Table2[[#This Row],[M2A]]-(IF(Table2[[#This Row],[M1A]]="",Table2[[#This Row],[AWAL]],Table2[[#This Row],[M1A]]))))</f>
        <v/>
      </c>
      <c r="J616" s="30"/>
      <c r="K61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1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16" s="31" t="str">
        <f>IF(NOT(Table2[[#This Row],[M1B]]=""),"+-","")</f>
        <v/>
      </c>
      <c r="O616" s="50"/>
    </row>
    <row r="617" spans="1:15">
      <c r="A617" s="28">
        <f>IF(Table2[[#This Row],[TT]]&lt;1,"",COUNT(A$2:A616)+1)</f>
        <v>547</v>
      </c>
      <c r="B617" s="38" t="s">
        <v>719</v>
      </c>
      <c r="C617" s="39">
        <v>2</v>
      </c>
      <c r="D617" s="39" t="s">
        <v>206</v>
      </c>
      <c r="E61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617" s="29" t="str">
        <f>IF(Table2[[#This Row],[M1A]]="","",Table2[[#This Row],[M1A]]-Table2[[#This Row],[AWAL]])</f>
        <v/>
      </c>
      <c r="I617" s="29" t="str">
        <f>IF(Table2[[#This Row],[M2A]]="","",SUM(Table2[[#This Row],[M2A]]-(IF(Table2[[#This Row],[M1A]]="",Table2[[#This Row],[AWAL]],Table2[[#This Row],[M1A]]))))</f>
        <v/>
      </c>
      <c r="J617" s="30"/>
      <c r="K61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1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17" s="31" t="str">
        <f>IF(NOT(Table2[[#This Row],[M1B]]=""),"+-","")</f>
        <v/>
      </c>
      <c r="O617" s="50"/>
    </row>
    <row r="618" spans="1:15">
      <c r="A618" s="28">
        <f>IF(Table2[[#This Row],[TT]]&lt;1,"",COUNT(A$2:A617)+1)</f>
        <v>548</v>
      </c>
      <c r="B618" s="38" t="s">
        <v>721</v>
      </c>
      <c r="C618" s="39">
        <v>2</v>
      </c>
      <c r="D618" s="39" t="s">
        <v>541</v>
      </c>
      <c r="E61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618" s="29" t="str">
        <f>IF(Table2[[#This Row],[M1A]]="","",Table2[[#This Row],[M1A]]-Table2[[#This Row],[AWAL]])</f>
        <v/>
      </c>
      <c r="I618" s="29" t="str">
        <f>IF(Table2[[#This Row],[M2A]]="","",SUM(Table2[[#This Row],[M2A]]-(IF(Table2[[#This Row],[M1A]]="",Table2[[#This Row],[AWAL]],Table2[[#This Row],[M1A]]))))</f>
        <v/>
      </c>
      <c r="J618" s="30"/>
      <c r="K61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1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18" s="31" t="str">
        <f>IF(NOT(Table2[[#This Row],[M1B]]=""),"+-","")</f>
        <v/>
      </c>
      <c r="O618" s="50"/>
    </row>
    <row r="619" spans="1:15">
      <c r="A619" s="28">
        <f>IF(Table2[[#This Row],[TT]]&lt;1,"",COUNT(A$2:A618)+1)</f>
        <v>549</v>
      </c>
      <c r="B619" s="38" t="s">
        <v>722</v>
      </c>
      <c r="C619" s="39">
        <v>2</v>
      </c>
      <c r="D619" s="39" t="s">
        <v>82</v>
      </c>
      <c r="E61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619" s="29" t="str">
        <f>IF(Table2[[#This Row],[M1A]]="","",Table2[[#This Row],[M1A]]-Table2[[#This Row],[AWAL]])</f>
        <v/>
      </c>
      <c r="I619" s="29" t="str">
        <f>IF(Table2[[#This Row],[M2A]]="","",SUM(Table2[[#This Row],[M2A]]-(IF(Table2[[#This Row],[M1A]]="",Table2[[#This Row],[AWAL]],Table2[[#This Row],[M1A]]))))</f>
        <v/>
      </c>
      <c r="J619" s="30"/>
      <c r="K61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1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19" s="31" t="str">
        <f>IF(NOT(Table2[[#This Row],[M1B]]=""),"+-","")</f>
        <v/>
      </c>
      <c r="O619" s="50"/>
    </row>
    <row r="620" spans="1:15">
      <c r="A620" s="28">
        <f>IF(Table2[[#This Row],[TT]]&lt;1,"",COUNT(A$2:A619)+1)</f>
        <v>550</v>
      </c>
      <c r="B620" s="38" t="s">
        <v>723</v>
      </c>
      <c r="C620" s="39">
        <v>4</v>
      </c>
      <c r="D620" s="39" t="s">
        <v>541</v>
      </c>
      <c r="E62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620" s="29" t="str">
        <f>IF(Table2[[#This Row],[M1A]]="","",Table2[[#This Row],[M1A]]-Table2[[#This Row],[AWAL]])</f>
        <v/>
      </c>
      <c r="H620" s="29">
        <v>3</v>
      </c>
      <c r="I620" s="29">
        <f>IF(Table2[[#This Row],[M2A]]="","",SUM(Table2[[#This Row],[M2A]]-(IF(Table2[[#This Row],[M1A]]="",Table2[[#This Row],[AWAL]],Table2[[#This Row],[M1A]]))))</f>
        <v>-1</v>
      </c>
      <c r="J620" s="30"/>
      <c r="K62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620" s="29">
        <v>2</v>
      </c>
      <c r="M620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620" s="31" t="str">
        <f>IF(NOT(Table2[[#This Row],[M1B]]=""),"+-","")</f>
        <v/>
      </c>
      <c r="O620" s="50"/>
    </row>
    <row r="621" spans="1:15">
      <c r="A621" s="28" t="str">
        <f>IF(Table2[[#This Row],[TT]]&lt;1,"",COUNT(A$2:A620)+1)</f>
        <v/>
      </c>
      <c r="B621" s="38" t="s">
        <v>724</v>
      </c>
      <c r="C621" s="39">
        <v>2</v>
      </c>
      <c r="D621" s="39" t="s">
        <v>135</v>
      </c>
      <c r="E62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621" s="29" t="str">
        <f>IF(Table2[[#This Row],[M1A]]="","",Table2[[#This Row],[M1A]]-Table2[[#This Row],[AWAL]])</f>
        <v/>
      </c>
      <c r="H621" s="29">
        <v>1</v>
      </c>
      <c r="I621" s="29">
        <f>IF(Table2[[#This Row],[M2A]]="","",SUM(Table2[[#This Row],[M2A]]-(IF(Table2[[#This Row],[M1A]]="",Table2[[#This Row],[AWAL]],Table2[[#This Row],[M1A]]))))</f>
        <v>-1</v>
      </c>
      <c r="J621" s="30"/>
      <c r="K62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621" s="29">
        <v>0</v>
      </c>
      <c r="M621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621" s="31" t="str">
        <f>IF(NOT(Table2[[#This Row],[M1B]]=""),"+-","")</f>
        <v/>
      </c>
      <c r="O621" s="50"/>
    </row>
    <row r="622" spans="1:15">
      <c r="A622" s="28">
        <f>IF(Table2[[#This Row],[TT]]&lt;1,"",COUNT(A$2:A621)+1)</f>
        <v>551</v>
      </c>
      <c r="B622" s="38" t="s">
        <v>725</v>
      </c>
      <c r="C622" s="39">
        <v>4</v>
      </c>
      <c r="D622" s="39" t="s">
        <v>120</v>
      </c>
      <c r="E62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622" s="29" t="str">
        <f>IF(Table2[[#This Row],[M1A]]="","",Table2[[#This Row],[M1A]]-Table2[[#This Row],[AWAL]])</f>
        <v/>
      </c>
      <c r="I622" s="29" t="str">
        <f>IF(Table2[[#This Row],[M2A]]="","",SUM(Table2[[#This Row],[M2A]]-(IF(Table2[[#This Row],[M1A]]="",Table2[[#This Row],[AWAL]],Table2[[#This Row],[M1A]]))))</f>
        <v/>
      </c>
      <c r="J622" s="30"/>
      <c r="K62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2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22" s="31" t="str">
        <f>IF(NOT(Table2[[#This Row],[M1B]]=""),"+-","")</f>
        <v/>
      </c>
      <c r="O622" s="50"/>
    </row>
    <row r="623" spans="1:15">
      <c r="A623" s="28">
        <f>IF(Table2[[#This Row],[TT]]&lt;1,"",COUNT(A$2:A622)+1)</f>
        <v>552</v>
      </c>
      <c r="B623" s="38" t="s">
        <v>726</v>
      </c>
      <c r="C623" s="39">
        <v>6</v>
      </c>
      <c r="D623" s="39" t="s">
        <v>14</v>
      </c>
      <c r="E62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623" s="29" t="str">
        <f>IF(Table2[[#This Row],[M1A]]="","",Table2[[#This Row],[M1A]]-Table2[[#This Row],[AWAL]])</f>
        <v/>
      </c>
      <c r="I623" s="29" t="str">
        <f>IF(Table2[[#This Row],[M2A]]="","",SUM(Table2[[#This Row],[M2A]]-(IF(Table2[[#This Row],[M1A]]="",Table2[[#This Row],[AWAL]],Table2[[#This Row],[M1A]]))))</f>
        <v/>
      </c>
      <c r="J623" s="30"/>
      <c r="K62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2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23" s="31" t="str">
        <f>IF(NOT(Table2[[#This Row],[M1B]]=""),"+-","")</f>
        <v/>
      </c>
      <c r="O623" s="50"/>
    </row>
    <row r="624" spans="1:15">
      <c r="A624" s="28">
        <f>IF(Table2[[#This Row],[TT]]&lt;1,"",COUNT(A$2:A623)+1)</f>
        <v>553</v>
      </c>
      <c r="B624" s="38" t="s">
        <v>727</v>
      </c>
      <c r="C624" s="39">
        <v>2</v>
      </c>
      <c r="D624" s="39" t="s">
        <v>14</v>
      </c>
      <c r="E62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624" s="29" t="str">
        <f>IF(Table2[[#This Row],[M1A]]="","",Table2[[#This Row],[M1A]]-Table2[[#This Row],[AWAL]])</f>
        <v/>
      </c>
      <c r="I624" s="29" t="str">
        <f>IF(Table2[[#This Row],[M2A]]="","",SUM(Table2[[#This Row],[M2A]]-(IF(Table2[[#This Row],[M1A]]="",Table2[[#This Row],[AWAL]],Table2[[#This Row],[M1A]]))))</f>
        <v/>
      </c>
      <c r="J624" s="30"/>
      <c r="K62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2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24" s="31" t="str">
        <f>IF(NOT(Table2[[#This Row],[M1B]]=""),"+-","")</f>
        <v/>
      </c>
      <c r="O624" s="50"/>
    </row>
    <row r="625" spans="1:15">
      <c r="A625" s="28">
        <f>IF(Table2[[#This Row],[TT]]&lt;1,"",COUNT(A$2:A624)+1)</f>
        <v>554</v>
      </c>
      <c r="B625" s="38" t="s">
        <v>728</v>
      </c>
      <c r="C625" s="39">
        <v>3</v>
      </c>
      <c r="D625" s="39" t="s">
        <v>14</v>
      </c>
      <c r="E62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F625" s="29">
        <v>2</v>
      </c>
      <c r="G625" s="29">
        <f>IF(Table2[[#This Row],[M1A]]="","",Table2[[#This Row],[M1A]]-Table2[[#This Row],[AWAL]])</f>
        <v>-1</v>
      </c>
      <c r="I625" s="29" t="str">
        <f>IF(Table2[[#This Row],[M2A]]="","",SUM(Table2[[#This Row],[M2A]]-(IF(Table2[[#This Row],[M1A]]="",Table2[[#This Row],[AWAL]],Table2[[#This Row],[M1A]]))))</f>
        <v/>
      </c>
      <c r="J625" s="30"/>
      <c r="K62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625" s="29">
        <v>1</v>
      </c>
      <c r="M625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625" s="31" t="str">
        <f>IF(NOT(Table2[[#This Row],[M1B]]=""),"+-","")</f>
        <v>+-</v>
      </c>
      <c r="O625" s="50"/>
    </row>
    <row r="626" spans="1:15">
      <c r="A626" s="28">
        <f>IF(Table2[[#This Row],[TT]]&lt;1,"",COUNT(A$2:A625)+1)</f>
        <v>555</v>
      </c>
      <c r="B626" s="38" t="s">
        <v>729</v>
      </c>
      <c r="C626" s="39">
        <v>10</v>
      </c>
      <c r="D626" s="39" t="s">
        <v>14</v>
      </c>
      <c r="E62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F626" s="29">
        <v>9</v>
      </c>
      <c r="G626" s="29">
        <f>IF(Table2[[#This Row],[M1A]]="","",Table2[[#This Row],[M1A]]-Table2[[#This Row],[AWAL]])</f>
        <v>-1</v>
      </c>
      <c r="I626" s="29" t="str">
        <f>IF(Table2[[#This Row],[M2A]]="","",SUM(Table2[[#This Row],[M2A]]-(IF(Table2[[#This Row],[M1A]]="",Table2[[#This Row],[AWAL]],Table2[[#This Row],[M1A]]))))</f>
        <v/>
      </c>
      <c r="J626" s="30"/>
      <c r="K62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626" s="29">
        <v>8</v>
      </c>
      <c r="M626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626" s="31" t="str">
        <f>IF(NOT(Table2[[#This Row],[M1B]]=""),"+-","")</f>
        <v>+-</v>
      </c>
      <c r="O626" s="50"/>
    </row>
    <row r="627" spans="1:15">
      <c r="A627" s="28">
        <f>IF(Table2[[#This Row],[TT]]&lt;1,"",COUNT(A$2:A626)+1)</f>
        <v>556</v>
      </c>
      <c r="B627" s="38" t="s">
        <v>730</v>
      </c>
      <c r="C627" s="39">
        <v>7</v>
      </c>
      <c r="D627" s="39" t="s">
        <v>14</v>
      </c>
      <c r="E62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F627" s="29">
        <v>6</v>
      </c>
      <c r="G627" s="29">
        <f>IF(Table2[[#This Row],[M1A]]="","",Table2[[#This Row],[M1A]]-Table2[[#This Row],[AWAL]])</f>
        <v>-1</v>
      </c>
      <c r="I627" s="29" t="str">
        <f>IF(Table2[[#This Row],[M2A]]="","",SUM(Table2[[#This Row],[M2A]]-(IF(Table2[[#This Row],[M1A]]="",Table2[[#This Row],[AWAL]],Table2[[#This Row],[M1A]]))))</f>
        <v/>
      </c>
      <c r="J627" s="30"/>
      <c r="K62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627" s="29">
        <v>5</v>
      </c>
      <c r="M627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627" s="31" t="str">
        <f>IF(NOT(Table2[[#This Row],[M1B]]=""),"+-","")</f>
        <v>+-</v>
      </c>
      <c r="O627" s="50"/>
    </row>
    <row r="628" spans="1:15">
      <c r="A628" s="28">
        <f>IF(Table2[[#This Row],[TT]]&lt;1,"",COUNT(A$2:A627)+1)</f>
        <v>557</v>
      </c>
      <c r="B628" s="38" t="s">
        <v>731</v>
      </c>
      <c r="C628" s="39">
        <v>1</v>
      </c>
      <c r="D628" s="39" t="s">
        <v>652</v>
      </c>
      <c r="E62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628" s="29" t="str">
        <f>IF(Table2[[#This Row],[M1A]]="","",Table2[[#This Row],[M1A]]-Table2[[#This Row],[AWAL]])</f>
        <v/>
      </c>
      <c r="I628" s="29" t="str">
        <f>IF(Table2[[#This Row],[M2A]]="","",SUM(Table2[[#This Row],[M2A]]-(IF(Table2[[#This Row],[M1A]]="",Table2[[#This Row],[AWAL]],Table2[[#This Row],[M1A]]))))</f>
        <v/>
      </c>
      <c r="J628" s="30"/>
      <c r="K62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2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28" s="31" t="str">
        <f>IF(NOT(Table2[[#This Row],[M1B]]=""),"+-","")</f>
        <v/>
      </c>
      <c r="O628" s="50"/>
    </row>
    <row r="629" spans="1:15">
      <c r="A629" s="28">
        <f>IF(Table2[[#This Row],[TT]]&lt;1,"",COUNT(A$2:A628)+1)</f>
        <v>558</v>
      </c>
      <c r="B629" s="38" t="s">
        <v>2830</v>
      </c>
      <c r="C629" s="39">
        <v>20</v>
      </c>
      <c r="D629" s="39" t="s">
        <v>2796</v>
      </c>
      <c r="E62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F629" s="29">
        <v>14</v>
      </c>
      <c r="G629" s="29">
        <f>IF(Table2[[#This Row],[M1A]]="","",Table2[[#This Row],[M1A]]-Table2[[#This Row],[AWAL]])</f>
        <v>-6</v>
      </c>
      <c r="H629" s="29">
        <v>13</v>
      </c>
      <c r="I629" s="29">
        <f>IF(Table2[[#This Row],[M2A]]="","",SUM(Table2[[#This Row],[M2A]]-(IF(Table2[[#This Row],[M1A]]="",Table2[[#This Row],[AWAL]],Table2[[#This Row],[M1A]]))))</f>
        <v>-1</v>
      </c>
      <c r="J629" s="30">
        <v>4</v>
      </c>
      <c r="K629" s="29">
        <f>IF(Table2[[#This Row],[M3A]]="","",SUM(Table2[[#This Row],[M3A]]-(IF(Table2[[#This Row],[M2A]]="",IF(Table2[[#This Row],[M1A]]="",Table2[[#This Row],[AWAL]],Table2[[#This Row],[M1A]]),Table2[[#This Row],[M2A]]))))</f>
        <v>-9</v>
      </c>
      <c r="L629" s="29">
        <v>5</v>
      </c>
      <c r="M629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1</v>
      </c>
      <c r="N629" s="31" t="str">
        <f>IF(NOT(Table2[[#This Row],[M1B]]=""),"+-","")</f>
        <v>+-</v>
      </c>
      <c r="O629" s="50"/>
    </row>
    <row r="630" spans="1:15">
      <c r="A630" s="28" t="str">
        <f>IF(Table2[[#This Row],[TT]]&lt;1,"",COUNT(A$2:A629)+1)</f>
        <v/>
      </c>
      <c r="B630" s="38" t="s">
        <v>2831</v>
      </c>
      <c r="C630" s="39">
        <v>3</v>
      </c>
      <c r="D630" s="39" t="s">
        <v>2796</v>
      </c>
      <c r="E63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630" s="29">
        <v>1</v>
      </c>
      <c r="G630" s="29">
        <f>IF(Table2[[#This Row],[M1A]]="","",Table2[[#This Row],[M1A]]-Table2[[#This Row],[AWAL]])</f>
        <v>-2</v>
      </c>
      <c r="I630" s="29" t="str">
        <f>IF(Table2[[#This Row],[M2A]]="","",SUM(Table2[[#This Row],[M2A]]-(IF(Table2[[#This Row],[M1A]]="",Table2[[#This Row],[AWAL]],Table2[[#This Row],[M1A]]))))</f>
        <v/>
      </c>
      <c r="J630" s="30">
        <v>0</v>
      </c>
      <c r="K630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63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30" s="31" t="str">
        <f>IF(NOT(Table2[[#This Row],[M1B]]=""),"+-","")</f>
        <v>+-</v>
      </c>
      <c r="O630" s="50"/>
    </row>
    <row r="631" spans="1:15">
      <c r="A631" s="28">
        <f>IF(Table2[[#This Row],[TT]]&lt;1,"",COUNT(A$2:A630)+1)</f>
        <v>559</v>
      </c>
      <c r="B631" s="38" t="s">
        <v>732</v>
      </c>
      <c r="C631" s="39">
        <v>1</v>
      </c>
      <c r="D631" s="39" t="s">
        <v>539</v>
      </c>
      <c r="E63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631" s="29" t="str">
        <f>IF(Table2[[#This Row],[M1A]]="","",Table2[[#This Row],[M1A]]-Table2[[#This Row],[AWAL]])</f>
        <v/>
      </c>
      <c r="I631" s="29" t="str">
        <f>IF(Table2[[#This Row],[M2A]]="","",SUM(Table2[[#This Row],[M2A]]-(IF(Table2[[#This Row],[M1A]]="",Table2[[#This Row],[AWAL]],Table2[[#This Row],[M1A]]))))</f>
        <v/>
      </c>
      <c r="J631" s="30"/>
      <c r="K63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3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31" s="31" t="str">
        <f>IF(NOT(Table2[[#This Row],[M1B]]=""),"+-","")</f>
        <v/>
      </c>
      <c r="O631" s="50"/>
    </row>
    <row r="632" spans="1:15">
      <c r="A632" s="28">
        <f>IF(Table2[[#This Row],[TT]]&lt;1,"",COUNT(A$2:A631)+1)</f>
        <v>560</v>
      </c>
      <c r="B632" s="38" t="s">
        <v>733</v>
      </c>
      <c r="C632" s="39">
        <v>3</v>
      </c>
      <c r="D632" s="39" t="s">
        <v>14</v>
      </c>
      <c r="E63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632" s="29" t="str">
        <f>IF(Table2[[#This Row],[M1A]]="","",Table2[[#This Row],[M1A]]-Table2[[#This Row],[AWAL]])</f>
        <v/>
      </c>
      <c r="I632" s="29" t="str">
        <f>IF(Table2[[#This Row],[M2A]]="","",SUM(Table2[[#This Row],[M2A]]-(IF(Table2[[#This Row],[M1A]]="",Table2[[#This Row],[AWAL]],Table2[[#This Row],[M1A]]))))</f>
        <v/>
      </c>
      <c r="J632" s="30"/>
      <c r="K63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3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32" s="31" t="str">
        <f>IF(NOT(Table2[[#This Row],[M1B]]=""),"+-","")</f>
        <v/>
      </c>
      <c r="O632" s="50"/>
    </row>
    <row r="633" spans="1:15">
      <c r="A633" s="28">
        <f>IF(Table2[[#This Row],[TT]]&lt;1,"",COUNT(A$2:A632)+1)</f>
        <v>561</v>
      </c>
      <c r="B633" s="38" t="s">
        <v>734</v>
      </c>
      <c r="C633" s="39">
        <v>2</v>
      </c>
      <c r="D633" s="39" t="s">
        <v>14</v>
      </c>
      <c r="E63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633" s="29" t="str">
        <f>IF(Table2[[#This Row],[M1A]]="","",Table2[[#This Row],[M1A]]-Table2[[#This Row],[AWAL]])</f>
        <v/>
      </c>
      <c r="I633" s="29" t="str">
        <f>IF(Table2[[#This Row],[M2A]]="","",SUM(Table2[[#This Row],[M2A]]-(IF(Table2[[#This Row],[M1A]]="",Table2[[#This Row],[AWAL]],Table2[[#This Row],[M1A]]))))</f>
        <v/>
      </c>
      <c r="J633" s="30"/>
      <c r="K63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3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33" s="31" t="str">
        <f>IF(NOT(Table2[[#This Row],[M1B]]=""),"+-","")</f>
        <v/>
      </c>
      <c r="O633" s="50"/>
    </row>
    <row r="634" spans="1:15">
      <c r="A634" s="28">
        <f>IF(Table2[[#This Row],[TT]]&lt;1,"",COUNT(A$2:A633)+1)</f>
        <v>562</v>
      </c>
      <c r="B634" s="38" t="s">
        <v>735</v>
      </c>
      <c r="C634" s="39">
        <v>2</v>
      </c>
      <c r="D634" s="39" t="s">
        <v>14</v>
      </c>
      <c r="E63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634" s="29" t="str">
        <f>IF(Table2[[#This Row],[M1A]]="","",Table2[[#This Row],[M1A]]-Table2[[#This Row],[AWAL]])</f>
        <v/>
      </c>
      <c r="I634" s="29" t="str">
        <f>IF(Table2[[#This Row],[M2A]]="","",SUM(Table2[[#This Row],[M2A]]-(IF(Table2[[#This Row],[M1A]]="",Table2[[#This Row],[AWAL]],Table2[[#This Row],[M1A]]))))</f>
        <v/>
      </c>
      <c r="J634" s="30"/>
      <c r="K63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3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34" s="31" t="str">
        <f>IF(NOT(Table2[[#This Row],[M1B]]=""),"+-","")</f>
        <v/>
      </c>
      <c r="O634" s="50"/>
    </row>
    <row r="635" spans="1:15">
      <c r="A635" s="28">
        <f>IF(Table2[[#This Row],[TT]]&lt;1,"",COUNT(A$2:A634)+1)</f>
        <v>563</v>
      </c>
      <c r="B635" s="38" t="s">
        <v>736</v>
      </c>
      <c r="C635" s="39">
        <v>1</v>
      </c>
      <c r="D635" s="39" t="s">
        <v>32</v>
      </c>
      <c r="E63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635" s="29" t="str">
        <f>IF(Table2[[#This Row],[M1A]]="","",Table2[[#This Row],[M1A]]-Table2[[#This Row],[AWAL]])</f>
        <v/>
      </c>
      <c r="I635" s="29" t="str">
        <f>IF(Table2[[#This Row],[M2A]]="","",SUM(Table2[[#This Row],[M2A]]-(IF(Table2[[#This Row],[M1A]]="",Table2[[#This Row],[AWAL]],Table2[[#This Row],[M1A]]))))</f>
        <v/>
      </c>
      <c r="J635" s="30"/>
      <c r="K63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3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35" s="31" t="str">
        <f>IF(NOT(Table2[[#This Row],[M1B]]=""),"+-","")</f>
        <v/>
      </c>
      <c r="O635" s="50"/>
    </row>
    <row r="636" spans="1:15">
      <c r="A636" s="28">
        <f>IF(Table2[[#This Row],[TT]]&lt;1,"",COUNT(A$2:A635)+1)</f>
        <v>564</v>
      </c>
      <c r="B636" s="38" t="s">
        <v>737</v>
      </c>
      <c r="C636" s="39">
        <v>2</v>
      </c>
      <c r="D636" s="39" t="s">
        <v>659</v>
      </c>
      <c r="E63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636" s="29" t="str">
        <f>IF(Table2[[#This Row],[M1A]]="","",Table2[[#This Row],[M1A]]-Table2[[#This Row],[AWAL]])</f>
        <v/>
      </c>
      <c r="I636" s="29" t="str">
        <f>IF(Table2[[#This Row],[M2A]]="","",SUM(Table2[[#This Row],[M2A]]-(IF(Table2[[#This Row],[M1A]]="",Table2[[#This Row],[AWAL]],Table2[[#This Row],[M1A]]))))</f>
        <v/>
      </c>
      <c r="J636" s="30"/>
      <c r="K63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3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36" s="31" t="str">
        <f>IF(NOT(Table2[[#This Row],[M1B]]=""),"+-","")</f>
        <v/>
      </c>
      <c r="O636" s="50"/>
    </row>
    <row r="637" spans="1:15">
      <c r="A637" s="28">
        <f>IF(Table2[[#This Row],[TT]]&lt;1,"",COUNT(A$2:A636)+1)</f>
        <v>565</v>
      </c>
      <c r="B637" s="38" t="s">
        <v>738</v>
      </c>
      <c r="C637" s="39">
        <v>3</v>
      </c>
      <c r="D637" s="39" t="s">
        <v>659</v>
      </c>
      <c r="E63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637" s="29" t="str">
        <f>IF(Table2[[#This Row],[M1A]]="","",Table2[[#This Row],[M1A]]-Table2[[#This Row],[AWAL]])</f>
        <v/>
      </c>
      <c r="I637" s="29" t="str">
        <f>IF(Table2[[#This Row],[M2A]]="","",SUM(Table2[[#This Row],[M2A]]-(IF(Table2[[#This Row],[M1A]]="",Table2[[#This Row],[AWAL]],Table2[[#This Row],[M1A]]))))</f>
        <v/>
      </c>
      <c r="J637" s="30"/>
      <c r="K63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3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37" s="31" t="str">
        <f>IF(NOT(Table2[[#This Row],[M1B]]=""),"+-","")</f>
        <v/>
      </c>
      <c r="O637" s="83"/>
    </row>
    <row r="638" spans="1:15">
      <c r="A638" s="28">
        <f>IF(Table2[[#This Row],[TT]]&lt;1,"",COUNT(A$2:A637)+1)</f>
        <v>566</v>
      </c>
      <c r="B638" s="38" t="s">
        <v>739</v>
      </c>
      <c r="C638" s="39">
        <v>1</v>
      </c>
      <c r="D638" s="39" t="s">
        <v>32</v>
      </c>
      <c r="E63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638" s="29" t="str">
        <f>IF(Table2[[#This Row],[M1A]]="","",Table2[[#This Row],[M1A]]-Table2[[#This Row],[AWAL]])</f>
        <v/>
      </c>
      <c r="I638" s="29" t="str">
        <f>IF(Table2[[#This Row],[M2A]]="","",SUM(Table2[[#This Row],[M2A]]-(IF(Table2[[#This Row],[M1A]]="",Table2[[#This Row],[AWAL]],Table2[[#This Row],[M1A]]))))</f>
        <v/>
      </c>
      <c r="J638" s="30"/>
      <c r="K63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3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38" s="31" t="str">
        <f>IF(NOT(Table2[[#This Row],[M1B]]=""),"+-","")</f>
        <v/>
      </c>
      <c r="O638" s="50"/>
    </row>
    <row r="639" spans="1:15">
      <c r="A639" s="28">
        <f>IF(Table2[[#This Row],[TT]]&lt;1,"",COUNT(A$2:A638)+1)</f>
        <v>567</v>
      </c>
      <c r="B639" s="38" t="s">
        <v>740</v>
      </c>
      <c r="C639" s="39">
        <v>1</v>
      </c>
      <c r="D639" s="39" t="s">
        <v>14</v>
      </c>
      <c r="E63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639" s="29" t="str">
        <f>IF(Table2[[#This Row],[M1A]]="","",Table2[[#This Row],[M1A]]-Table2[[#This Row],[AWAL]])</f>
        <v/>
      </c>
      <c r="I639" s="29" t="str">
        <f>IF(Table2[[#This Row],[M2A]]="","",SUM(Table2[[#This Row],[M2A]]-(IF(Table2[[#This Row],[M1A]]="",Table2[[#This Row],[AWAL]],Table2[[#This Row],[M1A]]))))</f>
        <v/>
      </c>
      <c r="J639" s="30"/>
      <c r="K63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3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39" s="31" t="str">
        <f>IF(NOT(Table2[[#This Row],[M1B]]=""),"+-","")</f>
        <v/>
      </c>
      <c r="O639" s="50"/>
    </row>
    <row r="640" spans="1:15">
      <c r="A640" s="28">
        <f>IF(Table2[[#This Row],[TT]]&lt;1,"",COUNT(A$2:A639)+1)</f>
        <v>568</v>
      </c>
      <c r="B640" s="38" t="s">
        <v>741</v>
      </c>
      <c r="C640" s="39">
        <v>1</v>
      </c>
      <c r="D640" s="39" t="s">
        <v>68</v>
      </c>
      <c r="E64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640" s="29" t="str">
        <f>IF(Table2[[#This Row],[M1A]]="","",Table2[[#This Row],[M1A]]-Table2[[#This Row],[AWAL]])</f>
        <v/>
      </c>
      <c r="I640" s="29" t="str">
        <f>IF(Table2[[#This Row],[M2A]]="","",SUM(Table2[[#This Row],[M2A]]-(IF(Table2[[#This Row],[M1A]]="",Table2[[#This Row],[AWAL]],Table2[[#This Row],[M1A]]))))</f>
        <v/>
      </c>
      <c r="J640" s="30"/>
      <c r="K64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4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40" s="31" t="str">
        <f>IF(NOT(Table2[[#This Row],[M1B]]=""),"+-","")</f>
        <v/>
      </c>
      <c r="O640" s="50"/>
    </row>
    <row r="641" spans="1:15">
      <c r="A641" s="28">
        <f>IF(Table2[[#This Row],[TT]]&lt;1,"",COUNT(A$2:A640)+1)</f>
        <v>569</v>
      </c>
      <c r="B641" s="38" t="s">
        <v>742</v>
      </c>
      <c r="C641" s="39">
        <v>3</v>
      </c>
      <c r="D641" s="39" t="s">
        <v>19</v>
      </c>
      <c r="E64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641" s="29" t="str">
        <f>IF(Table2[[#This Row],[M1A]]="","",Table2[[#This Row],[M1A]]-Table2[[#This Row],[AWAL]])</f>
        <v/>
      </c>
      <c r="I641" s="29" t="str">
        <f>IF(Table2[[#This Row],[M2A]]="","",SUM(Table2[[#This Row],[M2A]]-(IF(Table2[[#This Row],[M1A]]="",Table2[[#This Row],[AWAL]],Table2[[#This Row],[M1A]]))))</f>
        <v/>
      </c>
      <c r="J641" s="30">
        <v>2</v>
      </c>
      <c r="K641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64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41" s="31" t="str">
        <f>IF(NOT(Table2[[#This Row],[M1B]]=""),"+-","")</f>
        <v/>
      </c>
      <c r="O641" s="50"/>
    </row>
    <row r="642" spans="1:15">
      <c r="A642" s="28" t="str">
        <f>IF(Table2[[#This Row],[TT]]&lt;1,"",COUNT(A$2:A641)+1)</f>
        <v/>
      </c>
      <c r="B642" s="38" t="s">
        <v>2832</v>
      </c>
      <c r="C642" s="39">
        <v>0</v>
      </c>
      <c r="D642" s="39" t="s">
        <v>2695</v>
      </c>
      <c r="E64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642" s="29" t="str">
        <f>IF(Table2[[#This Row],[M1A]]="","",Table2[[#This Row],[M1A]]-Table2[[#This Row],[AWAL]])</f>
        <v/>
      </c>
      <c r="I642" s="29" t="str">
        <f>IF(Table2[[#This Row],[M2A]]="","",SUM(Table2[[#This Row],[M2A]]-(IF(Table2[[#This Row],[M1A]]="",Table2[[#This Row],[AWAL]],Table2[[#This Row],[M1A]]))))</f>
        <v/>
      </c>
      <c r="J642" s="30"/>
      <c r="K64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4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42" s="31" t="str">
        <f>IF(NOT(Table2[[#This Row],[M1B]]=""),"+-","")</f>
        <v/>
      </c>
      <c r="O642" s="50"/>
    </row>
    <row r="643" spans="1:15">
      <c r="A643" s="28" t="str">
        <f>IF(Table2[[#This Row],[TT]]&lt;1,"",COUNT(A$2:A642)+1)</f>
        <v/>
      </c>
      <c r="B643" s="38" t="s">
        <v>2945</v>
      </c>
      <c r="C643" s="39">
        <v>3</v>
      </c>
      <c r="D643" s="39" t="s">
        <v>2870</v>
      </c>
      <c r="E64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643" s="29" t="str">
        <f>IF(Table2[[#This Row],[M1A]]="","",Table2[[#This Row],[M1A]]-Table2[[#This Row],[AWAL]])</f>
        <v/>
      </c>
      <c r="I643" s="29" t="str">
        <f>IF(Table2[[#This Row],[M2A]]="","",SUM(Table2[[#This Row],[M2A]]-(IF(Table2[[#This Row],[M1A]]="",Table2[[#This Row],[AWAL]],Table2[[#This Row],[M1A]]))))</f>
        <v/>
      </c>
      <c r="J643" s="30">
        <v>0</v>
      </c>
      <c r="K643" s="29">
        <f>IF(Table2[[#This Row],[M3A]]="","",SUM(Table2[[#This Row],[M3A]]-(IF(Table2[[#This Row],[M2A]]="",IF(Table2[[#This Row],[M1A]]="",Table2[[#This Row],[AWAL]],Table2[[#This Row],[M1A]]),Table2[[#This Row],[M2A]]))))</f>
        <v>-3</v>
      </c>
      <c r="M64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43" s="31" t="str">
        <f>IF(NOT(Table2[[#This Row],[M1B]]=""),"+-","")</f>
        <v/>
      </c>
      <c r="O643" s="50"/>
    </row>
    <row r="644" spans="1:15">
      <c r="A644" s="28" t="str">
        <f>IF(Table2[[#This Row],[TT]]&lt;1,"",COUNT(A$2:A643)+1)</f>
        <v/>
      </c>
      <c r="B644" s="38" t="s">
        <v>2949</v>
      </c>
      <c r="C644" s="39">
        <v>2</v>
      </c>
      <c r="D644" s="39" t="s">
        <v>2876</v>
      </c>
      <c r="E64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644" s="29" t="str">
        <f>IF(Table2[[#This Row],[M1A]]="","",Table2[[#This Row],[M1A]]-Table2[[#This Row],[AWAL]])</f>
        <v/>
      </c>
      <c r="I644" s="29" t="str">
        <f>IF(Table2[[#This Row],[M2A]]="","",SUM(Table2[[#This Row],[M2A]]-(IF(Table2[[#This Row],[M1A]]="",Table2[[#This Row],[AWAL]],Table2[[#This Row],[M1A]]))))</f>
        <v/>
      </c>
      <c r="J644" s="30">
        <v>0</v>
      </c>
      <c r="K644" s="29">
        <f>IF(Table2[[#This Row],[M3A]]="","",SUM(Table2[[#This Row],[M3A]]-(IF(Table2[[#This Row],[M2A]]="",IF(Table2[[#This Row],[M1A]]="",Table2[[#This Row],[AWAL]],Table2[[#This Row],[M1A]]),Table2[[#This Row],[M2A]]))))</f>
        <v>-2</v>
      </c>
      <c r="M64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44" s="31" t="str">
        <f>IF(NOT(Table2[[#This Row],[M1B]]=""),"+-","")</f>
        <v/>
      </c>
      <c r="O644" s="50"/>
    </row>
    <row r="645" spans="1:15">
      <c r="A645" s="28" t="str">
        <f>IF(Table2[[#This Row],[TT]]&lt;1,"",COUNT(A$2:A644)+1)</f>
        <v/>
      </c>
      <c r="B645" s="38" t="s">
        <v>2833</v>
      </c>
      <c r="C645" s="39">
        <v>0</v>
      </c>
      <c r="D645" s="39" t="s">
        <v>2871</v>
      </c>
      <c r="E64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645" s="29" t="str">
        <f>IF(Table2[[#This Row],[M1A]]="","",Table2[[#This Row],[M1A]]-Table2[[#This Row],[AWAL]])</f>
        <v/>
      </c>
      <c r="I645" s="29" t="str">
        <f>IF(Table2[[#This Row],[M2A]]="","",SUM(Table2[[#This Row],[M2A]]-(IF(Table2[[#This Row],[M1A]]="",Table2[[#This Row],[AWAL]],Table2[[#This Row],[M1A]]))))</f>
        <v/>
      </c>
      <c r="J645" s="30"/>
      <c r="K64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4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45" s="31" t="str">
        <f>IF(NOT(Table2[[#This Row],[M1B]]=""),"+-","")</f>
        <v/>
      </c>
      <c r="O645" s="50"/>
    </row>
    <row r="646" spans="1:15">
      <c r="A646" s="28" t="str">
        <f>IF(Table2[[#This Row],[TT]]&lt;1,"",COUNT(A$2:A645)+1)</f>
        <v/>
      </c>
      <c r="B646" s="38" t="s">
        <v>2645</v>
      </c>
      <c r="C646" s="39">
        <v>0</v>
      </c>
      <c r="D646" s="39" t="s">
        <v>2872</v>
      </c>
      <c r="E64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646" s="29" t="str">
        <f>IF(Table2[[#This Row],[M1A]]="","",Table2[[#This Row],[M1A]]-Table2[[#This Row],[AWAL]])</f>
        <v/>
      </c>
      <c r="I646" s="29" t="str">
        <f>IF(Table2[[#This Row],[M2A]]="","",SUM(Table2[[#This Row],[M2A]]-(IF(Table2[[#This Row],[M1A]]="",Table2[[#This Row],[AWAL]],Table2[[#This Row],[M1A]]))))</f>
        <v/>
      </c>
      <c r="J646" s="30"/>
      <c r="K64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4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46" s="31" t="str">
        <f>IF(NOT(Table2[[#This Row],[M1B]]=""),"+-","")</f>
        <v/>
      </c>
      <c r="O646" s="50"/>
    </row>
    <row r="647" spans="1:15">
      <c r="A647" s="28" t="str">
        <f>IF(Table2[[#This Row],[TT]]&lt;1,"",COUNT(A$2:A646)+1)</f>
        <v/>
      </c>
      <c r="B647" s="38" t="s">
        <v>2946</v>
      </c>
      <c r="C647" s="39">
        <v>3</v>
      </c>
      <c r="D647" s="39" t="s">
        <v>2873</v>
      </c>
      <c r="E64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647" s="29" t="str">
        <f>IF(Table2[[#This Row],[M1A]]="","",Table2[[#This Row],[M1A]]-Table2[[#This Row],[AWAL]])</f>
        <v/>
      </c>
      <c r="I647" s="29" t="str">
        <f>IF(Table2[[#This Row],[M2A]]="","",SUM(Table2[[#This Row],[M2A]]-(IF(Table2[[#This Row],[M1A]]="",Table2[[#This Row],[AWAL]],Table2[[#This Row],[M1A]]))))</f>
        <v/>
      </c>
      <c r="J647" s="30">
        <v>0</v>
      </c>
      <c r="K647" s="29">
        <f>IF(Table2[[#This Row],[M3A]]="","",SUM(Table2[[#This Row],[M3A]]-(IF(Table2[[#This Row],[M2A]]="",IF(Table2[[#This Row],[M1A]]="",Table2[[#This Row],[AWAL]],Table2[[#This Row],[M1A]]),Table2[[#This Row],[M2A]]))))</f>
        <v>-3</v>
      </c>
      <c r="M64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47" s="31" t="str">
        <f>IF(NOT(Table2[[#This Row],[M1B]]=""),"+-","")</f>
        <v/>
      </c>
      <c r="O647" s="50"/>
    </row>
    <row r="648" spans="1:15">
      <c r="A648" s="28" t="str">
        <f>IF(Table2[[#This Row],[TT]]&lt;1,"",COUNT(A$2:A647)+1)</f>
        <v/>
      </c>
      <c r="B648" s="38" t="s">
        <v>2947</v>
      </c>
      <c r="C648" s="39">
        <v>2</v>
      </c>
      <c r="D648" s="39" t="s">
        <v>2874</v>
      </c>
      <c r="E64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648" s="29" t="str">
        <f>IF(Table2[[#This Row],[M1A]]="","",Table2[[#This Row],[M1A]]-Table2[[#This Row],[AWAL]])</f>
        <v/>
      </c>
      <c r="I648" s="29" t="str">
        <f>IF(Table2[[#This Row],[M2A]]="","",SUM(Table2[[#This Row],[M2A]]-(IF(Table2[[#This Row],[M1A]]="",Table2[[#This Row],[AWAL]],Table2[[#This Row],[M1A]]))))</f>
        <v/>
      </c>
      <c r="J648" s="30">
        <v>0</v>
      </c>
      <c r="K648" s="29">
        <f>IF(Table2[[#This Row],[M3A]]="","",SUM(Table2[[#This Row],[M3A]]-(IF(Table2[[#This Row],[M2A]]="",IF(Table2[[#This Row],[M1A]]="",Table2[[#This Row],[AWAL]],Table2[[#This Row],[M1A]]),Table2[[#This Row],[M2A]]))))</f>
        <v>-2</v>
      </c>
      <c r="M64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48" s="31" t="str">
        <f>IF(NOT(Table2[[#This Row],[M1B]]=""),"+-","")</f>
        <v/>
      </c>
      <c r="O648" s="50"/>
    </row>
    <row r="649" spans="1:15">
      <c r="A649" s="28" t="str">
        <f>IF(Table2[[#This Row],[TT]]&lt;1,"",COUNT(A$2:A648)+1)</f>
        <v/>
      </c>
      <c r="B649" s="38" t="s">
        <v>2948</v>
      </c>
      <c r="C649" s="39">
        <v>1</v>
      </c>
      <c r="D649" s="39" t="s">
        <v>2875</v>
      </c>
      <c r="E64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649" s="29" t="str">
        <f>IF(Table2[[#This Row],[M1A]]="","",Table2[[#This Row],[M1A]]-Table2[[#This Row],[AWAL]])</f>
        <v/>
      </c>
      <c r="I649" s="29" t="str">
        <f>IF(Table2[[#This Row],[M2A]]="","",SUM(Table2[[#This Row],[M2A]]-(IF(Table2[[#This Row],[M1A]]="",Table2[[#This Row],[AWAL]],Table2[[#This Row],[M1A]]))))</f>
        <v/>
      </c>
      <c r="J649" s="30">
        <v>0</v>
      </c>
      <c r="K649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64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49" s="31" t="str">
        <f>IF(NOT(Table2[[#This Row],[M1B]]=""),"+-","")</f>
        <v/>
      </c>
      <c r="O649" s="50"/>
    </row>
    <row r="650" spans="1:15">
      <c r="A650" s="32">
        <f>IF(Table2[[#This Row],[TT]]&lt;1,"",COUNT(A$2:A649)+1)</f>
        <v>570</v>
      </c>
      <c r="B650" s="72" t="s">
        <v>743</v>
      </c>
      <c r="C650" s="73">
        <v>17</v>
      </c>
      <c r="D650" s="73">
        <v>120</v>
      </c>
      <c r="E650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16</v>
      </c>
      <c r="G650" s="31" t="str">
        <f>IF(Table2[[#This Row],[M1A]]="","",Table2[[#This Row],[M1A]]-Table2[[#This Row],[AWAL]])</f>
        <v/>
      </c>
      <c r="I650" s="29" t="str">
        <f>IF(Table2[[#This Row],[M2A]]="","",SUM(Table2[[#This Row],[M2A]]-(IF(Table2[[#This Row],[M1A]]="",Table2[[#This Row],[AWAL]],Table2[[#This Row],[M1A]]))))</f>
        <v/>
      </c>
      <c r="J650" s="30">
        <v>16</v>
      </c>
      <c r="K650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65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50" s="31" t="str">
        <f>IF(NOT(Table2[[#This Row],[M1B]]=""),"+-","")</f>
        <v/>
      </c>
      <c r="O650" s="50"/>
    </row>
    <row r="651" spans="1:15">
      <c r="A651" s="32">
        <f>IF(Table2[[#This Row],[TT]]&lt;1,"",COUNT(A$2:A650)+1)</f>
        <v>571</v>
      </c>
      <c r="B651" s="72" t="s">
        <v>744</v>
      </c>
      <c r="C651" s="73">
        <v>23</v>
      </c>
      <c r="D651" s="73" t="s">
        <v>19</v>
      </c>
      <c r="E651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22</v>
      </c>
      <c r="G651" s="31" t="str">
        <f>IF(Table2[[#This Row],[M1A]]="","",Table2[[#This Row],[M1A]]-Table2[[#This Row],[AWAL]])</f>
        <v/>
      </c>
      <c r="I651" s="29" t="str">
        <f>IF(Table2[[#This Row],[M2A]]="","",SUM(Table2[[#This Row],[M2A]]-(IF(Table2[[#This Row],[M1A]]="",Table2[[#This Row],[AWAL]],Table2[[#This Row],[M1A]]))))</f>
        <v/>
      </c>
      <c r="J651" s="30">
        <v>22</v>
      </c>
      <c r="K651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65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51" s="31" t="str">
        <f>IF(NOT(Table2[[#This Row],[M1B]]=""),"+-","")</f>
        <v/>
      </c>
      <c r="O651" s="50"/>
    </row>
    <row r="652" spans="1:15">
      <c r="A652" s="28">
        <f>IF(Table2[[#This Row],[TT]]&lt;1,"",COUNT(A$2:A651)+1)</f>
        <v>572</v>
      </c>
      <c r="B652" s="37" t="s">
        <v>2905</v>
      </c>
      <c r="C652" s="42">
        <v>23</v>
      </c>
      <c r="D652" s="42" t="s">
        <v>2906</v>
      </c>
      <c r="E65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F652" s="29">
        <v>15</v>
      </c>
      <c r="G652" s="29">
        <f>IF(Table2[[#This Row],[M1A]]="","",Table2[[#This Row],[M1A]]-Table2[[#This Row],[AWAL]])</f>
        <v>-8</v>
      </c>
      <c r="I652" s="29" t="str">
        <f>IF(Table2[[#This Row],[M2A]]="","",SUM(Table2[[#This Row],[M2A]]-(IF(Table2[[#This Row],[M1A]]="",Table2[[#This Row],[AWAL]],Table2[[#This Row],[M1A]]))))</f>
        <v/>
      </c>
      <c r="J652" s="30">
        <v>13</v>
      </c>
      <c r="K652" s="29">
        <f>IF(Table2[[#This Row],[M3A]]="","",SUM(Table2[[#This Row],[M3A]]-(IF(Table2[[#This Row],[M2A]]="",IF(Table2[[#This Row],[M1A]]="",Table2[[#This Row],[AWAL]],Table2[[#This Row],[M1A]]),Table2[[#This Row],[M2A]]))))</f>
        <v>-2</v>
      </c>
      <c r="M65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52" s="31" t="str">
        <f>IF(NOT(Table2[[#This Row],[M1B]]=""),"+-","")</f>
        <v>+-</v>
      </c>
      <c r="O652" s="86"/>
    </row>
    <row r="653" spans="1:15">
      <c r="A653" s="32">
        <f>IF(Table2[[#This Row],[TT]]&lt;1,"",COUNT(A$2:A652)+1)</f>
        <v>573</v>
      </c>
      <c r="B653" s="38" t="s">
        <v>745</v>
      </c>
      <c r="C653" s="39">
        <v>4</v>
      </c>
      <c r="D653" s="39" t="s">
        <v>39</v>
      </c>
      <c r="E653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653" s="31" t="str">
        <f>IF(Table2[[#This Row],[M1A]]="","",Table2[[#This Row],[M1A]]-Table2[[#This Row],[AWAL]])</f>
        <v/>
      </c>
      <c r="I653" s="29" t="str">
        <f>IF(Table2[[#This Row],[M2A]]="","",SUM(Table2[[#This Row],[M2A]]-(IF(Table2[[#This Row],[M1A]]="",Table2[[#This Row],[AWAL]],Table2[[#This Row],[M1A]]))))</f>
        <v/>
      </c>
      <c r="J653" s="30"/>
      <c r="K65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5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53" s="31" t="str">
        <f>IF(NOT(Table2[[#This Row],[M1B]]=""),"+-","")</f>
        <v/>
      </c>
      <c r="O653" s="50"/>
    </row>
    <row r="654" spans="1:15">
      <c r="A654" s="28">
        <f>IF(Table2[[#This Row],[TT]]&lt;1,"",COUNT(A$2:A653)+1)</f>
        <v>574</v>
      </c>
      <c r="B654" s="38" t="s">
        <v>746</v>
      </c>
      <c r="C654" s="39">
        <v>4</v>
      </c>
      <c r="D654" s="39" t="s">
        <v>43</v>
      </c>
      <c r="E65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654" s="29" t="str">
        <f>IF(Table2[[#This Row],[M1A]]="","",Table2[[#This Row],[M1A]]-Table2[[#This Row],[AWAL]])</f>
        <v/>
      </c>
      <c r="I654" s="29" t="str">
        <f>IF(Table2[[#This Row],[M2A]]="","",SUM(Table2[[#This Row],[M2A]]-(IF(Table2[[#This Row],[M1A]]="",Table2[[#This Row],[AWAL]],Table2[[#This Row],[M1A]]))))</f>
        <v/>
      </c>
      <c r="J654" s="30"/>
      <c r="K65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5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54" s="31" t="str">
        <f>IF(NOT(Table2[[#This Row],[M1B]]=""),"+-","")</f>
        <v/>
      </c>
      <c r="O654" s="50"/>
    </row>
    <row r="655" spans="1:15">
      <c r="A655" s="28">
        <f>IF(Table2[[#This Row],[TT]]&lt;1,"",COUNT(A$2:A654)+1)</f>
        <v>575</v>
      </c>
      <c r="B655" s="38" t="s">
        <v>747</v>
      </c>
      <c r="C655" s="39">
        <v>1</v>
      </c>
      <c r="D655" s="39" t="s">
        <v>43</v>
      </c>
      <c r="E65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655" s="29" t="str">
        <f>IF(Table2[[#This Row],[M1A]]="","",Table2[[#This Row],[M1A]]-Table2[[#This Row],[AWAL]])</f>
        <v/>
      </c>
      <c r="I655" s="29" t="str">
        <f>IF(Table2[[#This Row],[M2A]]="","",SUM(Table2[[#This Row],[M2A]]-(IF(Table2[[#This Row],[M1A]]="",Table2[[#This Row],[AWAL]],Table2[[#This Row],[M1A]]))))</f>
        <v/>
      </c>
      <c r="J655" s="30"/>
      <c r="K65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5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55" s="31" t="str">
        <f>IF(NOT(Table2[[#This Row],[M1B]]=""),"+-","")</f>
        <v/>
      </c>
      <c r="O655" s="50"/>
    </row>
    <row r="656" spans="1:15">
      <c r="A656" s="28">
        <f>IF(Table2[[#This Row],[TT]]&lt;1,"",COUNT(A$2:A655)+1)</f>
        <v>576</v>
      </c>
      <c r="B656" s="38" t="s">
        <v>748</v>
      </c>
      <c r="C656" s="39">
        <v>43</v>
      </c>
      <c r="D656" s="39" t="s">
        <v>135</v>
      </c>
      <c r="E65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43</v>
      </c>
      <c r="G656" s="29" t="str">
        <f>IF(Table2[[#This Row],[M1A]]="","",Table2[[#This Row],[M1A]]-Table2[[#This Row],[AWAL]])</f>
        <v/>
      </c>
      <c r="I656" s="29" t="str">
        <f>IF(Table2[[#This Row],[M2A]]="","",SUM(Table2[[#This Row],[M2A]]-(IF(Table2[[#This Row],[M1A]]="",Table2[[#This Row],[AWAL]],Table2[[#This Row],[M1A]]))))</f>
        <v/>
      </c>
      <c r="J656" s="30"/>
      <c r="K65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5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56" s="31" t="str">
        <f>IF(NOT(Table2[[#This Row],[M1B]]=""),"+-","")</f>
        <v/>
      </c>
      <c r="O656" s="50"/>
    </row>
    <row r="657" spans="1:15">
      <c r="A657" s="28">
        <f>IF(Table2[[#This Row],[TT]]&lt;1,"",COUNT(A$2:A656)+1)</f>
        <v>577</v>
      </c>
      <c r="B657" s="38" t="s">
        <v>749</v>
      </c>
      <c r="C657" s="39">
        <v>1</v>
      </c>
      <c r="D657" s="39">
        <v>0</v>
      </c>
      <c r="E65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657" s="29" t="str">
        <f>IF(Table2[[#This Row],[M1A]]="","",Table2[[#This Row],[M1A]]-Table2[[#This Row],[AWAL]])</f>
        <v/>
      </c>
      <c r="I657" s="29" t="str">
        <f>IF(Table2[[#This Row],[M2A]]="","",SUM(Table2[[#This Row],[M2A]]-(IF(Table2[[#This Row],[M1A]]="",Table2[[#This Row],[AWAL]],Table2[[#This Row],[M1A]]))))</f>
        <v/>
      </c>
      <c r="J657" s="30"/>
      <c r="K65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5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57" s="31" t="str">
        <f>IF(NOT(Table2[[#This Row],[M1B]]=""),"+-","")</f>
        <v/>
      </c>
      <c r="O657" s="50"/>
    </row>
    <row r="658" spans="1:15">
      <c r="A658" s="28">
        <f>IF(Table2[[#This Row],[TT]]&lt;1,"",COUNT(A$2:A657)+1)</f>
        <v>578</v>
      </c>
      <c r="B658" s="38" t="s">
        <v>750</v>
      </c>
      <c r="C658" s="39">
        <v>3</v>
      </c>
      <c r="D658" s="39" t="s">
        <v>178</v>
      </c>
      <c r="E65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658" s="29" t="str">
        <f>IF(Table2[[#This Row],[M1A]]="","",Table2[[#This Row],[M1A]]-Table2[[#This Row],[AWAL]])</f>
        <v/>
      </c>
      <c r="I658" s="29" t="str">
        <f>IF(Table2[[#This Row],[M2A]]="","",SUM(Table2[[#This Row],[M2A]]-(IF(Table2[[#This Row],[M1A]]="",Table2[[#This Row],[AWAL]],Table2[[#This Row],[M1A]]))))</f>
        <v/>
      </c>
      <c r="J658" s="30"/>
      <c r="K65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5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58" s="31" t="str">
        <f>IF(NOT(Table2[[#This Row],[M1B]]=""),"+-","")</f>
        <v/>
      </c>
      <c r="O658" s="50"/>
    </row>
    <row r="659" spans="1:15">
      <c r="A659" s="28">
        <f>IF(Table2[[#This Row],[TT]]&lt;1,"",COUNT(A$2:A658)+1)</f>
        <v>579</v>
      </c>
      <c r="B659" s="70" t="s">
        <v>751</v>
      </c>
      <c r="C659" s="71">
        <v>7</v>
      </c>
      <c r="D659" s="71" t="s">
        <v>178</v>
      </c>
      <c r="E65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659" s="29" t="str">
        <f>IF(Table2[[#This Row],[M1A]]="","",Table2[[#This Row],[M1A]]-Table2[[#This Row],[AWAL]])</f>
        <v/>
      </c>
      <c r="I659" s="29" t="str">
        <f>IF(Table2[[#This Row],[M2A]]="","",SUM(Table2[[#This Row],[M2A]]-(IF(Table2[[#This Row],[M1A]]="",Table2[[#This Row],[AWAL]],Table2[[#This Row],[M1A]]))))</f>
        <v/>
      </c>
      <c r="J659" s="30"/>
      <c r="K65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5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59" s="31" t="str">
        <f>IF(NOT(Table2[[#This Row],[M1B]]=""),"+-","")</f>
        <v/>
      </c>
      <c r="O659" s="50"/>
    </row>
    <row r="660" spans="1:15">
      <c r="A660" s="28">
        <f>IF(Table2[[#This Row],[TT]]&lt;1,"",COUNT(A$2:A659)+1)</f>
        <v>580</v>
      </c>
      <c r="B660" s="70" t="s">
        <v>752</v>
      </c>
      <c r="C660" s="71">
        <v>1</v>
      </c>
      <c r="D660" s="71" t="s">
        <v>61</v>
      </c>
      <c r="E66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660" s="29" t="str">
        <f>IF(Table2[[#This Row],[M1A]]="","",Table2[[#This Row],[M1A]]-Table2[[#This Row],[AWAL]])</f>
        <v/>
      </c>
      <c r="I660" s="29" t="str">
        <f>IF(Table2[[#This Row],[M2A]]="","",SUM(Table2[[#This Row],[M2A]]-(IF(Table2[[#This Row],[M1A]]="",Table2[[#This Row],[AWAL]],Table2[[#This Row],[M1A]]))))</f>
        <v/>
      </c>
      <c r="J660" s="30"/>
      <c r="K66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6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60" s="31" t="str">
        <f>IF(NOT(Table2[[#This Row],[M1B]]=""),"+-","")</f>
        <v/>
      </c>
      <c r="O660" s="50"/>
    </row>
    <row r="661" spans="1:15">
      <c r="A661" s="28">
        <f>IF(Table2[[#This Row],[TT]]&lt;1,"",COUNT(A$2:A660)+1)</f>
        <v>581</v>
      </c>
      <c r="B661" s="70" t="s">
        <v>753</v>
      </c>
      <c r="C661" s="71">
        <v>9</v>
      </c>
      <c r="D661" s="71">
        <v>320</v>
      </c>
      <c r="E66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661" s="29" t="str">
        <f>IF(Table2[[#This Row],[M1A]]="","",Table2[[#This Row],[M1A]]-Table2[[#This Row],[AWAL]])</f>
        <v/>
      </c>
      <c r="I661" s="29" t="str">
        <f>IF(Table2[[#This Row],[M2A]]="","",SUM(Table2[[#This Row],[M2A]]-(IF(Table2[[#This Row],[M1A]]="",Table2[[#This Row],[AWAL]],Table2[[#This Row],[M1A]]))))</f>
        <v/>
      </c>
      <c r="J661" s="30"/>
      <c r="K66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6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61" s="31" t="str">
        <f>IF(NOT(Table2[[#This Row],[M1B]]=""),"+-","")</f>
        <v/>
      </c>
      <c r="O661" s="50"/>
    </row>
    <row r="662" spans="1:15">
      <c r="A662" s="28">
        <f>IF(Table2[[#This Row],[TT]]&lt;1,"",COUNT(A$2:A661)+1)</f>
        <v>582</v>
      </c>
      <c r="B662" s="70" t="s">
        <v>754</v>
      </c>
      <c r="C662" s="71">
        <v>3</v>
      </c>
      <c r="D662" s="71">
        <v>320</v>
      </c>
      <c r="E66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662" s="29" t="str">
        <f>IF(Table2[[#This Row],[M1A]]="","",Table2[[#This Row],[M1A]]-Table2[[#This Row],[AWAL]])</f>
        <v/>
      </c>
      <c r="I662" s="29" t="str">
        <f>IF(Table2[[#This Row],[M2A]]="","",SUM(Table2[[#This Row],[M2A]]-(IF(Table2[[#This Row],[M1A]]="",Table2[[#This Row],[AWAL]],Table2[[#This Row],[M1A]]))))</f>
        <v/>
      </c>
      <c r="J662" s="30"/>
      <c r="K66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6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62" s="31" t="str">
        <f>IF(NOT(Table2[[#This Row],[M1B]]=""),"+-","")</f>
        <v/>
      </c>
      <c r="O662" s="50"/>
    </row>
    <row r="663" spans="1:15">
      <c r="A663" s="28">
        <f>IF(Table2[[#This Row],[TT]]&lt;1,"",COUNT(A$2:A662)+1)</f>
        <v>583</v>
      </c>
      <c r="B663" s="70" t="s">
        <v>755</v>
      </c>
      <c r="C663" s="71">
        <v>3</v>
      </c>
      <c r="D663" s="71">
        <v>160</v>
      </c>
      <c r="E66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663" s="29" t="str">
        <f>IF(Table2[[#This Row],[M1A]]="","",Table2[[#This Row],[M1A]]-Table2[[#This Row],[AWAL]])</f>
        <v/>
      </c>
      <c r="I663" s="29" t="str">
        <f>IF(Table2[[#This Row],[M2A]]="","",SUM(Table2[[#This Row],[M2A]]-(IF(Table2[[#This Row],[M1A]]="",Table2[[#This Row],[AWAL]],Table2[[#This Row],[M1A]]))))</f>
        <v/>
      </c>
      <c r="J663" s="30"/>
      <c r="K66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6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63" s="31" t="str">
        <f>IF(NOT(Table2[[#This Row],[M1B]]=""),"+-","")</f>
        <v/>
      </c>
      <c r="O663" s="50"/>
    </row>
    <row r="664" spans="1:15">
      <c r="A664" s="28">
        <f>IF(Table2[[#This Row],[TT]]&lt;1,"",COUNT(A$2:A663)+1)</f>
        <v>584</v>
      </c>
      <c r="B664" s="70" t="s">
        <v>756</v>
      </c>
      <c r="C664" s="71">
        <v>7</v>
      </c>
      <c r="D664" s="71" t="s">
        <v>757</v>
      </c>
      <c r="E66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664" s="29" t="str">
        <f>IF(Table2[[#This Row],[M1A]]="","",Table2[[#This Row],[M1A]]-Table2[[#This Row],[AWAL]])</f>
        <v/>
      </c>
      <c r="I664" s="29" t="str">
        <f>IF(Table2[[#This Row],[M2A]]="","",SUM(Table2[[#This Row],[M2A]]-(IF(Table2[[#This Row],[M1A]]="",Table2[[#This Row],[AWAL]],Table2[[#This Row],[M1A]]))))</f>
        <v/>
      </c>
      <c r="J664" s="30"/>
      <c r="K66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6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64" s="31" t="str">
        <f>IF(NOT(Table2[[#This Row],[M1B]]=""),"+-","")</f>
        <v/>
      </c>
      <c r="O664" s="50"/>
    </row>
    <row r="665" spans="1:15">
      <c r="A665" s="28">
        <f>IF(Table2[[#This Row],[TT]]&lt;1,"",COUNT(A$2:A664)+1)</f>
        <v>585</v>
      </c>
      <c r="B665" s="70" t="s">
        <v>758</v>
      </c>
      <c r="C665" s="71">
        <v>2</v>
      </c>
      <c r="D665" s="71" t="s">
        <v>491</v>
      </c>
      <c r="E66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665" s="29" t="str">
        <f>IF(Table2[[#This Row],[M1A]]="","",Table2[[#This Row],[M1A]]-Table2[[#This Row],[AWAL]])</f>
        <v/>
      </c>
      <c r="I665" s="29" t="str">
        <f>IF(Table2[[#This Row],[M2A]]="","",SUM(Table2[[#This Row],[M2A]]-(IF(Table2[[#This Row],[M1A]]="",Table2[[#This Row],[AWAL]],Table2[[#This Row],[M1A]]))))</f>
        <v/>
      </c>
      <c r="J665" s="30"/>
      <c r="K66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6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65" s="31" t="str">
        <f>IF(NOT(Table2[[#This Row],[M1B]]=""),"+-","")</f>
        <v/>
      </c>
      <c r="O665" s="50"/>
    </row>
    <row r="666" spans="1:15">
      <c r="A666" s="28">
        <f>IF(Table2[[#This Row],[TT]]&lt;1,"",COUNT(A$2:A665)+1)</f>
        <v>586</v>
      </c>
      <c r="B666" s="70" t="s">
        <v>759</v>
      </c>
      <c r="C666" s="71">
        <v>1</v>
      </c>
      <c r="D666" s="71" t="s">
        <v>491</v>
      </c>
      <c r="E66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666" s="29" t="str">
        <f>IF(Table2[[#This Row],[M1A]]="","",Table2[[#This Row],[M1A]]-Table2[[#This Row],[AWAL]])</f>
        <v/>
      </c>
      <c r="I666" s="29" t="str">
        <f>IF(Table2[[#This Row],[M2A]]="","",SUM(Table2[[#This Row],[M2A]]-(IF(Table2[[#This Row],[M1A]]="",Table2[[#This Row],[AWAL]],Table2[[#This Row],[M1A]]))))</f>
        <v/>
      </c>
      <c r="J666" s="30"/>
      <c r="K66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6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66" s="31" t="str">
        <f>IF(NOT(Table2[[#This Row],[M1B]]=""),"+-","")</f>
        <v/>
      </c>
      <c r="O666" s="50"/>
    </row>
    <row r="667" spans="1:15">
      <c r="A667" s="28">
        <f>IF(Table2[[#This Row],[TT]]&lt;1,"",COUNT(A$2:A666)+1)</f>
        <v>587</v>
      </c>
      <c r="B667" s="70" t="s">
        <v>760</v>
      </c>
      <c r="C667" s="71">
        <v>1</v>
      </c>
      <c r="D667" s="71" t="s">
        <v>761</v>
      </c>
      <c r="E66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667" s="29" t="str">
        <f>IF(Table2[[#This Row],[M1A]]="","",Table2[[#This Row],[M1A]]-Table2[[#This Row],[AWAL]])</f>
        <v/>
      </c>
      <c r="I667" s="29" t="str">
        <f>IF(Table2[[#This Row],[M2A]]="","",SUM(Table2[[#This Row],[M2A]]-(IF(Table2[[#This Row],[M1A]]="",Table2[[#This Row],[AWAL]],Table2[[#This Row],[M1A]]))))</f>
        <v/>
      </c>
      <c r="J667" s="30"/>
      <c r="K66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6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67" s="31" t="str">
        <f>IF(NOT(Table2[[#This Row],[M1B]]=""),"+-","")</f>
        <v/>
      </c>
      <c r="O667" s="50"/>
    </row>
    <row r="668" spans="1:15">
      <c r="A668" s="28" t="str">
        <f>IF(Table2[[#This Row],[TT]]&lt;1,"",COUNT(A$2:A667)+1)</f>
        <v/>
      </c>
      <c r="B668" s="70" t="s">
        <v>2608</v>
      </c>
      <c r="C668" s="71">
        <v>1</v>
      </c>
      <c r="D668" s="71">
        <v>0</v>
      </c>
      <c r="E66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668" s="29">
        <v>0</v>
      </c>
      <c r="G668" s="29">
        <f>IF(Table2[[#This Row],[M1A]]="","",Table2[[#This Row],[M1A]]-Table2[[#This Row],[AWAL]])</f>
        <v>-1</v>
      </c>
      <c r="I668" s="29" t="str">
        <f>IF(Table2[[#This Row],[M2A]]="","",SUM(Table2[[#This Row],[M2A]]-(IF(Table2[[#This Row],[M1A]]="",Table2[[#This Row],[AWAL]],Table2[[#This Row],[M1A]]))))</f>
        <v/>
      </c>
      <c r="J668" s="30"/>
      <c r="K66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6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68" s="31" t="str">
        <f>IF(NOT(Table2[[#This Row],[M1B]]=""),"+-","")</f>
        <v>+-</v>
      </c>
      <c r="O668" s="50"/>
    </row>
    <row r="669" spans="1:15">
      <c r="A669" s="28">
        <f>IF(Table2[[#This Row],[TT]]&lt;1,"",COUNT(A$2:A668)+1)</f>
        <v>588</v>
      </c>
      <c r="B669" s="70" t="s">
        <v>762</v>
      </c>
      <c r="C669" s="71">
        <v>1</v>
      </c>
      <c r="D669" s="71">
        <v>160</v>
      </c>
      <c r="E66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669" s="29" t="str">
        <f>IF(Table2[[#This Row],[M1A]]="","",Table2[[#This Row],[M1A]]-Table2[[#This Row],[AWAL]])</f>
        <v/>
      </c>
      <c r="I669" s="29" t="str">
        <f>IF(Table2[[#This Row],[M2A]]="","",SUM(Table2[[#This Row],[M2A]]-(IF(Table2[[#This Row],[M1A]]="",Table2[[#This Row],[AWAL]],Table2[[#This Row],[M1A]]))))</f>
        <v/>
      </c>
      <c r="J669" s="30"/>
      <c r="K66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6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69" s="31" t="str">
        <f>IF(NOT(Table2[[#This Row],[M1B]]=""),"+-","")</f>
        <v/>
      </c>
      <c r="O669" s="50"/>
    </row>
    <row r="670" spans="1:15">
      <c r="A670" s="28" t="str">
        <f>IF(Table2[[#This Row],[TT]]&lt;1,"",COUNT(A$2:A669)+1)</f>
        <v/>
      </c>
      <c r="B670" s="38" t="s">
        <v>2609</v>
      </c>
      <c r="C670" s="39">
        <v>1</v>
      </c>
      <c r="D670" s="39" t="s">
        <v>2877</v>
      </c>
      <c r="E67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670" s="29">
        <v>0</v>
      </c>
      <c r="G670" s="29">
        <f>IF(Table2[[#This Row],[M1A]]="","",Table2[[#This Row],[M1A]]-Table2[[#This Row],[AWAL]])</f>
        <v>-1</v>
      </c>
      <c r="I670" s="29" t="str">
        <f>IF(Table2[[#This Row],[M2A]]="","",SUM(Table2[[#This Row],[M2A]]-(IF(Table2[[#This Row],[M1A]]="",Table2[[#This Row],[AWAL]],Table2[[#This Row],[M1A]]))))</f>
        <v/>
      </c>
      <c r="J670" s="30"/>
      <c r="K67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7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70" s="31" t="str">
        <f>IF(NOT(Table2[[#This Row],[M1B]]=""),"+-","")</f>
        <v>+-</v>
      </c>
      <c r="O670" s="50"/>
    </row>
    <row r="671" spans="1:15">
      <c r="A671" s="28">
        <f>IF(Table2[[#This Row],[TT]]&lt;1,"",COUNT(A$2:A670)+1)</f>
        <v>589</v>
      </c>
      <c r="B671" s="38" t="s">
        <v>766</v>
      </c>
      <c r="C671" s="39">
        <v>15</v>
      </c>
      <c r="D671" s="39" t="s">
        <v>86</v>
      </c>
      <c r="E67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G671" s="29" t="str">
        <f>IF(Table2[[#This Row],[M1A]]="","",Table2[[#This Row],[M1A]]-Table2[[#This Row],[AWAL]])</f>
        <v/>
      </c>
      <c r="I671" s="29" t="str">
        <f>IF(Table2[[#This Row],[M2A]]="","",SUM(Table2[[#This Row],[M2A]]-(IF(Table2[[#This Row],[M1A]]="",Table2[[#This Row],[AWAL]],Table2[[#This Row],[M1A]]))))</f>
        <v/>
      </c>
      <c r="J671" s="30"/>
      <c r="K67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7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71" s="31" t="str">
        <f>IF(NOT(Table2[[#This Row],[M1B]]=""),"+-","")</f>
        <v/>
      </c>
      <c r="O671" s="50"/>
    </row>
    <row r="672" spans="1:15">
      <c r="A672" s="28">
        <f>IF(Table2[[#This Row],[TT]]&lt;1,"",COUNT(A$2:A671)+1)</f>
        <v>590</v>
      </c>
      <c r="B672" s="38" t="s">
        <v>767</v>
      </c>
      <c r="C672" s="39">
        <v>22</v>
      </c>
      <c r="D672" s="39" t="s">
        <v>186</v>
      </c>
      <c r="E67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21</v>
      </c>
      <c r="G672" s="29" t="str">
        <f>IF(Table2[[#This Row],[M1A]]="","",Table2[[#This Row],[M1A]]-Table2[[#This Row],[AWAL]])</f>
        <v/>
      </c>
      <c r="H672" s="29">
        <v>21</v>
      </c>
      <c r="I672" s="29">
        <f>IF(Table2[[#This Row],[M2A]]="","",SUM(Table2[[#This Row],[M2A]]-(IF(Table2[[#This Row],[M1A]]="",Table2[[#This Row],[AWAL]],Table2[[#This Row],[M1A]]))))</f>
        <v>-1</v>
      </c>
      <c r="J672" s="30"/>
      <c r="K67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7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72" s="31" t="str">
        <f>IF(NOT(Table2[[#This Row],[M1B]]=""),"+-","")</f>
        <v/>
      </c>
      <c r="O672" s="50"/>
    </row>
    <row r="673" spans="1:15">
      <c r="A673" s="28">
        <f>IF(Table2[[#This Row],[TT]]&lt;1,"",COUNT(A$2:A672)+1)</f>
        <v>591</v>
      </c>
      <c r="B673" s="38" t="s">
        <v>768</v>
      </c>
      <c r="C673" s="39">
        <v>5</v>
      </c>
      <c r="D673" s="39" t="s">
        <v>57</v>
      </c>
      <c r="E67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673" s="29" t="str">
        <f>IF(Table2[[#This Row],[M1A]]="","",Table2[[#This Row],[M1A]]-Table2[[#This Row],[AWAL]])</f>
        <v/>
      </c>
      <c r="I673" s="29" t="str">
        <f>IF(Table2[[#This Row],[M2A]]="","",SUM(Table2[[#This Row],[M2A]]-(IF(Table2[[#This Row],[M1A]]="",Table2[[#This Row],[AWAL]],Table2[[#This Row],[M1A]]))))</f>
        <v/>
      </c>
      <c r="J673" s="30"/>
      <c r="K67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7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73" s="31" t="str">
        <f>IF(NOT(Table2[[#This Row],[M1B]]=""),"+-","")</f>
        <v/>
      </c>
      <c r="O673" s="86"/>
    </row>
    <row r="674" spans="1:15">
      <c r="A674" s="28">
        <f>IF(Table2[[#This Row],[TT]]&lt;1,"",COUNT(A$2:A673)+1)</f>
        <v>592</v>
      </c>
      <c r="B674" s="38" t="s">
        <v>769</v>
      </c>
      <c r="C674" s="39">
        <v>3</v>
      </c>
      <c r="D674" s="39" t="s">
        <v>135</v>
      </c>
      <c r="E67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674" s="29" t="str">
        <f>IF(Table2[[#This Row],[M1A]]="","",Table2[[#This Row],[M1A]]-Table2[[#This Row],[AWAL]])</f>
        <v/>
      </c>
      <c r="I674" s="29" t="str">
        <f>IF(Table2[[#This Row],[M2A]]="","",SUM(Table2[[#This Row],[M2A]]-(IF(Table2[[#This Row],[M1A]]="",Table2[[#This Row],[AWAL]],Table2[[#This Row],[M1A]]))))</f>
        <v/>
      </c>
      <c r="J674" s="30"/>
      <c r="K67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7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74" s="31" t="str">
        <f>IF(NOT(Table2[[#This Row],[M1B]]=""),"+-","")</f>
        <v/>
      </c>
      <c r="O674" s="50"/>
    </row>
    <row r="675" spans="1:15">
      <c r="A675" s="28">
        <f>IF(Table2[[#This Row],[TT]]&lt;1,"",COUNT(A$2:A674)+1)</f>
        <v>593</v>
      </c>
      <c r="B675" s="70" t="s">
        <v>3081</v>
      </c>
      <c r="C675" s="71">
        <v>21</v>
      </c>
      <c r="D675" s="71" t="s">
        <v>135</v>
      </c>
      <c r="E67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18</v>
      </c>
      <c r="G675" s="29" t="str">
        <f>IF(Table2[[#This Row],[M1A]]="","",Table2[[#This Row],[M1A]]-Table2[[#This Row],[AWAL]])</f>
        <v/>
      </c>
      <c r="H675" s="29">
        <v>18</v>
      </c>
      <c r="I675" s="29">
        <f>IF(Table2[[#This Row],[M2A]]="","",SUM(Table2[[#This Row],[M2A]]-(IF(Table2[[#This Row],[M1A]]="",Table2[[#This Row],[AWAL]],Table2[[#This Row],[M1A]]))))</f>
        <v>-3</v>
      </c>
      <c r="J675" s="30"/>
      <c r="K67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7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75" s="31" t="str">
        <f>IF(NOT(Table2[[#This Row],[M1B]]=""),"+-","")</f>
        <v/>
      </c>
      <c r="O675" s="50"/>
    </row>
    <row r="676" spans="1:15">
      <c r="A676" s="32">
        <f>IF(Table2[[#This Row],[TT]]&lt;1,"",COUNT(A$2:A675)+1)</f>
        <v>594</v>
      </c>
      <c r="B676" s="70" t="s">
        <v>770</v>
      </c>
      <c r="C676" s="71">
        <v>8</v>
      </c>
      <c r="D676" s="71" t="s">
        <v>135</v>
      </c>
      <c r="E676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676" s="31" t="str">
        <f>IF(Table2[[#This Row],[M1A]]="","",Table2[[#This Row],[M1A]]-Table2[[#This Row],[AWAL]])</f>
        <v/>
      </c>
      <c r="H676" s="29">
        <v>7</v>
      </c>
      <c r="I676" s="31">
        <f>IF(Table2[[#This Row],[M2A]]="","",SUM(Table2[[#This Row],[M2A]]-(IF(Table2[[#This Row],[M1A]]="",Table2[[#This Row],[AWAL]],Table2[[#This Row],[M1A]]))))</f>
        <v>-1</v>
      </c>
      <c r="J676" s="30"/>
      <c r="K676" s="31" t="str">
        <f>IF(Table2[[#This Row],[M3A]]="","",SUM(Table2[[#This Row],[M3A]]-(IF(Table2[[#This Row],[M2A]]="",IF(Table2[[#This Row],[M1A]]="",Table2[[#This Row],[AWAL]],Table2[[#This Row],[M1A]]),Table2[[#This Row],[M2A]]))))</f>
        <v/>
      </c>
      <c r="M676" s="31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76" s="31" t="str">
        <f>IF(NOT(Table2[[#This Row],[M1B]]=""),"+-","")</f>
        <v/>
      </c>
      <c r="O676" s="50"/>
    </row>
    <row r="677" spans="1:15">
      <c r="A677" s="32">
        <f>IF(Table2[[#This Row],[TT]]&lt;1,"",COUNT(A$2:A676)+1)</f>
        <v>595</v>
      </c>
      <c r="B677" s="70" t="s">
        <v>3082</v>
      </c>
      <c r="C677" s="71">
        <v>4</v>
      </c>
      <c r="D677" s="71" t="s">
        <v>135</v>
      </c>
      <c r="E677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677" s="31" t="str">
        <f>IF(Table2[[#This Row],[M1A]]="","",Table2[[#This Row],[M1A]]-Table2[[#This Row],[AWAL]])</f>
        <v/>
      </c>
      <c r="H677" s="29">
        <v>3</v>
      </c>
      <c r="I677" s="31">
        <f>IF(Table2[[#This Row],[M2A]]="","",SUM(Table2[[#This Row],[M2A]]-(IF(Table2[[#This Row],[M1A]]="",Table2[[#This Row],[AWAL]],Table2[[#This Row],[M1A]]))))</f>
        <v>-1</v>
      </c>
      <c r="J677" s="30"/>
      <c r="K677" s="31" t="str">
        <f>IF(Table2[[#This Row],[M3A]]="","",SUM(Table2[[#This Row],[M3A]]-(IF(Table2[[#This Row],[M2A]]="",IF(Table2[[#This Row],[M1A]]="",Table2[[#This Row],[AWAL]],Table2[[#This Row],[M1A]]),Table2[[#This Row],[M2A]]))))</f>
        <v/>
      </c>
      <c r="M677" s="31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77" s="31" t="str">
        <f>IF(NOT(Table2[[#This Row],[M1B]]=""),"+-","")</f>
        <v/>
      </c>
      <c r="O677" s="50"/>
    </row>
    <row r="678" spans="1:15">
      <c r="A678" s="32">
        <f>IF(Table2[[#This Row],[TT]]&lt;1,"",COUNT(A$2:A677)+1)</f>
        <v>596</v>
      </c>
      <c r="B678" s="70" t="s">
        <v>771</v>
      </c>
      <c r="C678" s="71">
        <v>1</v>
      </c>
      <c r="D678" s="71" t="s">
        <v>135</v>
      </c>
      <c r="E678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678" s="31" t="str">
        <f>IF(Table2[[#This Row],[M1A]]="","",Table2[[#This Row],[M1A]]-Table2[[#This Row],[AWAL]])</f>
        <v/>
      </c>
      <c r="I678" s="31" t="str">
        <f>IF(Table2[[#This Row],[M2A]]="","",SUM(Table2[[#This Row],[M2A]]-(IF(Table2[[#This Row],[M1A]]="",Table2[[#This Row],[AWAL]],Table2[[#This Row],[M1A]]))))</f>
        <v/>
      </c>
      <c r="J678" s="30"/>
      <c r="K678" s="31" t="str">
        <f>IF(Table2[[#This Row],[M3A]]="","",SUM(Table2[[#This Row],[M3A]]-(IF(Table2[[#This Row],[M2A]]="",IF(Table2[[#This Row],[M1A]]="",Table2[[#This Row],[AWAL]],Table2[[#This Row],[M1A]]),Table2[[#This Row],[M2A]]))))</f>
        <v/>
      </c>
      <c r="M678" s="31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78" s="31" t="str">
        <f>IF(NOT(Table2[[#This Row],[M1B]]=""),"+-","")</f>
        <v/>
      </c>
      <c r="O678" s="50"/>
    </row>
    <row r="679" spans="1:15">
      <c r="A679" s="32">
        <f>IF(Table2[[#This Row],[TT]]&lt;1,"",COUNT(A$2:A678)+1)</f>
        <v>597</v>
      </c>
      <c r="B679" s="38" t="s">
        <v>772</v>
      </c>
      <c r="C679" s="39">
        <v>35</v>
      </c>
      <c r="D679" s="74" t="s">
        <v>145</v>
      </c>
      <c r="E679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34</v>
      </c>
      <c r="G679" s="31" t="str">
        <f>IF(Table2[[#This Row],[M1A]]="","",Table2[[#This Row],[M1A]]-Table2[[#This Row],[AWAL]])</f>
        <v/>
      </c>
      <c r="I679" s="31" t="str">
        <f>IF(Table2[[#This Row],[M2A]]="","",SUM(Table2[[#This Row],[M2A]]-(IF(Table2[[#This Row],[M1A]]="",Table2[[#This Row],[AWAL]],Table2[[#This Row],[M1A]]))))</f>
        <v/>
      </c>
      <c r="J679" s="30">
        <v>34</v>
      </c>
      <c r="K679" s="31">
        <f>IF(Table2[[#This Row],[M3A]]="","",SUM(Table2[[#This Row],[M3A]]-(IF(Table2[[#This Row],[M2A]]="",IF(Table2[[#This Row],[M1A]]="",Table2[[#This Row],[AWAL]],Table2[[#This Row],[M1A]]),Table2[[#This Row],[M2A]]))))</f>
        <v>-1</v>
      </c>
      <c r="M679" s="31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79" s="31" t="str">
        <f>IF(NOT(Table2[[#This Row],[M1B]]=""),"+-","")</f>
        <v/>
      </c>
      <c r="O679" s="50"/>
    </row>
    <row r="680" spans="1:15">
      <c r="A680" s="32">
        <f>IF(Table2[[#This Row],[TT]]&lt;1,"",COUNT(A$2:A679)+1)</f>
        <v>598</v>
      </c>
      <c r="B680" s="38" t="s">
        <v>773</v>
      </c>
      <c r="C680" s="39">
        <v>71</v>
      </c>
      <c r="D680" s="39" t="s">
        <v>145</v>
      </c>
      <c r="E680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69</v>
      </c>
      <c r="G680" s="31" t="str">
        <f>IF(Table2[[#This Row],[M1A]]="","",Table2[[#This Row],[M1A]]-Table2[[#This Row],[AWAL]])</f>
        <v/>
      </c>
      <c r="I680" s="31" t="str">
        <f>IF(Table2[[#This Row],[M2A]]="","",SUM(Table2[[#This Row],[M2A]]-(IF(Table2[[#This Row],[M1A]]="",Table2[[#This Row],[AWAL]],Table2[[#This Row],[M1A]]))))</f>
        <v/>
      </c>
      <c r="J680" s="30">
        <v>69</v>
      </c>
      <c r="K680" s="31">
        <f>IF(Table2[[#This Row],[M3A]]="","",SUM(Table2[[#This Row],[M3A]]-(IF(Table2[[#This Row],[M2A]]="",IF(Table2[[#This Row],[M1A]]="",Table2[[#This Row],[AWAL]],Table2[[#This Row],[M1A]]),Table2[[#This Row],[M2A]]))))</f>
        <v>-2</v>
      </c>
      <c r="M680" s="31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80" s="31" t="str">
        <f>IF(NOT(Table2[[#This Row],[M1B]]=""),"+-","")</f>
        <v/>
      </c>
      <c r="O680" s="50"/>
    </row>
    <row r="681" spans="1:15">
      <c r="A681" s="32">
        <f>IF(Table2[[#This Row],[TT]]&lt;1,"",COUNT(A$2:A680)+1)</f>
        <v>599</v>
      </c>
      <c r="B681" s="38" t="s">
        <v>774</v>
      </c>
      <c r="C681" s="39">
        <v>2</v>
      </c>
      <c r="D681" s="39">
        <v>1000</v>
      </c>
      <c r="E681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681" s="31" t="str">
        <f>IF(Table2[[#This Row],[M1A]]="","",Table2[[#This Row],[M1A]]-Table2[[#This Row],[AWAL]])</f>
        <v/>
      </c>
      <c r="I681" s="31" t="str">
        <f>IF(Table2[[#This Row],[M2A]]="","",SUM(Table2[[#This Row],[M2A]]-(IF(Table2[[#This Row],[M1A]]="",Table2[[#This Row],[AWAL]],Table2[[#This Row],[M1A]]))))</f>
        <v/>
      </c>
      <c r="J681" s="30"/>
      <c r="K681" s="31" t="str">
        <f>IF(Table2[[#This Row],[M3A]]="","",SUM(Table2[[#This Row],[M3A]]-(IF(Table2[[#This Row],[M2A]]="",IF(Table2[[#This Row],[M1A]]="",Table2[[#This Row],[AWAL]],Table2[[#This Row],[M1A]]),Table2[[#This Row],[M2A]]))))</f>
        <v/>
      </c>
      <c r="M681" s="31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81" s="31" t="str">
        <f>IF(NOT(Table2[[#This Row],[M1B]]=""),"+-","")</f>
        <v/>
      </c>
      <c r="O681" s="50"/>
    </row>
    <row r="682" spans="1:15">
      <c r="A682" s="32">
        <f>IF(Table2[[#This Row],[TT]]&lt;1,"",COUNT(A$2:A681)+1)</f>
        <v>600</v>
      </c>
      <c r="B682" s="38" t="s">
        <v>775</v>
      </c>
      <c r="C682" s="39">
        <v>5</v>
      </c>
      <c r="D682" s="39" t="s">
        <v>400</v>
      </c>
      <c r="E682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682" s="31" t="str">
        <f>IF(Table2[[#This Row],[M1A]]="","",Table2[[#This Row],[M1A]]-Table2[[#This Row],[AWAL]])</f>
        <v/>
      </c>
      <c r="I682" s="31" t="str">
        <f>IF(Table2[[#This Row],[M2A]]="","",SUM(Table2[[#This Row],[M2A]]-(IF(Table2[[#This Row],[M1A]]="",Table2[[#This Row],[AWAL]],Table2[[#This Row],[M1A]]))))</f>
        <v/>
      </c>
      <c r="J682" s="30"/>
      <c r="K682" s="31" t="str">
        <f>IF(Table2[[#This Row],[M3A]]="","",SUM(Table2[[#This Row],[M3A]]-(IF(Table2[[#This Row],[M2A]]="",IF(Table2[[#This Row],[M1A]]="",Table2[[#This Row],[AWAL]],Table2[[#This Row],[M1A]]),Table2[[#This Row],[M2A]]))))</f>
        <v/>
      </c>
      <c r="M682" s="31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82" s="31" t="str">
        <f>IF(NOT(Table2[[#This Row],[M1B]]=""),"+-","")</f>
        <v/>
      </c>
      <c r="O682" s="50"/>
    </row>
    <row r="683" spans="1:15">
      <c r="A683" s="32">
        <f>IF(Table2[[#This Row],[TT]]&lt;1,"",COUNT(A$2:A682)+1)</f>
        <v>601</v>
      </c>
      <c r="B683" s="38" t="s">
        <v>776</v>
      </c>
      <c r="C683" s="39">
        <v>8</v>
      </c>
      <c r="D683" s="74">
        <v>4</v>
      </c>
      <c r="E683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683" s="31" t="str">
        <f>IF(Table2[[#This Row],[M1A]]="","",Table2[[#This Row],[M1A]]-Table2[[#This Row],[AWAL]])</f>
        <v/>
      </c>
      <c r="I683" s="31" t="str">
        <f>IF(Table2[[#This Row],[M2A]]="","",SUM(Table2[[#This Row],[M2A]]-(IF(Table2[[#This Row],[M1A]]="",Table2[[#This Row],[AWAL]],Table2[[#This Row],[M1A]]))))</f>
        <v/>
      </c>
      <c r="J683" s="30"/>
      <c r="K683" s="31" t="str">
        <f>IF(Table2[[#This Row],[M3A]]="","",SUM(Table2[[#This Row],[M3A]]-(IF(Table2[[#This Row],[M2A]]="",IF(Table2[[#This Row],[M1A]]="",Table2[[#This Row],[AWAL]],Table2[[#This Row],[M1A]]),Table2[[#This Row],[M2A]]))))</f>
        <v/>
      </c>
      <c r="M683" s="31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83" s="31" t="str">
        <f>IF(NOT(Table2[[#This Row],[M1B]]=""),"+-","")</f>
        <v/>
      </c>
      <c r="O683" s="50"/>
    </row>
    <row r="684" spans="1:15">
      <c r="A684" s="28">
        <f>IF(Table2[[#This Row],[TT]]&lt;1,"",COUNT(A$2:A683)+1)</f>
        <v>602</v>
      </c>
      <c r="B684" s="38" t="s">
        <v>777</v>
      </c>
      <c r="C684" s="39">
        <v>6</v>
      </c>
      <c r="D684" s="39">
        <v>4</v>
      </c>
      <c r="E68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684" s="29" t="str">
        <f>IF(Table2[[#This Row],[M1A]]="","",Table2[[#This Row],[M1A]]-Table2[[#This Row],[AWAL]])</f>
        <v/>
      </c>
      <c r="I684" s="29" t="str">
        <f>IF(Table2[[#This Row],[M2A]]="","",SUM(Table2[[#This Row],[M2A]]-(IF(Table2[[#This Row],[M1A]]="",Table2[[#This Row],[AWAL]],Table2[[#This Row],[M1A]]))))</f>
        <v/>
      </c>
      <c r="J684" s="30">
        <v>5</v>
      </c>
      <c r="K684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68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84" s="31" t="str">
        <f>IF(NOT(Table2[[#This Row],[M1B]]=""),"+-","")</f>
        <v/>
      </c>
      <c r="O684" s="50"/>
    </row>
    <row r="685" spans="1:15">
      <c r="A685" s="28">
        <f>IF(Table2[[#This Row],[TT]]&lt;1,"",COUNT(A$2:A684)+1)</f>
        <v>603</v>
      </c>
      <c r="B685" s="38" t="s">
        <v>778</v>
      </c>
      <c r="C685" s="39">
        <v>13</v>
      </c>
      <c r="D685" s="39">
        <v>40</v>
      </c>
      <c r="E68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G685" s="29" t="str">
        <f>IF(Table2[[#This Row],[M1A]]="","",Table2[[#This Row],[M1A]]-Table2[[#This Row],[AWAL]])</f>
        <v/>
      </c>
      <c r="I685" s="29" t="str">
        <f>IF(Table2[[#This Row],[M2A]]="","",SUM(Table2[[#This Row],[M2A]]-(IF(Table2[[#This Row],[M1A]]="",Table2[[#This Row],[AWAL]],Table2[[#This Row],[M1A]]))))</f>
        <v/>
      </c>
      <c r="J685" s="30"/>
      <c r="K68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8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85" s="31" t="str">
        <f>IF(NOT(Table2[[#This Row],[M1B]]=""),"+-","")</f>
        <v/>
      </c>
      <c r="O685" s="50"/>
    </row>
    <row r="686" spans="1:15">
      <c r="A686" s="28">
        <f>IF(Table2[[#This Row],[TT]]&lt;1,"",COUNT(A$2:A685)+1)</f>
        <v>604</v>
      </c>
      <c r="B686" s="38" t="s">
        <v>779</v>
      </c>
      <c r="C686" s="39">
        <v>10</v>
      </c>
      <c r="D686" s="39" t="s">
        <v>49</v>
      </c>
      <c r="E68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G686" s="29" t="str">
        <f>IF(Table2[[#This Row],[M1A]]="","",Table2[[#This Row],[M1A]]-Table2[[#This Row],[AWAL]])</f>
        <v/>
      </c>
      <c r="I686" s="29" t="str">
        <f>IF(Table2[[#This Row],[M2A]]="","",SUM(Table2[[#This Row],[M2A]]-(IF(Table2[[#This Row],[M1A]]="",Table2[[#This Row],[AWAL]],Table2[[#This Row],[M1A]]))))</f>
        <v/>
      </c>
      <c r="J686" s="30"/>
      <c r="K68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8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86" s="31" t="str">
        <f>IF(NOT(Table2[[#This Row],[M1B]]=""),"+-","")</f>
        <v/>
      </c>
      <c r="O686" s="50"/>
    </row>
    <row r="687" spans="1:15">
      <c r="A687" s="28">
        <f>IF(Table2[[#This Row],[TT]]&lt;1,"",COUNT(A$2:A686)+1)</f>
        <v>605</v>
      </c>
      <c r="B687" s="38" t="s">
        <v>3183</v>
      </c>
      <c r="C687" s="39">
        <v>5</v>
      </c>
      <c r="D687" s="39">
        <v>30</v>
      </c>
      <c r="E68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F687" s="29">
        <v>3</v>
      </c>
      <c r="G687" s="29">
        <f>IF(Table2[[#This Row],[M1A]]="","",Table2[[#This Row],[M1A]]-Table2[[#This Row],[AWAL]])</f>
        <v>-2</v>
      </c>
      <c r="I687" s="29" t="str">
        <f>IF(Table2[[#This Row],[M2A]]="","",SUM(Table2[[#This Row],[M2A]]-(IF(Table2[[#This Row],[M1A]]="",Table2[[#This Row],[AWAL]],Table2[[#This Row],[M1A]]))))</f>
        <v/>
      </c>
      <c r="J687" s="30"/>
      <c r="K68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687" s="29">
        <v>2</v>
      </c>
      <c r="M687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687" s="31" t="str">
        <f>IF(NOT(Table2[[#This Row],[M1B]]=""),"+-","")</f>
        <v>+-</v>
      </c>
      <c r="O687" s="38" t="s">
        <v>3015</v>
      </c>
    </row>
    <row r="688" spans="1:15">
      <c r="A688" s="28">
        <f>IF(Table2[[#This Row],[TT]]&lt;1,"",COUNT(A$2:A687)+1)</f>
        <v>606</v>
      </c>
      <c r="B688" s="38" t="s">
        <v>780</v>
      </c>
      <c r="C688" s="39">
        <v>7</v>
      </c>
      <c r="D688" s="39" t="s">
        <v>781</v>
      </c>
      <c r="E68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F688" s="29">
        <v>6</v>
      </c>
      <c r="G688" s="29">
        <f>IF(Table2[[#This Row],[M1A]]="","",Table2[[#This Row],[M1A]]-Table2[[#This Row],[AWAL]])</f>
        <v>-1</v>
      </c>
      <c r="I688" s="29" t="str">
        <f>IF(Table2[[#This Row],[M2A]]="","",SUM(Table2[[#This Row],[M2A]]-(IF(Table2[[#This Row],[M1A]]="",Table2[[#This Row],[AWAL]],Table2[[#This Row],[M1A]]))))</f>
        <v/>
      </c>
      <c r="J688" s="30"/>
      <c r="K68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8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88" s="31" t="str">
        <f>IF(NOT(Table2[[#This Row],[M1B]]=""),"+-","")</f>
        <v>+-</v>
      </c>
      <c r="O688" s="50"/>
    </row>
    <row r="689" spans="1:15">
      <c r="A689" s="78">
        <f>IF(Table2[[#This Row],[TT]]&lt;1,"",COUNT(A$2:A688)+1)</f>
        <v>607</v>
      </c>
      <c r="B689" s="84" t="s">
        <v>3054</v>
      </c>
      <c r="C689" s="79"/>
      <c r="D689" s="79" t="s">
        <v>3055</v>
      </c>
      <c r="E689" s="8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F689" s="81"/>
      <c r="G689" s="80" t="str">
        <f>IF(Table2[[#This Row],[M1A]]="","",Table2[[#This Row],[M1A]]-Table2[[#This Row],[AWAL]])</f>
        <v/>
      </c>
      <c r="H689" s="81">
        <v>4</v>
      </c>
      <c r="I689" s="80">
        <f>IF(Table2[[#This Row],[M2A]]="","",SUM(Table2[[#This Row],[M2A]]-(IF(Table2[[#This Row],[M1A]]="",Table2[[#This Row],[AWAL]],Table2[[#This Row],[M1A]]))))</f>
        <v>4</v>
      </c>
      <c r="J689" s="82"/>
      <c r="K689" s="80" t="str">
        <f>IF(Table2[[#This Row],[M3A]]="","",SUM(Table2[[#This Row],[M3A]]-(IF(Table2[[#This Row],[M2A]]="",IF(Table2[[#This Row],[M1A]]="",Table2[[#This Row],[AWAL]],Table2[[#This Row],[M1A]]),Table2[[#This Row],[M2A]]))))</f>
        <v/>
      </c>
      <c r="L689" s="81"/>
      <c r="M689" s="80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89" s="80" t="str">
        <f>IF(NOT(Table2[[#This Row],[M1B]]=""),"+-","")</f>
        <v/>
      </c>
      <c r="O689" s="80"/>
    </row>
    <row r="690" spans="1:15">
      <c r="A690" s="28">
        <f>IF(Table2[[#This Row],[TT]]&lt;1,"",COUNT(A$2:A689)+1)</f>
        <v>608</v>
      </c>
      <c r="B690" s="38" t="s">
        <v>2588</v>
      </c>
      <c r="C690" s="39">
        <v>16</v>
      </c>
      <c r="D690" s="39" t="s">
        <v>2878</v>
      </c>
      <c r="E69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F690" s="29">
        <v>11</v>
      </c>
      <c r="G690" s="29">
        <f>IF(Table2[[#This Row],[M1A]]="","",Table2[[#This Row],[M1A]]-Table2[[#This Row],[AWAL]])</f>
        <v>-5</v>
      </c>
      <c r="I690" s="29" t="str">
        <f>IF(Table2[[#This Row],[M2A]]="","",SUM(Table2[[#This Row],[M2A]]-(IF(Table2[[#This Row],[M1A]]="",Table2[[#This Row],[AWAL]],Table2[[#This Row],[M1A]]))))</f>
        <v/>
      </c>
      <c r="J690" s="30">
        <v>10</v>
      </c>
      <c r="K690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69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90" s="31" t="str">
        <f>IF(NOT(Table2[[#This Row],[M1B]]=""),"+-","")</f>
        <v>+-</v>
      </c>
      <c r="O690" s="50"/>
    </row>
    <row r="691" spans="1:15">
      <c r="A691" s="28">
        <f>IF(Table2[[#This Row],[TT]]&lt;1,"",COUNT(A$2:A690)+1)</f>
        <v>609</v>
      </c>
      <c r="B691" s="38" t="s">
        <v>2589</v>
      </c>
      <c r="C691" s="39">
        <v>5</v>
      </c>
      <c r="D691" s="39" t="s">
        <v>2708</v>
      </c>
      <c r="E69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691" s="29" t="str">
        <f>IF(Table2[[#This Row],[M1A]]="","",Table2[[#This Row],[M1A]]-Table2[[#This Row],[AWAL]])</f>
        <v/>
      </c>
      <c r="I691" s="29" t="str">
        <f>IF(Table2[[#This Row],[M2A]]="","",SUM(Table2[[#This Row],[M2A]]-(IF(Table2[[#This Row],[M1A]]="",Table2[[#This Row],[AWAL]],Table2[[#This Row],[M1A]]))))</f>
        <v/>
      </c>
      <c r="J691" s="30">
        <v>4</v>
      </c>
      <c r="K691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69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91" s="31" t="str">
        <f>IF(NOT(Table2[[#This Row],[M1B]]=""),"+-","")</f>
        <v/>
      </c>
      <c r="O691" s="50"/>
    </row>
    <row r="692" spans="1:15">
      <c r="A692" s="28">
        <f>IF(Table2[[#This Row],[TT]]&lt;1,"",COUNT(A$2:A691)+1)</f>
        <v>610</v>
      </c>
      <c r="B692" s="38" t="s">
        <v>783</v>
      </c>
      <c r="C692" s="39">
        <v>4</v>
      </c>
      <c r="D692" s="39" t="s">
        <v>64</v>
      </c>
      <c r="E69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692" s="29" t="str">
        <f>IF(Table2[[#This Row],[M1A]]="","",Table2[[#This Row],[M1A]]-Table2[[#This Row],[AWAL]])</f>
        <v/>
      </c>
      <c r="I692" s="29" t="str">
        <f>IF(Table2[[#This Row],[M2A]]="","",SUM(Table2[[#This Row],[M2A]]-(IF(Table2[[#This Row],[M1A]]="",Table2[[#This Row],[AWAL]],Table2[[#This Row],[M1A]]))))</f>
        <v/>
      </c>
      <c r="J692" s="30"/>
      <c r="K69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9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92" s="31" t="str">
        <f>IF(NOT(Table2[[#This Row],[M1B]]=""),"+-","")</f>
        <v/>
      </c>
      <c r="O692" s="50"/>
    </row>
    <row r="693" spans="1:15">
      <c r="A693" s="28">
        <f>IF(Table2[[#This Row],[TT]]&lt;1,"",COUNT(A$2:A692)+1)</f>
        <v>611</v>
      </c>
      <c r="B693" s="38" t="s">
        <v>784</v>
      </c>
      <c r="C693" s="39">
        <v>3</v>
      </c>
      <c r="D693" s="39" t="s">
        <v>34</v>
      </c>
      <c r="E69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693" s="29" t="str">
        <f>IF(Table2[[#This Row],[M1A]]="","",Table2[[#This Row],[M1A]]-Table2[[#This Row],[AWAL]])</f>
        <v/>
      </c>
      <c r="I693" s="29" t="str">
        <f>IF(Table2[[#This Row],[M2A]]="","",SUM(Table2[[#This Row],[M2A]]-(IF(Table2[[#This Row],[M1A]]="",Table2[[#This Row],[AWAL]],Table2[[#This Row],[M1A]]))))</f>
        <v/>
      </c>
      <c r="J693" s="30"/>
      <c r="K69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9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93" s="31" t="str">
        <f>IF(NOT(Table2[[#This Row],[M1B]]=""),"+-","")</f>
        <v/>
      </c>
      <c r="O693" s="50"/>
    </row>
    <row r="694" spans="1:15">
      <c r="A694" s="28">
        <f>IF(Table2[[#This Row],[TT]]&lt;1,"",COUNT(A$2:A693)+1)</f>
        <v>612</v>
      </c>
      <c r="B694" s="38" t="s">
        <v>785</v>
      </c>
      <c r="C694" s="39">
        <v>2</v>
      </c>
      <c r="D694" s="39" t="s">
        <v>55</v>
      </c>
      <c r="E69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694" s="29" t="str">
        <f>IF(Table2[[#This Row],[M1A]]="","",Table2[[#This Row],[M1A]]-Table2[[#This Row],[AWAL]])</f>
        <v/>
      </c>
      <c r="I694" s="29" t="str">
        <f>IF(Table2[[#This Row],[M2A]]="","",SUM(Table2[[#This Row],[M2A]]-(IF(Table2[[#This Row],[M1A]]="",Table2[[#This Row],[AWAL]],Table2[[#This Row],[M1A]]))))</f>
        <v/>
      </c>
      <c r="J694" s="30"/>
      <c r="K69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9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94" s="31" t="str">
        <f>IF(NOT(Table2[[#This Row],[M1B]]=""),"+-","")</f>
        <v/>
      </c>
      <c r="O694" s="50"/>
    </row>
    <row r="695" spans="1:15">
      <c r="A695" s="28">
        <f>IF(Table2[[#This Row],[TT]]&lt;1,"",COUNT(A$2:A694)+1)</f>
        <v>613</v>
      </c>
      <c r="B695" s="70" t="s">
        <v>786</v>
      </c>
      <c r="C695" s="71">
        <v>4</v>
      </c>
      <c r="D695" s="71" t="s">
        <v>160</v>
      </c>
      <c r="E69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695" s="29" t="str">
        <f>IF(Table2[[#This Row],[M1A]]="","",Table2[[#This Row],[M1A]]-Table2[[#This Row],[AWAL]])</f>
        <v/>
      </c>
      <c r="I695" s="29" t="str">
        <f>IF(Table2[[#This Row],[M2A]]="","",SUM(Table2[[#This Row],[M2A]]-(IF(Table2[[#This Row],[M1A]]="",Table2[[#This Row],[AWAL]],Table2[[#This Row],[M1A]]))))</f>
        <v/>
      </c>
      <c r="J695" s="30"/>
      <c r="K69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9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95" s="31" t="str">
        <f>IF(NOT(Table2[[#This Row],[M1B]]=""),"+-","")</f>
        <v/>
      </c>
      <c r="O695" s="50"/>
    </row>
    <row r="696" spans="1:15">
      <c r="A696" s="28">
        <f>IF(Table2[[#This Row],[TT]]&lt;1,"",COUNT(A$2:A695)+1)</f>
        <v>614</v>
      </c>
      <c r="B696" s="70" t="s">
        <v>787</v>
      </c>
      <c r="C696" s="71">
        <v>1</v>
      </c>
      <c r="D696" s="71">
        <v>72</v>
      </c>
      <c r="E69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696" s="29" t="str">
        <f>IF(Table2[[#This Row],[M1A]]="","",Table2[[#This Row],[M1A]]-Table2[[#This Row],[AWAL]])</f>
        <v/>
      </c>
      <c r="I696" s="29" t="str">
        <f>IF(Table2[[#This Row],[M2A]]="","",SUM(Table2[[#This Row],[M2A]]-(IF(Table2[[#This Row],[M1A]]="",Table2[[#This Row],[AWAL]],Table2[[#This Row],[M1A]]))))</f>
        <v/>
      </c>
      <c r="J696" s="30"/>
      <c r="K69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9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96" s="31" t="str">
        <f>IF(NOT(Table2[[#This Row],[M1B]]=""),"+-","")</f>
        <v/>
      </c>
      <c r="O696" s="50"/>
    </row>
    <row r="697" spans="1:15">
      <c r="A697" s="28">
        <f>IF(Table2[[#This Row],[TT]]&lt;1,"",COUNT(A$2:A696)+1)</f>
        <v>615</v>
      </c>
      <c r="B697" s="70" t="s">
        <v>788</v>
      </c>
      <c r="C697" s="71">
        <v>7</v>
      </c>
      <c r="D697" s="71" t="s">
        <v>789</v>
      </c>
      <c r="E69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697" s="29" t="str">
        <f>IF(Table2[[#This Row],[M1A]]="","",Table2[[#This Row],[M1A]]-Table2[[#This Row],[AWAL]])</f>
        <v/>
      </c>
      <c r="I697" s="29" t="str">
        <f>IF(Table2[[#This Row],[M2A]]="","",SUM(Table2[[#This Row],[M2A]]-(IF(Table2[[#This Row],[M1A]]="",Table2[[#This Row],[AWAL]],Table2[[#This Row],[M1A]]))))</f>
        <v/>
      </c>
      <c r="J697" s="30"/>
      <c r="K69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697" s="29">
        <v>6</v>
      </c>
      <c r="M697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697" s="31" t="str">
        <f>IF(NOT(Table2[[#This Row],[M1B]]=""),"+-","")</f>
        <v/>
      </c>
      <c r="O697" s="50"/>
    </row>
    <row r="698" spans="1:15">
      <c r="A698" s="28">
        <f>IF(Table2[[#This Row],[TT]]&lt;1,"",COUNT(A$2:A697)+1)</f>
        <v>616</v>
      </c>
      <c r="B698" s="70" t="s">
        <v>790</v>
      </c>
      <c r="C698" s="71">
        <v>8</v>
      </c>
      <c r="D698" s="71" t="s">
        <v>789</v>
      </c>
      <c r="E69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F698" s="29">
        <v>7</v>
      </c>
      <c r="G698" s="29">
        <f>IF(Table2[[#This Row],[M1A]]="","",Table2[[#This Row],[M1A]]-Table2[[#This Row],[AWAL]])</f>
        <v>-1</v>
      </c>
      <c r="I698" s="29" t="str">
        <f>IF(Table2[[#This Row],[M2A]]="","",SUM(Table2[[#This Row],[M2A]]-(IF(Table2[[#This Row],[M1A]]="",Table2[[#This Row],[AWAL]],Table2[[#This Row],[M1A]]))))</f>
        <v/>
      </c>
      <c r="J698" s="30"/>
      <c r="K69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9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98" s="31" t="str">
        <f>IF(NOT(Table2[[#This Row],[M1B]]=""),"+-","")</f>
        <v>+-</v>
      </c>
      <c r="O698" s="50"/>
    </row>
    <row r="699" spans="1:15">
      <c r="A699" s="91">
        <f>IF(Table2[[#This Row],[TT]]&lt;1,"",COUNT(A$2:A698)+1)</f>
        <v>617</v>
      </c>
      <c r="B699" s="37" t="s">
        <v>3168</v>
      </c>
      <c r="D699" s="42" t="s">
        <v>2814</v>
      </c>
      <c r="E699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699" s="31" t="str">
        <f>IF(Table2[[#This Row],[M1A]]="","",Table2[[#This Row],[M1A]]-Table2[[#This Row],[AWAL]])</f>
        <v/>
      </c>
      <c r="I699" s="31" t="str">
        <f>IF(Table2[[#This Row],[M2A]]="","",SUM(Table2[[#This Row],[M2A]]-(IF(Table2[[#This Row],[M1A]]="",Table2[[#This Row],[AWAL]],Table2[[#This Row],[M1A]]))))</f>
        <v/>
      </c>
      <c r="J699" s="30"/>
      <c r="K699" s="31" t="str">
        <f>IF(Table2[[#This Row],[M3A]]="","",SUM(Table2[[#This Row],[M3A]]-(IF(Table2[[#This Row],[M2A]]="",IF(Table2[[#This Row],[M1A]]="",Table2[[#This Row],[AWAL]],Table2[[#This Row],[M1A]]),Table2[[#This Row],[M2A]]))))</f>
        <v/>
      </c>
      <c r="L699" s="29">
        <v>1</v>
      </c>
      <c r="M699" s="31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1</v>
      </c>
      <c r="N699" s="31" t="str">
        <f>IF(NOT(Table2[[#This Row],[M1B]]=""),"+-","")</f>
        <v/>
      </c>
      <c r="O699" s="31"/>
    </row>
    <row r="700" spans="1:15">
      <c r="A700" s="28">
        <f>IF(Table2[[#This Row],[TT]]&lt;1,"",COUNT(A$2:A699)+1)</f>
        <v>618</v>
      </c>
      <c r="B700" s="70" t="s">
        <v>791</v>
      </c>
      <c r="C700" s="71">
        <v>1</v>
      </c>
      <c r="D700" s="71">
        <v>144</v>
      </c>
      <c r="E70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700" s="29" t="str">
        <f>IF(Table2[[#This Row],[M1A]]="","",Table2[[#This Row],[M1A]]-Table2[[#This Row],[AWAL]])</f>
        <v/>
      </c>
      <c r="I700" s="29" t="str">
        <f>IF(Table2[[#This Row],[M2A]]="","",SUM(Table2[[#This Row],[M2A]]-(IF(Table2[[#This Row],[M1A]]="",Table2[[#This Row],[AWAL]],Table2[[#This Row],[M1A]]))))</f>
        <v/>
      </c>
      <c r="J700" s="30"/>
      <c r="K70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0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00" s="31" t="str">
        <f>IF(NOT(Table2[[#This Row],[M1B]]=""),"+-","")</f>
        <v/>
      </c>
      <c r="O700" s="50"/>
    </row>
    <row r="701" spans="1:15">
      <c r="A701" s="28">
        <f>IF(Table2[[#This Row],[TT]]&lt;1,"",COUNT(A$2:A700)+1)</f>
        <v>619</v>
      </c>
      <c r="B701" s="70" t="s">
        <v>792</v>
      </c>
      <c r="C701" s="71">
        <v>1</v>
      </c>
      <c r="D701" s="71" t="s">
        <v>91</v>
      </c>
      <c r="E70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701" s="29" t="str">
        <f>IF(Table2[[#This Row],[M1A]]="","",Table2[[#This Row],[M1A]]-Table2[[#This Row],[AWAL]])</f>
        <v/>
      </c>
      <c r="I701" s="29" t="str">
        <f>IF(Table2[[#This Row],[M2A]]="","",SUM(Table2[[#This Row],[M2A]]-(IF(Table2[[#This Row],[M1A]]="",Table2[[#This Row],[AWAL]],Table2[[#This Row],[M1A]]))))</f>
        <v/>
      </c>
      <c r="J701" s="30"/>
      <c r="K70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0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01" s="31" t="str">
        <f>IF(NOT(Table2[[#This Row],[M1B]]=""),"+-","")</f>
        <v/>
      </c>
      <c r="O701" s="50"/>
    </row>
    <row r="702" spans="1:15">
      <c r="A702" s="28">
        <f>IF(Table2[[#This Row],[TT]]&lt;1,"",COUNT(A$2:A701)+1)</f>
        <v>620</v>
      </c>
      <c r="B702" s="38" t="s">
        <v>793</v>
      </c>
      <c r="C702" s="39">
        <v>1</v>
      </c>
      <c r="D702" s="39" t="s">
        <v>91</v>
      </c>
      <c r="E70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702" s="29" t="str">
        <f>IF(Table2[[#This Row],[M1A]]="","",Table2[[#This Row],[M1A]]-Table2[[#This Row],[AWAL]])</f>
        <v/>
      </c>
      <c r="I702" s="29" t="str">
        <f>IF(Table2[[#This Row],[M2A]]="","",SUM(Table2[[#This Row],[M2A]]-(IF(Table2[[#This Row],[M1A]]="",Table2[[#This Row],[AWAL]],Table2[[#This Row],[M1A]]))))</f>
        <v/>
      </c>
      <c r="J702" s="30"/>
      <c r="K70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0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02" s="31" t="str">
        <f>IF(NOT(Table2[[#This Row],[M1B]]=""),"+-","")</f>
        <v/>
      </c>
      <c r="O702" s="50"/>
    </row>
    <row r="703" spans="1:15">
      <c r="A703" s="32">
        <f>IF(Table2[[#This Row],[TT]]&lt;1,"",COUNT(A$2:A702)+1)</f>
        <v>621</v>
      </c>
      <c r="B703" s="38" t="s">
        <v>794</v>
      </c>
      <c r="C703" s="39">
        <v>2</v>
      </c>
      <c r="D703" s="39" t="s">
        <v>38</v>
      </c>
      <c r="E703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703" s="31" t="str">
        <f>IF(Table2[[#This Row],[M1A]]="","",Table2[[#This Row],[M1A]]-Table2[[#This Row],[AWAL]])</f>
        <v/>
      </c>
      <c r="H703" s="29">
        <v>1</v>
      </c>
      <c r="I703" s="31">
        <f>IF(Table2[[#This Row],[M2A]]="","",SUM(Table2[[#This Row],[M2A]]-(IF(Table2[[#This Row],[M1A]]="",Table2[[#This Row],[AWAL]],Table2[[#This Row],[M1A]]))))</f>
        <v>-1</v>
      </c>
      <c r="J703" s="33"/>
      <c r="K703" s="31" t="str">
        <f>IF(Table2[[#This Row],[M3A]]="","",SUM(Table2[[#This Row],[M3A]]-(IF(Table2[[#This Row],[M2A]]="",IF(Table2[[#This Row],[M1A]]="",Table2[[#This Row],[AWAL]],Table2[[#This Row],[M1A]]),Table2[[#This Row],[M2A]]))))</f>
        <v/>
      </c>
      <c r="L703" s="31"/>
      <c r="M703" s="31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03" s="31" t="str">
        <f>IF(NOT(Table2[[#This Row],[M1B]]=""),"+-","")</f>
        <v/>
      </c>
      <c r="O703" s="50"/>
    </row>
    <row r="704" spans="1:15">
      <c r="A704" s="28">
        <f>IF(Table2[[#This Row],[TT]]&lt;1,"",COUNT(A$2:A703)+1)</f>
        <v>622</v>
      </c>
      <c r="B704" s="38" t="s">
        <v>795</v>
      </c>
      <c r="C704" s="39">
        <v>5</v>
      </c>
      <c r="D704" s="39" t="s">
        <v>53</v>
      </c>
      <c r="E70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704" s="29" t="str">
        <f>IF(Table2[[#This Row],[M1A]]="","",Table2[[#This Row],[M1A]]-Table2[[#This Row],[AWAL]])</f>
        <v/>
      </c>
      <c r="I704" s="29" t="str">
        <f>IF(Table2[[#This Row],[M2A]]="","",SUM(Table2[[#This Row],[M2A]]-(IF(Table2[[#This Row],[M1A]]="",Table2[[#This Row],[AWAL]],Table2[[#This Row],[M1A]]))))</f>
        <v/>
      </c>
      <c r="J704" s="30"/>
      <c r="K70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0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04" s="31" t="str">
        <f>IF(NOT(Table2[[#This Row],[M1B]]=""),"+-","")</f>
        <v/>
      </c>
      <c r="O704" s="50"/>
    </row>
    <row r="705" spans="1:15">
      <c r="A705" s="32">
        <f>IF(Table2[[#This Row],[TT]]&lt;1,"",COUNT(A$2:A704)+1)</f>
        <v>623</v>
      </c>
      <c r="B705" s="38" t="s">
        <v>796</v>
      </c>
      <c r="C705" s="39">
        <v>2</v>
      </c>
      <c r="D705" s="39" t="s">
        <v>157</v>
      </c>
      <c r="E705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705" s="31" t="str">
        <f>IF(Table2[[#This Row],[M1A]]="","",Table2[[#This Row],[M1A]]-Table2[[#This Row],[AWAL]])</f>
        <v/>
      </c>
      <c r="I705" s="31" t="str">
        <f>IF(Table2[[#This Row],[M2A]]="","",SUM(Table2[[#This Row],[M2A]]-(IF(Table2[[#This Row],[M1A]]="",Table2[[#This Row],[AWAL]],Table2[[#This Row],[M1A]]))))</f>
        <v/>
      </c>
      <c r="J705" s="33"/>
      <c r="K705" s="31" t="str">
        <f>IF(Table2[[#This Row],[M3A]]="","",SUM(Table2[[#This Row],[M3A]]-(IF(Table2[[#This Row],[M2A]]="",IF(Table2[[#This Row],[M1A]]="",Table2[[#This Row],[AWAL]],Table2[[#This Row],[M1A]]),Table2[[#This Row],[M2A]]))))</f>
        <v/>
      </c>
      <c r="L705" s="31"/>
      <c r="M705" s="31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05" s="31" t="str">
        <f>IF(NOT(Table2[[#This Row],[M1B]]=""),"+-","")</f>
        <v/>
      </c>
      <c r="O705" s="50"/>
    </row>
    <row r="706" spans="1:15">
      <c r="A706" s="28">
        <f>IF(Table2[[#This Row],[TT]]&lt;1,"",COUNT(A$2:A705)+1)</f>
        <v>624</v>
      </c>
      <c r="B706" s="38" t="s">
        <v>797</v>
      </c>
      <c r="C706" s="39">
        <v>4</v>
      </c>
      <c r="D706" s="39" t="s">
        <v>39</v>
      </c>
      <c r="E70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706" s="29" t="str">
        <f>IF(Table2[[#This Row],[M1A]]="","",Table2[[#This Row],[M1A]]-Table2[[#This Row],[AWAL]])</f>
        <v/>
      </c>
      <c r="I706" s="29" t="str">
        <f>IF(Table2[[#This Row],[M2A]]="","",SUM(Table2[[#This Row],[M2A]]-(IF(Table2[[#This Row],[M1A]]="",Table2[[#This Row],[AWAL]],Table2[[#This Row],[M1A]]))))</f>
        <v/>
      </c>
      <c r="J706" s="30"/>
      <c r="K70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0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06" s="31" t="str">
        <f>IF(NOT(Table2[[#This Row],[M1B]]=""),"+-","")</f>
        <v/>
      </c>
      <c r="O706" s="50"/>
    </row>
    <row r="707" spans="1:15">
      <c r="A707" s="28">
        <f>IF(Table2[[#This Row],[TT]]&lt;1,"",COUNT(A$2:A706)+1)</f>
        <v>625</v>
      </c>
      <c r="B707" s="38" t="s">
        <v>798</v>
      </c>
      <c r="C707" s="39">
        <v>111</v>
      </c>
      <c r="D707" s="39" t="s">
        <v>59</v>
      </c>
      <c r="E70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111</v>
      </c>
      <c r="G707" s="29" t="str">
        <f>IF(Table2[[#This Row],[M1A]]="","",Table2[[#This Row],[M1A]]-Table2[[#This Row],[AWAL]])</f>
        <v/>
      </c>
      <c r="I707" s="29" t="str">
        <f>IF(Table2[[#This Row],[M2A]]="","",SUM(Table2[[#This Row],[M2A]]-(IF(Table2[[#This Row],[M1A]]="",Table2[[#This Row],[AWAL]],Table2[[#This Row],[M1A]]))))</f>
        <v/>
      </c>
      <c r="J707" s="30"/>
      <c r="K70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0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07" s="31" t="str">
        <f>IF(NOT(Table2[[#This Row],[M1B]]=""),"+-","")</f>
        <v/>
      </c>
      <c r="O707" s="50"/>
    </row>
    <row r="708" spans="1:15">
      <c r="A708" s="28">
        <f>IF(Table2[[#This Row],[TT]]&lt;1,"",COUNT(A$2:A707)+1)</f>
        <v>626</v>
      </c>
      <c r="B708" s="38" t="s">
        <v>799</v>
      </c>
      <c r="C708" s="39">
        <v>16</v>
      </c>
      <c r="D708" s="39" t="s">
        <v>39</v>
      </c>
      <c r="E70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G708" s="29" t="str">
        <f>IF(Table2[[#This Row],[M1A]]="","",Table2[[#This Row],[M1A]]-Table2[[#This Row],[AWAL]])</f>
        <v/>
      </c>
      <c r="H708" s="29">
        <v>14</v>
      </c>
      <c r="I708" s="29">
        <f>IF(Table2[[#This Row],[M2A]]="","",SUM(Table2[[#This Row],[M2A]]-(IF(Table2[[#This Row],[M1A]]="",Table2[[#This Row],[AWAL]],Table2[[#This Row],[M1A]]))))</f>
        <v>-2</v>
      </c>
      <c r="J708" s="30">
        <v>13</v>
      </c>
      <c r="K708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70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08" s="31" t="str">
        <f>IF(NOT(Table2[[#This Row],[M1B]]=""),"+-","")</f>
        <v/>
      </c>
      <c r="O708" s="50"/>
    </row>
    <row r="709" spans="1:15">
      <c r="A709" s="28">
        <f>IF(Table2[[#This Row],[TT]]&lt;1,"",COUNT(A$2:A708)+1)</f>
        <v>627</v>
      </c>
      <c r="B709" s="38" t="s">
        <v>800</v>
      </c>
      <c r="C709" s="39">
        <v>11</v>
      </c>
      <c r="D709" s="39" t="s">
        <v>11</v>
      </c>
      <c r="E70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G709" s="29" t="str">
        <f>IF(Table2[[#This Row],[M1A]]="","",Table2[[#This Row],[M1A]]-Table2[[#This Row],[AWAL]])</f>
        <v/>
      </c>
      <c r="H709" s="29">
        <v>10</v>
      </c>
      <c r="I709" s="29">
        <f>IF(Table2[[#This Row],[M2A]]="","",SUM(Table2[[#This Row],[M2A]]-(IF(Table2[[#This Row],[M1A]]="",Table2[[#This Row],[AWAL]],Table2[[#This Row],[M1A]]))))</f>
        <v>-1</v>
      </c>
      <c r="J709" s="30"/>
      <c r="K70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0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09" s="31" t="str">
        <f>IF(NOT(Table2[[#This Row],[M1B]]=""),"+-","")</f>
        <v/>
      </c>
      <c r="O709" s="50"/>
    </row>
    <row r="710" spans="1:15">
      <c r="A710" s="28">
        <f>IF(Table2[[#This Row],[TT]]&lt;1,"",COUNT(A$2:A709)+1)</f>
        <v>628</v>
      </c>
      <c r="B710" s="38" t="s">
        <v>801</v>
      </c>
      <c r="C710" s="39">
        <v>31</v>
      </c>
      <c r="D710" s="39" t="s">
        <v>11</v>
      </c>
      <c r="E71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30</v>
      </c>
      <c r="G710" s="29" t="str">
        <f>IF(Table2[[#This Row],[M1A]]="","",Table2[[#This Row],[M1A]]-Table2[[#This Row],[AWAL]])</f>
        <v/>
      </c>
      <c r="H710" s="29">
        <v>30</v>
      </c>
      <c r="I710" s="29">
        <f>IF(Table2[[#This Row],[M2A]]="","",SUM(Table2[[#This Row],[M2A]]-(IF(Table2[[#This Row],[M1A]]="",Table2[[#This Row],[AWAL]],Table2[[#This Row],[M1A]]))))</f>
        <v>-1</v>
      </c>
      <c r="J710" s="30"/>
      <c r="K71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1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10" s="31" t="str">
        <f>IF(NOT(Table2[[#This Row],[M1B]]=""),"+-","")</f>
        <v/>
      </c>
      <c r="O710" s="50"/>
    </row>
    <row r="711" spans="1:15">
      <c r="A711" s="28">
        <f>IF(Table2[[#This Row],[TT]]&lt;1,"",COUNT(A$2:A710)+1)</f>
        <v>629</v>
      </c>
      <c r="B711" s="38" t="s">
        <v>802</v>
      </c>
      <c r="C711" s="39">
        <v>1</v>
      </c>
      <c r="D711" s="39" t="s">
        <v>34</v>
      </c>
      <c r="E71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711" s="29" t="str">
        <f>IF(Table2[[#This Row],[M1A]]="","",Table2[[#This Row],[M1A]]-Table2[[#This Row],[AWAL]])</f>
        <v/>
      </c>
      <c r="I711" s="29" t="str">
        <f>IF(Table2[[#This Row],[M2A]]="","",SUM(Table2[[#This Row],[M2A]]-(IF(Table2[[#This Row],[M1A]]="",Table2[[#This Row],[AWAL]],Table2[[#This Row],[M1A]]))))</f>
        <v/>
      </c>
      <c r="J711" s="30"/>
      <c r="K71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1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11" s="31" t="str">
        <f>IF(NOT(Table2[[#This Row],[M1B]]=""),"+-","")</f>
        <v/>
      </c>
      <c r="O711" s="50"/>
    </row>
    <row r="712" spans="1:15">
      <c r="A712" s="28">
        <f>IF(Table2[[#This Row],[TT]]&lt;1,"",COUNT(A$2:A711)+1)</f>
        <v>630</v>
      </c>
      <c r="B712" s="38" t="s">
        <v>803</v>
      </c>
      <c r="C712" s="39">
        <v>1</v>
      </c>
      <c r="D712" s="39" t="s">
        <v>34</v>
      </c>
      <c r="E71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712" s="29" t="str">
        <f>IF(Table2[[#This Row],[M1A]]="","",Table2[[#This Row],[M1A]]-Table2[[#This Row],[AWAL]])</f>
        <v/>
      </c>
      <c r="I712" s="29" t="str">
        <f>IF(Table2[[#This Row],[M2A]]="","",SUM(Table2[[#This Row],[M2A]]-(IF(Table2[[#This Row],[M1A]]="",Table2[[#This Row],[AWAL]],Table2[[#This Row],[M1A]]))))</f>
        <v/>
      </c>
      <c r="J712" s="30"/>
      <c r="K71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1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12" s="31" t="str">
        <f>IF(NOT(Table2[[#This Row],[M1B]]=""),"+-","")</f>
        <v/>
      </c>
      <c r="O712" s="50"/>
    </row>
    <row r="713" spans="1:15">
      <c r="A713" s="28">
        <f>IF(Table2[[#This Row],[TT]]&lt;1,"",COUNT(A$2:A712)+1)</f>
        <v>631</v>
      </c>
      <c r="B713" s="38" t="s">
        <v>804</v>
      </c>
      <c r="C713" s="39">
        <v>1</v>
      </c>
      <c r="D713" s="39">
        <v>120</v>
      </c>
      <c r="E71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713" s="29" t="str">
        <f>IF(Table2[[#This Row],[M1A]]="","",Table2[[#This Row],[M1A]]-Table2[[#This Row],[AWAL]])</f>
        <v/>
      </c>
      <c r="I713" s="29" t="str">
        <f>IF(Table2[[#This Row],[M2A]]="","",SUM(Table2[[#This Row],[M2A]]-(IF(Table2[[#This Row],[M1A]]="",Table2[[#This Row],[AWAL]],Table2[[#This Row],[M1A]]))))</f>
        <v/>
      </c>
      <c r="J713" s="30"/>
      <c r="K71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1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13" s="31" t="str">
        <f>IF(NOT(Table2[[#This Row],[M1B]]=""),"+-","")</f>
        <v/>
      </c>
      <c r="O713" s="50"/>
    </row>
    <row r="714" spans="1:15">
      <c r="A714" s="28">
        <f>IF(Table2[[#This Row],[TT]]&lt;1,"",COUNT(A$2:A713)+1)</f>
        <v>632</v>
      </c>
      <c r="B714" s="38" t="s">
        <v>805</v>
      </c>
      <c r="C714" s="39">
        <v>14</v>
      </c>
      <c r="D714" s="39">
        <v>48</v>
      </c>
      <c r="E71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G714" s="29" t="str">
        <f>IF(Table2[[#This Row],[M1A]]="","",Table2[[#This Row],[M1A]]-Table2[[#This Row],[AWAL]])</f>
        <v/>
      </c>
      <c r="I714" s="29" t="str">
        <f>IF(Table2[[#This Row],[M2A]]="","",SUM(Table2[[#This Row],[M2A]]-(IF(Table2[[#This Row],[M1A]]="",Table2[[#This Row],[AWAL]],Table2[[#This Row],[M1A]]))))</f>
        <v/>
      </c>
      <c r="J714" s="30"/>
      <c r="K71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1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14" s="31" t="str">
        <f>IF(NOT(Table2[[#This Row],[M1B]]=""),"+-","")</f>
        <v/>
      </c>
      <c r="O714" s="50"/>
    </row>
    <row r="715" spans="1:15">
      <c r="A715" s="28">
        <f>IF(Table2[[#This Row],[TT]]&lt;1,"",COUNT(A$2:A714)+1)</f>
        <v>633</v>
      </c>
      <c r="B715" s="70" t="s">
        <v>806</v>
      </c>
      <c r="C715" s="71">
        <v>7</v>
      </c>
      <c r="D715" s="71" t="s">
        <v>28</v>
      </c>
      <c r="E71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715" s="29" t="str">
        <f>IF(Table2[[#This Row],[M1A]]="","",Table2[[#This Row],[M1A]]-Table2[[#This Row],[AWAL]])</f>
        <v/>
      </c>
      <c r="I715" s="29" t="str">
        <f>IF(Table2[[#This Row],[M2A]]="","",SUM(Table2[[#This Row],[M2A]]-(IF(Table2[[#This Row],[M1A]]="",Table2[[#This Row],[AWAL]],Table2[[#This Row],[M1A]]))))</f>
        <v/>
      </c>
      <c r="J715" s="30"/>
      <c r="K71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1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15" s="31" t="str">
        <f>IF(NOT(Table2[[#This Row],[M1B]]=""),"+-","")</f>
        <v/>
      </c>
      <c r="O715" s="50"/>
    </row>
    <row r="716" spans="1:15">
      <c r="A716" s="28">
        <f>IF(Table2[[#This Row],[TT]]&lt;1,"",COUNT(A$2:A715)+1)</f>
        <v>634</v>
      </c>
      <c r="B716" s="70" t="s">
        <v>807</v>
      </c>
      <c r="C716" s="71">
        <v>40</v>
      </c>
      <c r="D716" s="71" t="s">
        <v>28</v>
      </c>
      <c r="E71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40</v>
      </c>
      <c r="G716" s="29" t="str">
        <f>IF(Table2[[#This Row],[M1A]]="","",Table2[[#This Row],[M1A]]-Table2[[#This Row],[AWAL]])</f>
        <v/>
      </c>
      <c r="I716" s="29" t="str">
        <f>IF(Table2[[#This Row],[M2A]]="","",SUM(Table2[[#This Row],[M2A]]-(IF(Table2[[#This Row],[M1A]]="",Table2[[#This Row],[AWAL]],Table2[[#This Row],[M1A]]))))</f>
        <v/>
      </c>
      <c r="J716" s="30"/>
      <c r="K71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1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16" s="31" t="str">
        <f>IF(NOT(Table2[[#This Row],[M1B]]=""),"+-","")</f>
        <v/>
      </c>
      <c r="O716" s="86"/>
    </row>
    <row r="717" spans="1:15">
      <c r="A717" s="28">
        <f>IF(Table2[[#This Row],[TT]]&lt;1,"",COUNT(A$2:A716)+1)</f>
        <v>635</v>
      </c>
      <c r="B717" s="38" t="s">
        <v>808</v>
      </c>
      <c r="C717" s="39">
        <v>1</v>
      </c>
      <c r="D717" s="39" t="s">
        <v>53</v>
      </c>
      <c r="E71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717" s="29" t="str">
        <f>IF(Table2[[#This Row],[M1A]]="","",Table2[[#This Row],[M1A]]-Table2[[#This Row],[AWAL]])</f>
        <v/>
      </c>
      <c r="I717" s="29" t="str">
        <f>IF(Table2[[#This Row],[M2A]]="","",SUM(Table2[[#This Row],[M2A]]-(IF(Table2[[#This Row],[M1A]]="",Table2[[#This Row],[AWAL]],Table2[[#This Row],[M1A]]))))</f>
        <v/>
      </c>
      <c r="J717" s="30"/>
      <c r="K71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1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17" s="31" t="str">
        <f>IF(NOT(Table2[[#This Row],[M1B]]=""),"+-","")</f>
        <v/>
      </c>
      <c r="O717" s="50"/>
    </row>
    <row r="718" spans="1:15">
      <c r="A718" s="28">
        <f>IF(Table2[[#This Row],[TT]]&lt;1,"",COUNT(A$2:A717)+1)</f>
        <v>636</v>
      </c>
      <c r="B718" s="38" t="s">
        <v>809</v>
      </c>
      <c r="C718" s="39">
        <v>3</v>
      </c>
      <c r="D718" s="39" t="s">
        <v>59</v>
      </c>
      <c r="E71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718" s="29" t="str">
        <f>IF(Table2[[#This Row],[M1A]]="","",Table2[[#This Row],[M1A]]-Table2[[#This Row],[AWAL]])</f>
        <v/>
      </c>
      <c r="I718" s="29" t="str">
        <f>IF(Table2[[#This Row],[M2A]]="","",SUM(Table2[[#This Row],[M2A]]-(IF(Table2[[#This Row],[M1A]]="",Table2[[#This Row],[AWAL]],Table2[[#This Row],[M1A]]))))</f>
        <v/>
      </c>
      <c r="J718" s="30"/>
      <c r="K71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1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18" s="31" t="str">
        <f>IF(NOT(Table2[[#This Row],[M1B]]=""),"+-","")</f>
        <v/>
      </c>
      <c r="O718" s="50"/>
    </row>
    <row r="719" spans="1:15">
      <c r="A719" s="28">
        <f>IF(Table2[[#This Row],[TT]]&lt;1,"",COUNT(A$2:A718)+1)</f>
        <v>637</v>
      </c>
      <c r="B719" s="38" t="s">
        <v>810</v>
      </c>
      <c r="C719" s="39">
        <v>5</v>
      </c>
      <c r="D719" s="39" t="s">
        <v>39</v>
      </c>
      <c r="E71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719" s="29" t="str">
        <f>IF(Table2[[#This Row],[M1A]]="","",Table2[[#This Row],[M1A]]-Table2[[#This Row],[AWAL]])</f>
        <v/>
      </c>
      <c r="I719" s="29" t="str">
        <f>IF(Table2[[#This Row],[M2A]]="","",SUM(Table2[[#This Row],[M2A]]-(IF(Table2[[#This Row],[M1A]]="",Table2[[#This Row],[AWAL]],Table2[[#This Row],[M1A]]))))</f>
        <v/>
      </c>
      <c r="J719" s="30"/>
      <c r="K71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1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19" s="31" t="str">
        <f>IF(NOT(Table2[[#This Row],[M1B]]=""),"+-","")</f>
        <v/>
      </c>
      <c r="O719" s="50"/>
    </row>
    <row r="720" spans="1:15">
      <c r="A720" s="28">
        <f>IF(Table2[[#This Row],[TT]]&lt;1,"",COUNT(A$2:A719)+1)</f>
        <v>638</v>
      </c>
      <c r="B720" s="38" t="s">
        <v>811</v>
      </c>
      <c r="C720" s="39">
        <v>3</v>
      </c>
      <c r="D720" s="39" t="s">
        <v>812</v>
      </c>
      <c r="E72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720" s="29" t="str">
        <f>IF(Table2[[#This Row],[M1A]]="","",Table2[[#This Row],[M1A]]-Table2[[#This Row],[AWAL]])</f>
        <v/>
      </c>
      <c r="I720" s="29" t="str">
        <f>IF(Table2[[#This Row],[M2A]]="","",SUM(Table2[[#This Row],[M2A]]-(IF(Table2[[#This Row],[M1A]]="",Table2[[#This Row],[AWAL]],Table2[[#This Row],[M1A]]))))</f>
        <v/>
      </c>
      <c r="J720" s="30"/>
      <c r="K72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2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20" s="31" t="str">
        <f>IF(NOT(Table2[[#This Row],[M1B]]=""),"+-","")</f>
        <v/>
      </c>
      <c r="O720" s="50"/>
    </row>
    <row r="721" spans="1:15">
      <c r="A721" s="28">
        <f>IF(Table2[[#This Row],[TT]]&lt;1,"",COUNT(A$2:A720)+1)</f>
        <v>639</v>
      </c>
      <c r="B721" s="38" t="s">
        <v>813</v>
      </c>
      <c r="C721" s="39">
        <v>1</v>
      </c>
      <c r="D721" s="39" t="s">
        <v>67</v>
      </c>
      <c r="E72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721" s="29" t="str">
        <f>IF(Table2[[#This Row],[M1A]]="","",Table2[[#This Row],[M1A]]-Table2[[#This Row],[AWAL]])</f>
        <v/>
      </c>
      <c r="I721" s="29" t="str">
        <f>IF(Table2[[#This Row],[M2A]]="","",SUM(Table2[[#This Row],[M2A]]-(IF(Table2[[#This Row],[M1A]]="",Table2[[#This Row],[AWAL]],Table2[[#This Row],[M1A]]))))</f>
        <v/>
      </c>
      <c r="J721" s="30"/>
      <c r="K72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2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21" s="31" t="str">
        <f>IF(NOT(Table2[[#This Row],[M1B]]=""),"+-","")</f>
        <v/>
      </c>
      <c r="O721" s="50"/>
    </row>
    <row r="722" spans="1:15">
      <c r="A722" s="28">
        <f>IF(Table2[[#This Row],[TT]]&lt;1,"",COUNT(A$2:A721)+1)</f>
        <v>640</v>
      </c>
      <c r="B722" s="38" t="s">
        <v>814</v>
      </c>
      <c r="C722" s="39">
        <v>1</v>
      </c>
      <c r="D722" s="39" t="s">
        <v>91</v>
      </c>
      <c r="E72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722" s="29" t="str">
        <f>IF(Table2[[#This Row],[M1A]]="","",Table2[[#This Row],[M1A]]-Table2[[#This Row],[AWAL]])</f>
        <v/>
      </c>
      <c r="I722" s="29" t="str">
        <f>IF(Table2[[#This Row],[M2A]]="","",SUM(Table2[[#This Row],[M2A]]-(IF(Table2[[#This Row],[M1A]]="",Table2[[#This Row],[AWAL]],Table2[[#This Row],[M1A]]))))</f>
        <v/>
      </c>
      <c r="J722" s="30"/>
      <c r="K72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2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22" s="31" t="str">
        <f>IF(NOT(Table2[[#This Row],[M1B]]=""),"+-","")</f>
        <v/>
      </c>
      <c r="O722" s="50"/>
    </row>
    <row r="723" spans="1:15">
      <c r="A723" s="28">
        <f>IF(Table2[[#This Row],[TT]]&lt;1,"",COUNT(A$2:A722)+1)</f>
        <v>641</v>
      </c>
      <c r="B723" s="38" t="s">
        <v>815</v>
      </c>
      <c r="C723" s="39">
        <v>1</v>
      </c>
      <c r="D723" s="39" t="s">
        <v>91</v>
      </c>
      <c r="E72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723" s="29" t="str">
        <f>IF(Table2[[#This Row],[M1A]]="","",Table2[[#This Row],[M1A]]-Table2[[#This Row],[AWAL]])</f>
        <v/>
      </c>
      <c r="I723" s="29" t="str">
        <f>IF(Table2[[#This Row],[M2A]]="","",SUM(Table2[[#This Row],[M2A]]-(IF(Table2[[#This Row],[M1A]]="",Table2[[#This Row],[AWAL]],Table2[[#This Row],[M1A]]))))</f>
        <v/>
      </c>
      <c r="J723" s="30"/>
      <c r="K72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2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23" s="31" t="str">
        <f>IF(NOT(Table2[[#This Row],[M1B]]=""),"+-","")</f>
        <v/>
      </c>
      <c r="O723" s="50"/>
    </row>
    <row r="724" spans="1:15">
      <c r="A724" s="28">
        <f>IF(Table2[[#This Row],[TT]]&lt;1,"",COUNT(A$2:A723)+1)</f>
        <v>642</v>
      </c>
      <c r="B724" s="38" t="s">
        <v>816</v>
      </c>
      <c r="C724" s="39">
        <v>4</v>
      </c>
      <c r="D724" s="39" t="s">
        <v>91</v>
      </c>
      <c r="E72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724" s="29" t="str">
        <f>IF(Table2[[#This Row],[M1A]]="","",Table2[[#This Row],[M1A]]-Table2[[#This Row],[AWAL]])</f>
        <v/>
      </c>
      <c r="I724" s="29" t="str">
        <f>IF(Table2[[#This Row],[M2A]]="","",SUM(Table2[[#This Row],[M2A]]-(IF(Table2[[#This Row],[M1A]]="",Table2[[#This Row],[AWAL]],Table2[[#This Row],[M1A]]))))</f>
        <v/>
      </c>
      <c r="J724" s="30"/>
      <c r="K72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2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24" s="31" t="str">
        <f>IF(NOT(Table2[[#This Row],[M1B]]=""),"+-","")</f>
        <v/>
      </c>
      <c r="O724" s="50"/>
    </row>
    <row r="725" spans="1:15">
      <c r="A725" s="28">
        <f>IF(Table2[[#This Row],[TT]]&lt;1,"",COUNT(A$2:A724)+1)</f>
        <v>643</v>
      </c>
      <c r="B725" s="38" t="s">
        <v>817</v>
      </c>
      <c r="C725" s="39">
        <v>10</v>
      </c>
      <c r="D725" s="39" t="s">
        <v>91</v>
      </c>
      <c r="E72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G725" s="29" t="str">
        <f>IF(Table2[[#This Row],[M1A]]="","",Table2[[#This Row],[M1A]]-Table2[[#This Row],[AWAL]])</f>
        <v/>
      </c>
      <c r="I725" s="29" t="str">
        <f>IF(Table2[[#This Row],[M2A]]="","",SUM(Table2[[#This Row],[M2A]]-(IF(Table2[[#This Row],[M1A]]="",Table2[[#This Row],[AWAL]],Table2[[#This Row],[M1A]]))))</f>
        <v/>
      </c>
      <c r="J725" s="30"/>
      <c r="K72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2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25" s="31" t="str">
        <f>IF(NOT(Table2[[#This Row],[M1B]]=""),"+-","")</f>
        <v/>
      </c>
      <c r="O725" s="50"/>
    </row>
    <row r="726" spans="1:15">
      <c r="A726" s="28">
        <f>IF(Table2[[#This Row],[TT]]&lt;1,"",COUNT(A$2:A725)+1)</f>
        <v>644</v>
      </c>
      <c r="B726" s="38" t="s">
        <v>818</v>
      </c>
      <c r="C726" s="39">
        <v>2</v>
      </c>
      <c r="D726" s="39" t="s">
        <v>819</v>
      </c>
      <c r="E72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726" s="29" t="str">
        <f>IF(Table2[[#This Row],[M1A]]="","",Table2[[#This Row],[M1A]]-Table2[[#This Row],[AWAL]])</f>
        <v/>
      </c>
      <c r="I726" s="29" t="str">
        <f>IF(Table2[[#This Row],[M2A]]="","",SUM(Table2[[#This Row],[M2A]]-(IF(Table2[[#This Row],[M1A]]="",Table2[[#This Row],[AWAL]],Table2[[#This Row],[M1A]]))))</f>
        <v/>
      </c>
      <c r="J726" s="30"/>
      <c r="K72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2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26" s="31" t="str">
        <f>IF(NOT(Table2[[#This Row],[M1B]]=""),"+-","")</f>
        <v/>
      </c>
      <c r="O726" s="50"/>
    </row>
    <row r="727" spans="1:15">
      <c r="A727" s="28">
        <f>IF(Table2[[#This Row],[TT]]&lt;1,"",COUNT(A$2:A726)+1)</f>
        <v>645</v>
      </c>
      <c r="B727" s="38" t="s">
        <v>820</v>
      </c>
      <c r="C727" s="39">
        <v>4</v>
      </c>
      <c r="D727" s="39" t="s">
        <v>38</v>
      </c>
      <c r="E72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727" s="29" t="str">
        <f>IF(Table2[[#This Row],[M1A]]="","",Table2[[#This Row],[M1A]]-Table2[[#This Row],[AWAL]])</f>
        <v/>
      </c>
      <c r="I727" s="29" t="str">
        <f>IF(Table2[[#This Row],[M2A]]="","",SUM(Table2[[#This Row],[M2A]]-(IF(Table2[[#This Row],[M1A]]="",Table2[[#This Row],[AWAL]],Table2[[#This Row],[M1A]]))))</f>
        <v/>
      </c>
      <c r="J727" s="30"/>
      <c r="K72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2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27" s="31" t="str">
        <f>IF(NOT(Table2[[#This Row],[M1B]]=""),"+-","")</f>
        <v/>
      </c>
      <c r="O727" s="50"/>
    </row>
    <row r="728" spans="1:15">
      <c r="A728" s="32">
        <f>IF(Table2[[#This Row],[TT]]&lt;1,"",COUNT(A$2:A727)+1)</f>
        <v>646</v>
      </c>
      <c r="B728" s="38" t="s">
        <v>821</v>
      </c>
      <c r="C728" s="39">
        <v>1</v>
      </c>
      <c r="D728" s="39" t="s">
        <v>38</v>
      </c>
      <c r="E728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728" s="31" t="str">
        <f>IF(Table2[[#This Row],[M1A]]="","",Table2[[#This Row],[M1A]]-Table2[[#This Row],[AWAL]])</f>
        <v/>
      </c>
      <c r="I728" s="29" t="str">
        <f>IF(Table2[[#This Row],[M2A]]="","",SUM(Table2[[#This Row],[M2A]]-(IF(Table2[[#This Row],[M1A]]="",Table2[[#This Row],[AWAL]],Table2[[#This Row],[M1A]]))))</f>
        <v/>
      </c>
      <c r="J728" s="30"/>
      <c r="K72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2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28" s="31" t="str">
        <f>IF(NOT(Table2[[#This Row],[M1B]]=""),"+-","")</f>
        <v/>
      </c>
      <c r="O728" s="50"/>
    </row>
    <row r="729" spans="1:15">
      <c r="A729" s="32">
        <f>IF(Table2[[#This Row],[TT]]&lt;1,"",COUNT(A$2:A728)+1)</f>
        <v>647</v>
      </c>
      <c r="B729" s="38" t="s">
        <v>822</v>
      </c>
      <c r="C729" s="39">
        <v>54</v>
      </c>
      <c r="D729" s="39" t="s">
        <v>38</v>
      </c>
      <c r="E729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33</v>
      </c>
      <c r="F729" s="29">
        <v>52</v>
      </c>
      <c r="G729" s="31">
        <f>IF(Table2[[#This Row],[M1A]]="","",Table2[[#This Row],[M1A]]-Table2[[#This Row],[AWAL]])</f>
        <v>-2</v>
      </c>
      <c r="H729" s="29">
        <v>41</v>
      </c>
      <c r="I729" s="29">
        <f>IF(Table2[[#This Row],[M2A]]="","",SUM(Table2[[#This Row],[M2A]]-(IF(Table2[[#This Row],[M1A]]="",Table2[[#This Row],[AWAL]],Table2[[#This Row],[M1A]]))))</f>
        <v>-11</v>
      </c>
      <c r="J729" s="30">
        <v>40</v>
      </c>
      <c r="K729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L729" s="29">
        <v>33</v>
      </c>
      <c r="M729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-7</v>
      </c>
      <c r="N729" s="31" t="str">
        <f>IF(NOT(Table2[[#This Row],[M1B]]=""),"+-","")</f>
        <v>+-</v>
      </c>
      <c r="O729" s="50"/>
    </row>
    <row r="730" spans="1:15">
      <c r="A730" s="28">
        <f>IF(Table2[[#This Row],[TT]]&lt;1,"",COUNT(A$2:A729)+1)</f>
        <v>648</v>
      </c>
      <c r="B730" s="38" t="s">
        <v>823</v>
      </c>
      <c r="C730" s="39">
        <v>2</v>
      </c>
      <c r="D730" s="39" t="s">
        <v>38</v>
      </c>
      <c r="E73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730" s="29" t="str">
        <f>IF(Table2[[#This Row],[M1A]]="","",Table2[[#This Row],[M1A]]-Table2[[#This Row],[AWAL]])</f>
        <v/>
      </c>
      <c r="I730" s="29" t="str">
        <f>IF(Table2[[#This Row],[M2A]]="","",SUM(Table2[[#This Row],[M2A]]-(IF(Table2[[#This Row],[M1A]]="",Table2[[#This Row],[AWAL]],Table2[[#This Row],[M1A]]))))</f>
        <v/>
      </c>
      <c r="J730" s="30"/>
      <c r="K73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3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30" s="31" t="str">
        <f>IF(NOT(Table2[[#This Row],[M1B]]=""),"+-","")</f>
        <v/>
      </c>
      <c r="O730" s="50"/>
    </row>
    <row r="731" spans="1:15">
      <c r="A731" s="28">
        <f>IF(Table2[[#This Row],[TT]]&lt;1,"",COUNT(A$2:A730)+1)</f>
        <v>649</v>
      </c>
      <c r="B731" s="38" t="s">
        <v>824</v>
      </c>
      <c r="C731" s="39">
        <v>9</v>
      </c>
      <c r="D731" s="39" t="s">
        <v>825</v>
      </c>
      <c r="E73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731" s="29" t="str">
        <f>IF(Table2[[#This Row],[M1A]]="","",Table2[[#This Row],[M1A]]-Table2[[#This Row],[AWAL]])</f>
        <v/>
      </c>
      <c r="I731" s="29" t="str">
        <f>IF(Table2[[#This Row],[M2A]]="","",SUM(Table2[[#This Row],[M2A]]-(IF(Table2[[#This Row],[M1A]]="",Table2[[#This Row],[AWAL]],Table2[[#This Row],[M1A]]))))</f>
        <v/>
      </c>
      <c r="J731" s="30"/>
      <c r="K73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3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31" s="31" t="str">
        <f>IF(NOT(Table2[[#This Row],[M1B]]=""),"+-","")</f>
        <v/>
      </c>
      <c r="O731" s="50"/>
    </row>
    <row r="732" spans="1:15">
      <c r="A732" s="28">
        <f>IF(Table2[[#This Row],[TT]]&lt;1,"",COUNT(A$2:A731)+1)</f>
        <v>650</v>
      </c>
      <c r="B732" s="38" t="s">
        <v>826</v>
      </c>
      <c r="C732" s="39">
        <v>4</v>
      </c>
      <c r="D732" s="39" t="s">
        <v>59</v>
      </c>
      <c r="E73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732" s="29" t="str">
        <f>IF(Table2[[#This Row],[M1A]]="","",Table2[[#This Row],[M1A]]-Table2[[#This Row],[AWAL]])</f>
        <v/>
      </c>
      <c r="I732" s="29" t="str">
        <f>IF(Table2[[#This Row],[M2A]]="","",SUM(Table2[[#This Row],[M2A]]-(IF(Table2[[#This Row],[M1A]]="",Table2[[#This Row],[AWAL]],Table2[[#This Row],[M1A]]))))</f>
        <v/>
      </c>
      <c r="J732" s="30"/>
      <c r="K73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3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32" s="31" t="str">
        <f>IF(NOT(Table2[[#This Row],[M1B]]=""),"+-","")</f>
        <v/>
      </c>
      <c r="O732" s="50"/>
    </row>
    <row r="733" spans="1:15">
      <c r="A733" s="28">
        <f>IF(Table2[[#This Row],[TT]]&lt;1,"",COUNT(A$2:A732)+1)</f>
        <v>651</v>
      </c>
      <c r="B733" s="38" t="s">
        <v>827</v>
      </c>
      <c r="C733" s="39">
        <v>9</v>
      </c>
      <c r="D733" s="39" t="s">
        <v>91</v>
      </c>
      <c r="E73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733" s="29" t="str">
        <f>IF(Table2[[#This Row],[M1A]]="","",Table2[[#This Row],[M1A]]-Table2[[#This Row],[AWAL]])</f>
        <v/>
      </c>
      <c r="I733" s="29" t="str">
        <f>IF(Table2[[#This Row],[M2A]]="","",SUM(Table2[[#This Row],[M2A]]-(IF(Table2[[#This Row],[M1A]]="",Table2[[#This Row],[AWAL]],Table2[[#This Row],[M1A]]))))</f>
        <v/>
      </c>
      <c r="J733" s="30"/>
      <c r="K73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3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33" s="31" t="str">
        <f>IF(NOT(Table2[[#This Row],[M1B]]=""),"+-","")</f>
        <v/>
      </c>
      <c r="O733" s="50"/>
    </row>
    <row r="734" spans="1:15">
      <c r="A734" s="28">
        <f>IF(Table2[[#This Row],[TT]]&lt;1,"",COUNT(A$2:A733)+1)</f>
        <v>652</v>
      </c>
      <c r="B734" s="38" t="s">
        <v>828</v>
      </c>
      <c r="C734" s="39">
        <v>16</v>
      </c>
      <c r="D734" s="39" t="s">
        <v>59</v>
      </c>
      <c r="E73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16</v>
      </c>
      <c r="G734" s="29" t="str">
        <f>IF(Table2[[#This Row],[M1A]]="","",Table2[[#This Row],[M1A]]-Table2[[#This Row],[AWAL]])</f>
        <v/>
      </c>
      <c r="I734" s="29" t="str">
        <f>IF(Table2[[#This Row],[M2A]]="","",SUM(Table2[[#This Row],[M2A]]-(IF(Table2[[#This Row],[M1A]]="",Table2[[#This Row],[AWAL]],Table2[[#This Row],[M1A]]))))</f>
        <v/>
      </c>
      <c r="J734" s="30"/>
      <c r="K73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3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34" s="31" t="str">
        <f>IF(NOT(Table2[[#This Row],[M1B]]=""),"+-","")</f>
        <v/>
      </c>
      <c r="O734" s="50"/>
    </row>
    <row r="735" spans="1:15">
      <c r="A735" s="28">
        <f>IF(Table2[[#This Row],[TT]]&lt;1,"",COUNT(A$2:A734)+1)</f>
        <v>653</v>
      </c>
      <c r="B735" s="38" t="s">
        <v>829</v>
      </c>
      <c r="C735" s="39">
        <v>2</v>
      </c>
      <c r="D735" s="39" t="s">
        <v>59</v>
      </c>
      <c r="E73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735" s="29" t="str">
        <f>IF(Table2[[#This Row],[M1A]]="","",Table2[[#This Row],[M1A]]-Table2[[#This Row],[AWAL]])</f>
        <v/>
      </c>
      <c r="I735" s="29" t="str">
        <f>IF(Table2[[#This Row],[M2A]]="","",SUM(Table2[[#This Row],[M2A]]-(IF(Table2[[#This Row],[M1A]]="",Table2[[#This Row],[AWAL]],Table2[[#This Row],[M1A]]))))</f>
        <v/>
      </c>
      <c r="J735" s="30"/>
      <c r="K73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3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35" s="31" t="str">
        <f>IF(NOT(Table2[[#This Row],[M1B]]=""),"+-","")</f>
        <v/>
      </c>
      <c r="O735" s="50"/>
    </row>
    <row r="736" spans="1:15">
      <c r="A736" s="28">
        <f>IF(Table2[[#This Row],[TT]]&lt;1,"",COUNT(A$2:A735)+1)</f>
        <v>654</v>
      </c>
      <c r="B736" s="38" t="s">
        <v>830</v>
      </c>
      <c r="C736" s="39">
        <v>4</v>
      </c>
      <c r="D736" s="39" t="s">
        <v>825</v>
      </c>
      <c r="E73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736" s="29" t="str">
        <f>IF(Table2[[#This Row],[M1A]]="","",Table2[[#This Row],[M1A]]-Table2[[#This Row],[AWAL]])</f>
        <v/>
      </c>
      <c r="I736" s="29" t="str">
        <f>IF(Table2[[#This Row],[M2A]]="","",SUM(Table2[[#This Row],[M2A]]-(IF(Table2[[#This Row],[M1A]]="",Table2[[#This Row],[AWAL]],Table2[[#This Row],[M1A]]))))</f>
        <v/>
      </c>
      <c r="J736" s="30"/>
      <c r="K73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3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36" s="31" t="str">
        <f>IF(NOT(Table2[[#This Row],[M1B]]=""),"+-","")</f>
        <v/>
      </c>
      <c r="O736" s="50"/>
    </row>
    <row r="737" spans="1:15">
      <c r="A737" s="28">
        <f>IF(Table2[[#This Row],[TT]]&lt;1,"",COUNT(A$2:A736)+1)</f>
        <v>655</v>
      </c>
      <c r="B737" s="38" t="s">
        <v>831</v>
      </c>
      <c r="C737" s="39">
        <v>1</v>
      </c>
      <c r="D737" s="39" t="s">
        <v>825</v>
      </c>
      <c r="E73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737" s="29" t="str">
        <f>IF(Table2[[#This Row],[M1A]]="","",Table2[[#This Row],[M1A]]-Table2[[#This Row],[AWAL]])</f>
        <v/>
      </c>
      <c r="I737" s="29" t="str">
        <f>IF(Table2[[#This Row],[M2A]]="","",SUM(Table2[[#This Row],[M2A]]-(IF(Table2[[#This Row],[M1A]]="",Table2[[#This Row],[AWAL]],Table2[[#This Row],[M1A]]))))</f>
        <v/>
      </c>
      <c r="J737" s="30"/>
      <c r="K73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3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37" s="31" t="str">
        <f>IF(NOT(Table2[[#This Row],[M1B]]=""),"+-","")</f>
        <v/>
      </c>
      <c r="O737" s="50"/>
    </row>
    <row r="738" spans="1:15">
      <c r="A738" s="28">
        <f>IF(Table2[[#This Row],[TT]]&lt;1,"",COUNT(A$2:A737)+1)</f>
        <v>656</v>
      </c>
      <c r="B738" s="38" t="s">
        <v>832</v>
      </c>
      <c r="C738" s="39">
        <v>2</v>
      </c>
      <c r="D738" s="39" t="s">
        <v>38</v>
      </c>
      <c r="E73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738" s="29" t="str">
        <f>IF(Table2[[#This Row],[M1A]]="","",Table2[[#This Row],[M1A]]-Table2[[#This Row],[AWAL]])</f>
        <v/>
      </c>
      <c r="I738" s="29" t="str">
        <f>IF(Table2[[#This Row],[M2A]]="","",SUM(Table2[[#This Row],[M2A]]-(IF(Table2[[#This Row],[M1A]]="",Table2[[#This Row],[AWAL]],Table2[[#This Row],[M1A]]))))</f>
        <v/>
      </c>
      <c r="J738" s="30"/>
      <c r="K73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3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38" s="31" t="str">
        <f>IF(NOT(Table2[[#This Row],[M1B]]=""),"+-","")</f>
        <v/>
      </c>
      <c r="O738" s="50"/>
    </row>
    <row r="739" spans="1:15">
      <c r="A739" s="28">
        <f>IF(Table2[[#This Row],[TT]]&lt;1,"",COUNT(A$2:A738)+1)</f>
        <v>657</v>
      </c>
      <c r="B739" s="38" t="s">
        <v>833</v>
      </c>
      <c r="C739" s="39">
        <v>37</v>
      </c>
      <c r="D739" s="39" t="s">
        <v>139</v>
      </c>
      <c r="E73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37</v>
      </c>
      <c r="G739" s="29" t="str">
        <f>IF(Table2[[#This Row],[M1A]]="","",Table2[[#This Row],[M1A]]-Table2[[#This Row],[AWAL]])</f>
        <v/>
      </c>
      <c r="I739" s="29" t="str">
        <f>IF(Table2[[#This Row],[M2A]]="","",SUM(Table2[[#This Row],[M2A]]-(IF(Table2[[#This Row],[M1A]]="",Table2[[#This Row],[AWAL]],Table2[[#This Row],[M1A]]))))</f>
        <v/>
      </c>
      <c r="J739" s="30"/>
      <c r="K73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3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39" s="31" t="str">
        <f>IF(NOT(Table2[[#This Row],[M1B]]=""),"+-","")</f>
        <v/>
      </c>
      <c r="O739" s="50"/>
    </row>
    <row r="740" spans="1:15">
      <c r="A740" s="28">
        <f>IF(Table2[[#This Row],[TT]]&lt;1,"",COUNT(A$2:A739)+1)</f>
        <v>658</v>
      </c>
      <c r="B740" s="38" t="s">
        <v>834</v>
      </c>
      <c r="C740" s="39">
        <v>1</v>
      </c>
      <c r="D740" s="39" t="s">
        <v>835</v>
      </c>
      <c r="E74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740" s="29" t="str">
        <f>IF(Table2[[#This Row],[M1A]]="","",Table2[[#This Row],[M1A]]-Table2[[#This Row],[AWAL]])</f>
        <v/>
      </c>
      <c r="I740" s="29" t="str">
        <f>IF(Table2[[#This Row],[M2A]]="","",SUM(Table2[[#This Row],[M2A]]-(IF(Table2[[#This Row],[M1A]]="",Table2[[#This Row],[AWAL]],Table2[[#This Row],[M1A]]))))</f>
        <v/>
      </c>
      <c r="J740" s="30"/>
      <c r="K74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4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40" s="31" t="str">
        <f>IF(NOT(Table2[[#This Row],[M1B]]=""),"+-","")</f>
        <v/>
      </c>
      <c r="O740" s="50"/>
    </row>
    <row r="741" spans="1:15">
      <c r="A741" s="28">
        <f>IF(Table2[[#This Row],[TT]]&lt;1,"",COUNT(A$2:A740)+1)</f>
        <v>659</v>
      </c>
      <c r="B741" s="38" t="s">
        <v>836</v>
      </c>
      <c r="C741" s="39">
        <v>34</v>
      </c>
      <c r="D741" s="39" t="s">
        <v>28</v>
      </c>
      <c r="E74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31</v>
      </c>
      <c r="F741" s="29">
        <v>31</v>
      </c>
      <c r="G741" s="29">
        <f>IF(Table2[[#This Row],[M1A]]="","",Table2[[#This Row],[M1A]]-Table2[[#This Row],[AWAL]])</f>
        <v>-3</v>
      </c>
      <c r="I741" s="29" t="str">
        <f>IF(Table2[[#This Row],[M2A]]="","",SUM(Table2[[#This Row],[M2A]]-(IF(Table2[[#This Row],[M1A]]="",Table2[[#This Row],[AWAL]],Table2[[#This Row],[M1A]]))))</f>
        <v/>
      </c>
      <c r="J741" s="30"/>
      <c r="K74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4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41" s="31" t="str">
        <f>IF(NOT(Table2[[#This Row],[M1B]]=""),"+-","")</f>
        <v>+-</v>
      </c>
      <c r="O741" s="50"/>
    </row>
    <row r="742" spans="1:15">
      <c r="A742" s="28">
        <f>IF(Table2[[#This Row],[TT]]&lt;1,"",COUNT(A$2:A741)+1)</f>
        <v>660</v>
      </c>
      <c r="B742" s="38" t="s">
        <v>837</v>
      </c>
      <c r="C742" s="39">
        <v>12</v>
      </c>
      <c r="D742" s="39">
        <v>2000</v>
      </c>
      <c r="E74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G742" s="29" t="str">
        <f>IF(Table2[[#This Row],[M1A]]="","",Table2[[#This Row],[M1A]]-Table2[[#This Row],[AWAL]])</f>
        <v/>
      </c>
      <c r="I742" s="29" t="str">
        <f>IF(Table2[[#This Row],[M2A]]="","",SUM(Table2[[#This Row],[M2A]]-(IF(Table2[[#This Row],[M1A]]="",Table2[[#This Row],[AWAL]],Table2[[#This Row],[M1A]]))))</f>
        <v/>
      </c>
      <c r="J742" s="30"/>
      <c r="K74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4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42" s="31" t="str">
        <f>IF(NOT(Table2[[#This Row],[M1B]]=""),"+-","")</f>
        <v/>
      </c>
      <c r="O742" s="50"/>
    </row>
    <row r="743" spans="1:15">
      <c r="A743" s="28" t="str">
        <f>IF(Table2[[#This Row],[TT]]&lt;1,"",COUNT(A$2:A742)+1)</f>
        <v/>
      </c>
      <c r="B743" s="38" t="s">
        <v>838</v>
      </c>
      <c r="C743" s="39">
        <v>8</v>
      </c>
      <c r="D743" s="39" t="s">
        <v>38</v>
      </c>
      <c r="E74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743" s="29" t="str">
        <f>IF(Table2[[#This Row],[M1A]]="","",Table2[[#This Row],[M1A]]-Table2[[#This Row],[AWAL]])</f>
        <v/>
      </c>
      <c r="H743" s="29">
        <v>0</v>
      </c>
      <c r="I743" s="29">
        <f>IF(Table2[[#This Row],[M2A]]="","",SUM(Table2[[#This Row],[M2A]]-(IF(Table2[[#This Row],[M1A]]="",Table2[[#This Row],[AWAL]],Table2[[#This Row],[M1A]]))))</f>
        <v>-8</v>
      </c>
      <c r="J743" s="30"/>
      <c r="K74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4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43" s="31" t="str">
        <f>IF(NOT(Table2[[#This Row],[M1B]]=""),"+-","")</f>
        <v/>
      </c>
      <c r="O743" s="50"/>
    </row>
    <row r="744" spans="1:15">
      <c r="A744" s="28" t="str">
        <f>IF(Table2[[#This Row],[TT]]&lt;1,"",COUNT(A$2:A743)+1)</f>
        <v/>
      </c>
      <c r="B744" s="38" t="s">
        <v>2834</v>
      </c>
      <c r="C744" s="39">
        <v>0</v>
      </c>
      <c r="D744" s="39" t="s">
        <v>2708</v>
      </c>
      <c r="E74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744" s="29" t="str">
        <f>IF(Table2[[#This Row],[M1A]]="","",Table2[[#This Row],[M1A]]-Table2[[#This Row],[AWAL]])</f>
        <v/>
      </c>
      <c r="I744" s="29" t="str">
        <f>IF(Table2[[#This Row],[M2A]]="","",SUM(Table2[[#This Row],[M2A]]-(IF(Table2[[#This Row],[M1A]]="",Table2[[#This Row],[AWAL]],Table2[[#This Row],[M1A]]))))</f>
        <v/>
      </c>
      <c r="J744" s="30"/>
      <c r="K74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4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44" s="31" t="str">
        <f>IF(NOT(Table2[[#This Row],[M1B]]=""),"+-","")</f>
        <v/>
      </c>
      <c r="O744" s="50"/>
    </row>
    <row r="745" spans="1:15">
      <c r="A745" s="48">
        <f>IF(Table2[[#This Row],[TT]]&lt;1,"",COUNT(A$2:A744)+1)</f>
        <v>661</v>
      </c>
      <c r="B745" s="85" t="s">
        <v>2997</v>
      </c>
      <c r="C745" s="75"/>
      <c r="D745" s="75" t="s">
        <v>2708</v>
      </c>
      <c r="E745" s="5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F745" s="49">
        <v>13</v>
      </c>
      <c r="G745" s="50">
        <f>IF(Table2[[#This Row],[M1A]]="","",Table2[[#This Row],[M1A]]-Table2[[#This Row],[AWAL]])</f>
        <v>13</v>
      </c>
      <c r="H745" s="49">
        <v>3</v>
      </c>
      <c r="I745" s="50">
        <f>IF(Table2[[#This Row],[M2A]]="","",SUM(Table2[[#This Row],[M2A]]-(IF(Table2[[#This Row],[M1A]]="",Table2[[#This Row],[AWAL]],Table2[[#This Row],[M1A]]))))</f>
        <v>-10</v>
      </c>
      <c r="J745" s="51">
        <v>2</v>
      </c>
      <c r="K745" s="50">
        <f>IF(Table2[[#This Row],[M3A]]="","",SUM(Table2[[#This Row],[M3A]]-(IF(Table2[[#This Row],[M2A]]="",IF(Table2[[#This Row],[M1A]]="",Table2[[#This Row],[AWAL]],Table2[[#This Row],[M1A]]),Table2[[#This Row],[M2A]]))))</f>
        <v>-1</v>
      </c>
      <c r="L745" s="49">
        <v>1</v>
      </c>
      <c r="M745" s="50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745" s="50" t="str">
        <f>IF(NOT(Table2[[#This Row],[M1B]]=""),"+-","")</f>
        <v>+-</v>
      </c>
      <c r="O745" s="50"/>
    </row>
    <row r="746" spans="1:15">
      <c r="A746" s="28" t="str">
        <f>IF(Table2[[#This Row],[TT]]&lt;1,"",COUNT(A$2:A745)+1)</f>
        <v/>
      </c>
      <c r="B746" s="38" t="s">
        <v>839</v>
      </c>
      <c r="C746" s="39">
        <v>0</v>
      </c>
      <c r="D746" s="39" t="s">
        <v>11</v>
      </c>
      <c r="E74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746" s="29" t="str">
        <f>IF(Table2[[#This Row],[M1A]]="","",Table2[[#This Row],[M1A]]-Table2[[#This Row],[AWAL]])</f>
        <v/>
      </c>
      <c r="I746" s="29" t="str">
        <f>IF(Table2[[#This Row],[M2A]]="","",SUM(Table2[[#This Row],[M2A]]-(IF(Table2[[#This Row],[M1A]]="",Table2[[#This Row],[AWAL]],Table2[[#This Row],[M1A]]))))</f>
        <v/>
      </c>
      <c r="J746" s="30"/>
      <c r="K74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4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46" s="31" t="str">
        <f>IF(NOT(Table2[[#This Row],[M1B]]=""),"+-","")</f>
        <v/>
      </c>
      <c r="O746" s="50"/>
    </row>
    <row r="747" spans="1:15">
      <c r="A747" s="28">
        <f>IF(Table2[[#This Row],[TT]]&lt;1,"",COUNT(A$2:A746)+1)</f>
        <v>662</v>
      </c>
      <c r="B747" s="70" t="s">
        <v>840</v>
      </c>
      <c r="C747" s="71">
        <v>11</v>
      </c>
      <c r="D747" s="71" t="s">
        <v>91</v>
      </c>
      <c r="E74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G747" s="29" t="str">
        <f>IF(Table2[[#This Row],[M1A]]="","",Table2[[#This Row],[M1A]]-Table2[[#This Row],[AWAL]])</f>
        <v/>
      </c>
      <c r="I747" s="29" t="str">
        <f>IF(Table2[[#This Row],[M2A]]="","",SUM(Table2[[#This Row],[M2A]]-(IF(Table2[[#This Row],[M1A]]="",Table2[[#This Row],[AWAL]],Table2[[#This Row],[M1A]]))))</f>
        <v/>
      </c>
      <c r="J747" s="30"/>
      <c r="K74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4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47" s="31" t="str">
        <f>IF(NOT(Table2[[#This Row],[M1B]]=""),"+-","")</f>
        <v/>
      </c>
      <c r="O747" s="50"/>
    </row>
    <row r="748" spans="1:15">
      <c r="A748" s="28">
        <f>IF(Table2[[#This Row],[TT]]&lt;1,"",COUNT(A$2:A747)+1)</f>
        <v>663</v>
      </c>
      <c r="B748" s="70" t="s">
        <v>841</v>
      </c>
      <c r="C748" s="71">
        <v>3</v>
      </c>
      <c r="D748" s="71" t="s">
        <v>262</v>
      </c>
      <c r="E74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748" s="29" t="str">
        <f>IF(Table2[[#This Row],[M1A]]="","",Table2[[#This Row],[M1A]]-Table2[[#This Row],[AWAL]])</f>
        <v/>
      </c>
      <c r="I748" s="29" t="str">
        <f>IF(Table2[[#This Row],[M2A]]="","",SUM(Table2[[#This Row],[M2A]]-(IF(Table2[[#This Row],[M1A]]="",Table2[[#This Row],[AWAL]],Table2[[#This Row],[M1A]]))))</f>
        <v/>
      </c>
      <c r="J748" s="30"/>
      <c r="K74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4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48" s="31" t="str">
        <f>IF(NOT(Table2[[#This Row],[M1B]]=""),"+-","")</f>
        <v/>
      </c>
      <c r="O748" s="50"/>
    </row>
    <row r="749" spans="1:15">
      <c r="A749" s="28">
        <f>IF(Table2[[#This Row],[TT]]&lt;1,"",COUNT(A$2:A748)+1)</f>
        <v>664</v>
      </c>
      <c r="B749" s="72" t="s">
        <v>842</v>
      </c>
      <c r="C749" s="73">
        <v>5</v>
      </c>
      <c r="D749" s="73" t="s">
        <v>178</v>
      </c>
      <c r="E74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749" s="29" t="str">
        <f>IF(Table2[[#This Row],[M1A]]="","",Table2[[#This Row],[M1A]]-Table2[[#This Row],[AWAL]])</f>
        <v/>
      </c>
      <c r="I749" s="29" t="str">
        <f>IF(Table2[[#This Row],[M2A]]="","",SUM(Table2[[#This Row],[M2A]]-(IF(Table2[[#This Row],[M1A]]="",Table2[[#This Row],[AWAL]],Table2[[#This Row],[M1A]]))))</f>
        <v/>
      </c>
      <c r="J749" s="30"/>
      <c r="K74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4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49" s="31" t="str">
        <f>IF(NOT(Table2[[#This Row],[M1B]]=""),"+-","")</f>
        <v/>
      </c>
      <c r="O749" s="50"/>
    </row>
    <row r="750" spans="1:15">
      <c r="A750" s="28">
        <f>IF(Table2[[#This Row],[TT]]&lt;1,"",COUNT(A$2:A749)+1)</f>
        <v>665</v>
      </c>
      <c r="B750" s="72" t="s">
        <v>843</v>
      </c>
      <c r="C750" s="73">
        <v>3</v>
      </c>
      <c r="D750" s="73" t="s">
        <v>825</v>
      </c>
      <c r="E75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F750" s="29">
        <v>2</v>
      </c>
      <c r="G750" s="29">
        <f>IF(Table2[[#This Row],[M1A]]="","",Table2[[#This Row],[M1A]]-Table2[[#This Row],[AWAL]])</f>
        <v>-1</v>
      </c>
      <c r="I750" s="29" t="str">
        <f>IF(Table2[[#This Row],[M2A]]="","",SUM(Table2[[#This Row],[M2A]]-(IF(Table2[[#This Row],[M1A]]="",Table2[[#This Row],[AWAL]],Table2[[#This Row],[M1A]]))))</f>
        <v/>
      </c>
      <c r="J750" s="30">
        <v>1</v>
      </c>
      <c r="K750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75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50" s="31" t="str">
        <f>IF(NOT(Table2[[#This Row],[M1B]]=""),"+-","")</f>
        <v>+-</v>
      </c>
      <c r="O750" s="50"/>
    </row>
    <row r="751" spans="1:15">
      <c r="A751" s="28">
        <f>IF(Table2[[#This Row],[TT]]&lt;1,"",COUNT(A$2:A750)+1)</f>
        <v>666</v>
      </c>
      <c r="B751" s="38" t="s">
        <v>844</v>
      </c>
      <c r="C751" s="39">
        <v>2</v>
      </c>
      <c r="D751" s="39" t="s">
        <v>825</v>
      </c>
      <c r="E75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751" s="29" t="str">
        <f>IF(Table2[[#This Row],[M1A]]="","",Table2[[#This Row],[M1A]]-Table2[[#This Row],[AWAL]])</f>
        <v/>
      </c>
      <c r="I751" s="29" t="str">
        <f>IF(Table2[[#This Row],[M2A]]="","",SUM(Table2[[#This Row],[M2A]]-(IF(Table2[[#This Row],[M1A]]="",Table2[[#This Row],[AWAL]],Table2[[#This Row],[M1A]]))))</f>
        <v/>
      </c>
      <c r="J751" s="30">
        <v>1</v>
      </c>
      <c r="K751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75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51" s="31" t="str">
        <f>IF(NOT(Table2[[#This Row],[M1B]]=""),"+-","")</f>
        <v/>
      </c>
      <c r="O751" s="50"/>
    </row>
    <row r="752" spans="1:15">
      <c r="A752" s="28">
        <f>IF(Table2[[#This Row],[TT]]&lt;1,"",COUNT(A$2:A751)+1)</f>
        <v>667</v>
      </c>
      <c r="B752" s="38" t="s">
        <v>845</v>
      </c>
      <c r="C752" s="39">
        <v>3</v>
      </c>
      <c r="D752" s="39" t="s">
        <v>38</v>
      </c>
      <c r="E75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752" s="29" t="str">
        <f>IF(Table2[[#This Row],[M1A]]="","",Table2[[#This Row],[M1A]]-Table2[[#This Row],[AWAL]])</f>
        <v/>
      </c>
      <c r="I752" s="29" t="str">
        <f>IF(Table2[[#This Row],[M2A]]="","",SUM(Table2[[#This Row],[M2A]]-(IF(Table2[[#This Row],[M1A]]="",Table2[[#This Row],[AWAL]],Table2[[#This Row],[M1A]]))))</f>
        <v/>
      </c>
      <c r="J752" s="30"/>
      <c r="K75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5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52" s="31" t="str">
        <f>IF(NOT(Table2[[#This Row],[M1B]]=""),"+-","")</f>
        <v/>
      </c>
      <c r="O752" s="50"/>
    </row>
    <row r="753" spans="1:15">
      <c r="A753" s="28">
        <f>IF(Table2[[#This Row],[TT]]&lt;1,"",COUNT(A$2:A752)+1)</f>
        <v>668</v>
      </c>
      <c r="B753" s="38" t="s">
        <v>846</v>
      </c>
      <c r="C753" s="39">
        <v>8</v>
      </c>
      <c r="D753" s="39" t="s">
        <v>38</v>
      </c>
      <c r="E75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753" s="29" t="str">
        <f>IF(Table2[[#This Row],[M1A]]="","",Table2[[#This Row],[M1A]]-Table2[[#This Row],[AWAL]])</f>
        <v/>
      </c>
      <c r="I753" s="29" t="str">
        <f>IF(Table2[[#This Row],[M2A]]="","",SUM(Table2[[#This Row],[M2A]]-(IF(Table2[[#This Row],[M1A]]="",Table2[[#This Row],[AWAL]],Table2[[#This Row],[M1A]]))))</f>
        <v/>
      </c>
      <c r="J753" s="30"/>
      <c r="K75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5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53" s="31" t="str">
        <f>IF(NOT(Table2[[#This Row],[M1B]]=""),"+-","")</f>
        <v/>
      </c>
      <c r="O753" s="50"/>
    </row>
    <row r="754" spans="1:15">
      <c r="A754" s="28">
        <f>IF(Table2[[#This Row],[TT]]&lt;1,"",COUNT(A$2:A753)+1)</f>
        <v>669</v>
      </c>
      <c r="B754" s="38" t="s">
        <v>847</v>
      </c>
      <c r="C754" s="39">
        <v>1</v>
      </c>
      <c r="D754" s="39" t="s">
        <v>145</v>
      </c>
      <c r="E75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754" s="29" t="str">
        <f>IF(Table2[[#This Row],[M1A]]="","",Table2[[#This Row],[M1A]]-Table2[[#This Row],[AWAL]])</f>
        <v/>
      </c>
      <c r="I754" s="29" t="str">
        <f>IF(Table2[[#This Row],[M2A]]="","",SUM(Table2[[#This Row],[M2A]]-(IF(Table2[[#This Row],[M1A]]="",Table2[[#This Row],[AWAL]],Table2[[#This Row],[M1A]]))))</f>
        <v/>
      </c>
      <c r="J754" s="30"/>
      <c r="K75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5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54" s="31" t="str">
        <f>IF(NOT(Table2[[#This Row],[M1B]]=""),"+-","")</f>
        <v/>
      </c>
      <c r="O754" s="50"/>
    </row>
    <row r="755" spans="1:15">
      <c r="A755" s="28">
        <f>IF(Table2[[#This Row],[TT]]&lt;1,"",COUNT(A$2:A754)+1)</f>
        <v>670</v>
      </c>
      <c r="B755" s="38" t="s">
        <v>848</v>
      </c>
      <c r="C755" s="39">
        <v>1</v>
      </c>
      <c r="D755" s="39">
        <v>430</v>
      </c>
      <c r="E75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755" s="29" t="str">
        <f>IF(Table2[[#This Row],[M1A]]="","",Table2[[#This Row],[M1A]]-Table2[[#This Row],[AWAL]])</f>
        <v/>
      </c>
      <c r="I755" s="29" t="str">
        <f>IF(Table2[[#This Row],[M2A]]="","",SUM(Table2[[#This Row],[M2A]]-(IF(Table2[[#This Row],[M1A]]="",Table2[[#This Row],[AWAL]],Table2[[#This Row],[M1A]]))))</f>
        <v/>
      </c>
      <c r="J755" s="30"/>
      <c r="K75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5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55" s="31" t="str">
        <f>IF(NOT(Table2[[#This Row],[M1B]]=""),"+-","")</f>
        <v/>
      </c>
      <c r="O755" s="50"/>
    </row>
    <row r="756" spans="1:15">
      <c r="A756" s="28">
        <f>IF(Table2[[#This Row],[TT]]&lt;1,"",COUNT(A$2:A755)+1)</f>
        <v>671</v>
      </c>
      <c r="B756" s="38" t="s">
        <v>849</v>
      </c>
      <c r="C756" s="39">
        <v>2</v>
      </c>
      <c r="D756" s="39" t="s">
        <v>91</v>
      </c>
      <c r="E75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756" s="29" t="str">
        <f>IF(Table2[[#This Row],[M1A]]="","",Table2[[#This Row],[M1A]]-Table2[[#This Row],[AWAL]])</f>
        <v/>
      </c>
      <c r="I756" s="29" t="str">
        <f>IF(Table2[[#This Row],[M2A]]="","",SUM(Table2[[#This Row],[M2A]]-(IF(Table2[[#This Row],[M1A]]="",Table2[[#This Row],[AWAL]],Table2[[#This Row],[M1A]]))))</f>
        <v/>
      </c>
      <c r="J756" s="30"/>
      <c r="K75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5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56" s="31" t="str">
        <f>IF(NOT(Table2[[#This Row],[M1B]]=""),"+-","")</f>
        <v/>
      </c>
      <c r="O756" s="50"/>
    </row>
    <row r="757" spans="1:15">
      <c r="A757" s="28">
        <f>IF(Table2[[#This Row],[TT]]&lt;1,"",COUNT(A$2:A756)+1)</f>
        <v>672</v>
      </c>
      <c r="B757" s="38" t="s">
        <v>850</v>
      </c>
      <c r="C757" s="39">
        <v>2</v>
      </c>
      <c r="D757" s="39" t="s">
        <v>67</v>
      </c>
      <c r="E75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757" s="29" t="str">
        <f>IF(Table2[[#This Row],[M1A]]="","",Table2[[#This Row],[M1A]]-Table2[[#This Row],[AWAL]])</f>
        <v/>
      </c>
      <c r="I757" s="29" t="str">
        <f>IF(Table2[[#This Row],[M2A]]="","",SUM(Table2[[#This Row],[M2A]]-(IF(Table2[[#This Row],[M1A]]="",Table2[[#This Row],[AWAL]],Table2[[#This Row],[M1A]]))))</f>
        <v/>
      </c>
      <c r="J757" s="30"/>
      <c r="K75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5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57" s="31" t="str">
        <f>IF(NOT(Table2[[#This Row],[M1B]]=""),"+-","")</f>
        <v/>
      </c>
      <c r="O757" s="50"/>
    </row>
    <row r="758" spans="1:15">
      <c r="A758" s="28">
        <f>IF(Table2[[#This Row],[TT]]&lt;1,"",COUNT(A$2:A757)+1)</f>
        <v>673</v>
      </c>
      <c r="B758" s="38" t="s">
        <v>851</v>
      </c>
      <c r="C758" s="39">
        <v>29</v>
      </c>
      <c r="D758" s="39" t="s">
        <v>64</v>
      </c>
      <c r="E75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22</v>
      </c>
      <c r="F758" s="29">
        <v>26</v>
      </c>
      <c r="G758" s="29">
        <f>IF(Table2[[#This Row],[M1A]]="","",Table2[[#This Row],[M1A]]-Table2[[#This Row],[AWAL]])</f>
        <v>-3</v>
      </c>
      <c r="I758" s="29" t="str">
        <f>IF(Table2[[#This Row],[M2A]]="","",SUM(Table2[[#This Row],[M2A]]-(IF(Table2[[#This Row],[M1A]]="",Table2[[#This Row],[AWAL]],Table2[[#This Row],[M1A]]))))</f>
        <v/>
      </c>
      <c r="J758" s="30">
        <v>24</v>
      </c>
      <c r="K758" s="29">
        <f>IF(Table2[[#This Row],[M3A]]="","",SUM(Table2[[#This Row],[M3A]]-(IF(Table2[[#This Row],[M2A]]="",IF(Table2[[#This Row],[M1A]]="",Table2[[#This Row],[AWAL]],Table2[[#This Row],[M1A]]),Table2[[#This Row],[M2A]]))))</f>
        <v>-2</v>
      </c>
      <c r="L758" s="29">
        <v>22</v>
      </c>
      <c r="M758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-2</v>
      </c>
      <c r="N758" s="31" t="str">
        <f>IF(NOT(Table2[[#This Row],[M1B]]=""),"+-","")</f>
        <v>+-</v>
      </c>
      <c r="O758" s="50"/>
    </row>
    <row r="759" spans="1:15">
      <c r="A759" s="28">
        <f>IF(Table2[[#This Row],[TT]]&lt;1,"",COUNT(A$2:A758)+1)</f>
        <v>674</v>
      </c>
      <c r="B759" s="38" t="s">
        <v>852</v>
      </c>
      <c r="C759" s="39">
        <v>46</v>
      </c>
      <c r="D759" s="39" t="s">
        <v>91</v>
      </c>
      <c r="E75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29</v>
      </c>
      <c r="F759" s="29">
        <v>44</v>
      </c>
      <c r="G759" s="29">
        <f>IF(Table2[[#This Row],[M1A]]="","",Table2[[#This Row],[M1A]]-Table2[[#This Row],[AWAL]])</f>
        <v>-2</v>
      </c>
      <c r="H759" s="29">
        <v>36</v>
      </c>
      <c r="I759" s="29">
        <f>IF(Table2[[#This Row],[M2A]]="","",SUM(Table2[[#This Row],[M2A]]-(IF(Table2[[#This Row],[M1A]]="",Table2[[#This Row],[AWAL]],Table2[[#This Row],[M1A]]))))</f>
        <v>-8</v>
      </c>
      <c r="J759" s="30">
        <v>35</v>
      </c>
      <c r="K759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L759" s="29">
        <v>29</v>
      </c>
      <c r="M759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-6</v>
      </c>
      <c r="N759" s="31" t="str">
        <f>IF(NOT(Table2[[#This Row],[M1B]]=""),"+-","")</f>
        <v>+-</v>
      </c>
      <c r="O759" s="50"/>
    </row>
    <row r="760" spans="1:15">
      <c r="A760" s="28">
        <f>IF(Table2[[#This Row],[TT]]&lt;1,"",COUNT(A$2:A759)+1)</f>
        <v>675</v>
      </c>
      <c r="B760" s="38" t="s">
        <v>853</v>
      </c>
      <c r="C760" s="39">
        <v>3</v>
      </c>
      <c r="D760" s="39">
        <v>96</v>
      </c>
      <c r="E76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760" s="29" t="str">
        <f>IF(Table2[[#This Row],[M1A]]="","",Table2[[#This Row],[M1A]]-Table2[[#This Row],[AWAL]])</f>
        <v/>
      </c>
      <c r="I760" s="29" t="str">
        <f>IF(Table2[[#This Row],[M2A]]="","",SUM(Table2[[#This Row],[M2A]]-(IF(Table2[[#This Row],[M1A]]="",Table2[[#This Row],[AWAL]],Table2[[#This Row],[M1A]]))))</f>
        <v/>
      </c>
      <c r="J760" s="30"/>
      <c r="K76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6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60" s="31" t="str">
        <f>IF(NOT(Table2[[#This Row],[M1B]]=""),"+-","")</f>
        <v/>
      </c>
      <c r="O760" s="50"/>
    </row>
    <row r="761" spans="1:15">
      <c r="A761" s="28">
        <f>IF(Table2[[#This Row],[TT]]&lt;1,"",COUNT(A$2:A760)+1)</f>
        <v>676</v>
      </c>
      <c r="B761" s="38" t="s">
        <v>854</v>
      </c>
      <c r="C761" s="39">
        <v>23</v>
      </c>
      <c r="D761" s="39" t="s">
        <v>28</v>
      </c>
      <c r="E76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23</v>
      </c>
      <c r="G761" s="29" t="str">
        <f>IF(Table2[[#This Row],[M1A]]="","",Table2[[#This Row],[M1A]]-Table2[[#This Row],[AWAL]])</f>
        <v/>
      </c>
      <c r="I761" s="29" t="str">
        <f>IF(Table2[[#This Row],[M2A]]="","",SUM(Table2[[#This Row],[M2A]]-(IF(Table2[[#This Row],[M1A]]="",Table2[[#This Row],[AWAL]],Table2[[#This Row],[M1A]]))))</f>
        <v/>
      </c>
      <c r="J761" s="30"/>
      <c r="K76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6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61" s="31" t="str">
        <f>IF(NOT(Table2[[#This Row],[M1B]]=""),"+-","")</f>
        <v/>
      </c>
      <c r="O761" s="50"/>
    </row>
    <row r="762" spans="1:15">
      <c r="A762" s="28">
        <f>IF(Table2[[#This Row],[TT]]&lt;1,"",COUNT(A$2:A761)+1)</f>
        <v>677</v>
      </c>
      <c r="B762" s="38" t="s">
        <v>855</v>
      </c>
      <c r="C762" s="39">
        <v>8</v>
      </c>
      <c r="D762" s="39" t="s">
        <v>78</v>
      </c>
      <c r="E76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762" s="29" t="str">
        <f>IF(Table2[[#This Row],[M1A]]="","",Table2[[#This Row],[M1A]]-Table2[[#This Row],[AWAL]])</f>
        <v/>
      </c>
      <c r="I762" s="29" t="str">
        <f>IF(Table2[[#This Row],[M2A]]="","",SUM(Table2[[#This Row],[M2A]]-(IF(Table2[[#This Row],[M1A]]="",Table2[[#This Row],[AWAL]],Table2[[#This Row],[M1A]]))))</f>
        <v/>
      </c>
      <c r="J762" s="30"/>
      <c r="K76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6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62" s="31" t="str">
        <f>IF(NOT(Table2[[#This Row],[M1B]]=""),"+-","")</f>
        <v/>
      </c>
      <c r="O762" s="50"/>
    </row>
    <row r="763" spans="1:15">
      <c r="A763" s="28">
        <f>IF(Table2[[#This Row],[TT]]&lt;1,"",COUNT(A$2:A762)+1)</f>
        <v>678</v>
      </c>
      <c r="B763" s="38" t="s">
        <v>856</v>
      </c>
      <c r="C763" s="39">
        <v>63</v>
      </c>
      <c r="D763" s="39" t="s">
        <v>857</v>
      </c>
      <c r="E76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63</v>
      </c>
      <c r="G763" s="29" t="str">
        <f>IF(Table2[[#This Row],[M1A]]="","",Table2[[#This Row],[M1A]]-Table2[[#This Row],[AWAL]])</f>
        <v/>
      </c>
      <c r="I763" s="29" t="str">
        <f>IF(Table2[[#This Row],[M2A]]="","",SUM(Table2[[#This Row],[M2A]]-(IF(Table2[[#This Row],[M1A]]="",Table2[[#This Row],[AWAL]],Table2[[#This Row],[M1A]]))))</f>
        <v/>
      </c>
      <c r="J763" s="30"/>
      <c r="K76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6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63" s="31" t="str">
        <f>IF(NOT(Table2[[#This Row],[M1B]]=""),"+-","")</f>
        <v/>
      </c>
      <c r="O763" s="50"/>
    </row>
    <row r="764" spans="1:15">
      <c r="A764" s="78">
        <f>IF(Table2[[#This Row],[TT]]&lt;1,"",COUNT(A$2:A763)+1)</f>
        <v>679</v>
      </c>
      <c r="B764" s="84" t="s">
        <v>3056</v>
      </c>
      <c r="C764" s="79"/>
      <c r="D764" s="79" t="s">
        <v>3007</v>
      </c>
      <c r="E764" s="8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F764" s="81"/>
      <c r="G764" s="80" t="str">
        <f>IF(Table2[[#This Row],[M1A]]="","",Table2[[#This Row],[M1A]]-Table2[[#This Row],[AWAL]])</f>
        <v/>
      </c>
      <c r="H764" s="81">
        <v>4</v>
      </c>
      <c r="I764" s="80">
        <f>IF(Table2[[#This Row],[M2A]]="","",SUM(Table2[[#This Row],[M2A]]-(IF(Table2[[#This Row],[M1A]]="",Table2[[#This Row],[AWAL]],Table2[[#This Row],[M1A]]))))</f>
        <v>4</v>
      </c>
      <c r="J764" s="82"/>
      <c r="K764" s="80" t="str">
        <f>IF(Table2[[#This Row],[M3A]]="","",SUM(Table2[[#This Row],[M3A]]-(IF(Table2[[#This Row],[M2A]]="",IF(Table2[[#This Row],[M1A]]="",Table2[[#This Row],[AWAL]],Table2[[#This Row],[M1A]]),Table2[[#This Row],[M2A]]))))</f>
        <v/>
      </c>
      <c r="L764" s="81">
        <v>3</v>
      </c>
      <c r="M764" s="80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764" s="80" t="str">
        <f>IF(NOT(Table2[[#This Row],[M1B]]=""),"+-","")</f>
        <v/>
      </c>
      <c r="O764" s="80"/>
    </row>
    <row r="765" spans="1:15">
      <c r="A765" s="28">
        <f>IF(Table2[[#This Row],[TT]]&lt;1,"",COUNT(A$2:A764)+1)</f>
        <v>680</v>
      </c>
      <c r="B765" s="38" t="s">
        <v>858</v>
      </c>
      <c r="C765" s="39">
        <v>26</v>
      </c>
      <c r="D765" s="39" t="s">
        <v>91</v>
      </c>
      <c r="E76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26</v>
      </c>
      <c r="G765" s="29" t="str">
        <f>IF(Table2[[#This Row],[M1A]]="","",Table2[[#This Row],[M1A]]-Table2[[#This Row],[AWAL]])</f>
        <v/>
      </c>
      <c r="I765" s="29" t="str">
        <f>IF(Table2[[#This Row],[M2A]]="","",SUM(Table2[[#This Row],[M2A]]-(IF(Table2[[#This Row],[M1A]]="",Table2[[#This Row],[AWAL]],Table2[[#This Row],[M1A]]))))</f>
        <v/>
      </c>
      <c r="J765" s="30"/>
      <c r="K76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6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65" s="31" t="str">
        <f>IF(NOT(Table2[[#This Row],[M1B]]=""),"+-","")</f>
        <v/>
      </c>
      <c r="O765" s="50"/>
    </row>
    <row r="766" spans="1:15">
      <c r="A766" s="28">
        <f>IF(Table2[[#This Row],[TT]]&lt;1,"",COUNT(A$2:A765)+1)</f>
        <v>681</v>
      </c>
      <c r="B766" s="38" t="s">
        <v>859</v>
      </c>
      <c r="C766" s="39">
        <v>6</v>
      </c>
      <c r="D766" s="39" t="s">
        <v>28</v>
      </c>
      <c r="E76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766" s="29" t="str">
        <f>IF(Table2[[#This Row],[M1A]]="","",Table2[[#This Row],[M1A]]-Table2[[#This Row],[AWAL]])</f>
        <v/>
      </c>
      <c r="I766" s="29" t="str">
        <f>IF(Table2[[#This Row],[M2A]]="","",SUM(Table2[[#This Row],[M2A]]-(IF(Table2[[#This Row],[M1A]]="",Table2[[#This Row],[AWAL]],Table2[[#This Row],[M1A]]))))</f>
        <v/>
      </c>
      <c r="J766" s="30"/>
      <c r="K76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6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66" s="31" t="str">
        <f>IF(NOT(Table2[[#This Row],[M1B]]=""),"+-","")</f>
        <v/>
      </c>
      <c r="O766" s="50"/>
    </row>
    <row r="767" spans="1:15">
      <c r="A767" s="28">
        <f>IF(Table2[[#This Row],[TT]]&lt;1,"",COUNT(A$2:A766)+1)</f>
        <v>682</v>
      </c>
      <c r="B767" s="38" t="s">
        <v>860</v>
      </c>
      <c r="C767" s="39">
        <v>39</v>
      </c>
      <c r="D767" s="39" t="s">
        <v>11</v>
      </c>
      <c r="E76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39</v>
      </c>
      <c r="G767" s="29" t="str">
        <f>IF(Table2[[#This Row],[M1A]]="","",Table2[[#This Row],[M1A]]-Table2[[#This Row],[AWAL]])</f>
        <v/>
      </c>
      <c r="I767" s="29" t="str">
        <f>IF(Table2[[#This Row],[M2A]]="","",SUM(Table2[[#This Row],[M2A]]-(IF(Table2[[#This Row],[M1A]]="",Table2[[#This Row],[AWAL]],Table2[[#This Row],[M1A]]))))</f>
        <v/>
      </c>
      <c r="J767" s="30"/>
      <c r="K76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6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67" s="31" t="str">
        <f>IF(NOT(Table2[[#This Row],[M1B]]=""),"+-","")</f>
        <v/>
      </c>
      <c r="O767" s="50"/>
    </row>
    <row r="768" spans="1:15">
      <c r="A768" s="28">
        <f>IF(Table2[[#This Row],[TT]]&lt;1,"",COUNT(A$2:A767)+1)</f>
        <v>683</v>
      </c>
      <c r="B768" s="38" t="s">
        <v>861</v>
      </c>
      <c r="C768" s="39">
        <v>4</v>
      </c>
      <c r="D768" s="39" t="s">
        <v>106</v>
      </c>
      <c r="E76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768" s="29" t="str">
        <f>IF(Table2[[#This Row],[M1A]]="","",Table2[[#This Row],[M1A]]-Table2[[#This Row],[AWAL]])</f>
        <v/>
      </c>
      <c r="I768" s="29" t="str">
        <f>IF(Table2[[#This Row],[M2A]]="","",SUM(Table2[[#This Row],[M2A]]-(IF(Table2[[#This Row],[M1A]]="",Table2[[#This Row],[AWAL]],Table2[[#This Row],[M1A]]))))</f>
        <v/>
      </c>
      <c r="J768" s="30"/>
      <c r="K76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6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68" s="31" t="str">
        <f>IF(NOT(Table2[[#This Row],[M1B]]=""),"+-","")</f>
        <v/>
      </c>
      <c r="O768" s="50"/>
    </row>
    <row r="769" spans="1:15">
      <c r="A769" s="28">
        <f>IF(Table2[[#This Row],[TT]]&lt;1,"",COUNT(A$2:A768)+1)</f>
        <v>684</v>
      </c>
      <c r="B769" s="38" t="s">
        <v>862</v>
      </c>
      <c r="C769" s="39">
        <v>21</v>
      </c>
      <c r="D769" s="39" t="s">
        <v>91</v>
      </c>
      <c r="E76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21</v>
      </c>
      <c r="G769" s="29" t="str">
        <f>IF(Table2[[#This Row],[M1A]]="","",Table2[[#This Row],[M1A]]-Table2[[#This Row],[AWAL]])</f>
        <v/>
      </c>
      <c r="I769" s="29" t="str">
        <f>IF(Table2[[#This Row],[M2A]]="","",SUM(Table2[[#This Row],[M2A]]-(IF(Table2[[#This Row],[M1A]]="",Table2[[#This Row],[AWAL]],Table2[[#This Row],[M1A]]))))</f>
        <v/>
      </c>
      <c r="J769" s="30"/>
      <c r="K76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6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69" s="31" t="str">
        <f>IF(NOT(Table2[[#This Row],[M1B]]=""),"+-","")</f>
        <v/>
      </c>
      <c r="O769" s="50"/>
    </row>
    <row r="770" spans="1:15">
      <c r="A770" s="28">
        <f>IF(Table2[[#This Row],[TT]]&lt;1,"",COUNT(A$2:A769)+1)</f>
        <v>685</v>
      </c>
      <c r="B770" s="38" t="s">
        <v>863</v>
      </c>
      <c r="C770" s="39">
        <v>2</v>
      </c>
      <c r="D770" s="39" t="s">
        <v>91</v>
      </c>
      <c r="E77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770" s="29" t="str">
        <f>IF(Table2[[#This Row],[M1A]]="","",Table2[[#This Row],[M1A]]-Table2[[#This Row],[AWAL]])</f>
        <v/>
      </c>
      <c r="I770" s="29" t="str">
        <f>IF(Table2[[#This Row],[M2A]]="","",SUM(Table2[[#This Row],[M2A]]-(IF(Table2[[#This Row],[M1A]]="",Table2[[#This Row],[AWAL]],Table2[[#This Row],[M1A]]))))</f>
        <v/>
      </c>
      <c r="J770" s="30"/>
      <c r="K77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7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70" s="31" t="str">
        <f>IF(NOT(Table2[[#This Row],[M1B]]=""),"+-","")</f>
        <v/>
      </c>
      <c r="O770" s="50"/>
    </row>
    <row r="771" spans="1:15">
      <c r="A771" s="28">
        <f>IF(Table2[[#This Row],[TT]]&lt;1,"",COUNT(A$2:A770)+1)</f>
        <v>686</v>
      </c>
      <c r="B771" s="38" t="s">
        <v>864</v>
      </c>
      <c r="C771" s="39">
        <v>3</v>
      </c>
      <c r="D771" s="39" t="s">
        <v>91</v>
      </c>
      <c r="E77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771" s="29" t="str">
        <f>IF(Table2[[#This Row],[M1A]]="","",Table2[[#This Row],[M1A]]-Table2[[#This Row],[AWAL]])</f>
        <v/>
      </c>
      <c r="I771" s="29" t="str">
        <f>IF(Table2[[#This Row],[M2A]]="","",SUM(Table2[[#This Row],[M2A]]-(IF(Table2[[#This Row],[M1A]]="",Table2[[#This Row],[AWAL]],Table2[[#This Row],[M1A]]))))</f>
        <v/>
      </c>
      <c r="J771" s="30"/>
      <c r="K77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7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71" s="31" t="str">
        <f>IF(NOT(Table2[[#This Row],[M1B]]=""),"+-","")</f>
        <v/>
      </c>
      <c r="O771" s="50"/>
    </row>
    <row r="772" spans="1:15">
      <c r="A772" s="28">
        <f>IF(Table2[[#This Row],[TT]]&lt;1,"",COUNT(A$2:A771)+1)</f>
        <v>687</v>
      </c>
      <c r="B772" s="38" t="s">
        <v>865</v>
      </c>
      <c r="C772" s="39">
        <v>15</v>
      </c>
      <c r="D772" s="39" t="s">
        <v>91</v>
      </c>
      <c r="E77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G772" s="29" t="str">
        <f>IF(Table2[[#This Row],[M1A]]="","",Table2[[#This Row],[M1A]]-Table2[[#This Row],[AWAL]])</f>
        <v/>
      </c>
      <c r="I772" s="29" t="str">
        <f>IF(Table2[[#This Row],[M2A]]="","",SUM(Table2[[#This Row],[M2A]]-(IF(Table2[[#This Row],[M1A]]="",Table2[[#This Row],[AWAL]],Table2[[#This Row],[M1A]]))))</f>
        <v/>
      </c>
      <c r="J772" s="30"/>
      <c r="K77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7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72" s="31" t="str">
        <f>IF(NOT(Table2[[#This Row],[M1B]]=""),"+-","")</f>
        <v/>
      </c>
      <c r="O772" s="50"/>
    </row>
    <row r="773" spans="1:15">
      <c r="A773" s="28">
        <f>IF(Table2[[#This Row],[TT]]&lt;1,"",COUNT(A$2:A772)+1)</f>
        <v>688</v>
      </c>
      <c r="B773" s="38" t="s">
        <v>866</v>
      </c>
      <c r="C773" s="39">
        <v>4</v>
      </c>
      <c r="D773" s="39" t="s">
        <v>262</v>
      </c>
      <c r="E77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F773" s="29">
        <v>3</v>
      </c>
      <c r="G773" s="29">
        <f>IF(Table2[[#This Row],[M1A]]="","",Table2[[#This Row],[M1A]]-Table2[[#This Row],[AWAL]])</f>
        <v>-1</v>
      </c>
      <c r="I773" s="29" t="str">
        <f>IF(Table2[[#This Row],[M2A]]="","",SUM(Table2[[#This Row],[M2A]]-(IF(Table2[[#This Row],[M1A]]="",Table2[[#This Row],[AWAL]],Table2[[#This Row],[M1A]]))))</f>
        <v/>
      </c>
      <c r="J773" s="30"/>
      <c r="K77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7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73" s="31" t="str">
        <f>IF(NOT(Table2[[#This Row],[M1B]]=""),"+-","")</f>
        <v>+-</v>
      </c>
      <c r="O773" s="50"/>
    </row>
    <row r="774" spans="1:15">
      <c r="A774" s="28">
        <f>IF(Table2[[#This Row],[TT]]&lt;1,"",COUNT(A$2:A773)+1)</f>
        <v>689</v>
      </c>
      <c r="B774" s="38" t="s">
        <v>867</v>
      </c>
      <c r="C774" s="39">
        <v>4</v>
      </c>
      <c r="D774" s="39" t="s">
        <v>91</v>
      </c>
      <c r="E77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774" s="29" t="str">
        <f>IF(Table2[[#This Row],[M1A]]="","",Table2[[#This Row],[M1A]]-Table2[[#This Row],[AWAL]])</f>
        <v/>
      </c>
      <c r="I774" s="29" t="str">
        <f>IF(Table2[[#This Row],[M2A]]="","",SUM(Table2[[#This Row],[M2A]]-(IF(Table2[[#This Row],[M1A]]="",Table2[[#This Row],[AWAL]],Table2[[#This Row],[M1A]]))))</f>
        <v/>
      </c>
      <c r="J774" s="30"/>
      <c r="K77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7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74" s="31" t="str">
        <f>IF(NOT(Table2[[#This Row],[M1B]]=""),"+-","")</f>
        <v/>
      </c>
      <c r="O774" s="50"/>
    </row>
    <row r="775" spans="1:15">
      <c r="A775" s="28">
        <f>IF(Table2[[#This Row],[TT]]&lt;1,"",COUNT(A$2:A774)+1)</f>
        <v>690</v>
      </c>
      <c r="B775" s="38" t="s">
        <v>868</v>
      </c>
      <c r="C775" s="39">
        <v>42</v>
      </c>
      <c r="D775" s="39" t="s">
        <v>32</v>
      </c>
      <c r="E77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42</v>
      </c>
      <c r="G775" s="29" t="str">
        <f>IF(Table2[[#This Row],[M1A]]="","",Table2[[#This Row],[M1A]]-Table2[[#This Row],[AWAL]])</f>
        <v/>
      </c>
      <c r="I775" s="29" t="str">
        <f>IF(Table2[[#This Row],[M2A]]="","",SUM(Table2[[#This Row],[M2A]]-(IF(Table2[[#This Row],[M1A]]="",Table2[[#This Row],[AWAL]],Table2[[#This Row],[M1A]]))))</f>
        <v/>
      </c>
      <c r="J775" s="30"/>
      <c r="K77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7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75" s="31" t="str">
        <f>IF(NOT(Table2[[#This Row],[M1B]]=""),"+-","")</f>
        <v/>
      </c>
      <c r="O775" s="50"/>
    </row>
    <row r="776" spans="1:15">
      <c r="A776" s="28">
        <f>IF(Table2[[#This Row],[TT]]&lt;1,"",COUNT(A$2:A775)+1)</f>
        <v>691</v>
      </c>
      <c r="B776" s="38" t="s">
        <v>2835</v>
      </c>
      <c r="C776" s="39">
        <v>2</v>
      </c>
      <c r="D776" s="39" t="s">
        <v>170</v>
      </c>
      <c r="E77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776" s="29" t="str">
        <f>IF(Table2[[#This Row],[M1A]]="","",Table2[[#This Row],[M1A]]-Table2[[#This Row],[AWAL]])</f>
        <v/>
      </c>
      <c r="I776" s="29" t="str">
        <f>IF(Table2[[#This Row],[M2A]]="","",SUM(Table2[[#This Row],[M2A]]-(IF(Table2[[#This Row],[M1A]]="",Table2[[#This Row],[AWAL]],Table2[[#This Row],[M1A]]))))</f>
        <v/>
      </c>
      <c r="J776" s="30"/>
      <c r="K77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7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76" s="31" t="str">
        <f>IF(NOT(Table2[[#This Row],[M1B]]=""),"+-","")</f>
        <v/>
      </c>
      <c r="O776" s="50"/>
    </row>
    <row r="777" spans="1:15">
      <c r="A777" s="28">
        <f>IF(Table2[[#This Row],[TT]]&lt;1,"",COUNT(A$2:A776)+1)</f>
        <v>692</v>
      </c>
      <c r="B777" s="38" t="s">
        <v>2836</v>
      </c>
      <c r="C777" s="39">
        <v>20</v>
      </c>
      <c r="D777" s="39" t="s">
        <v>2655</v>
      </c>
      <c r="E77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18</v>
      </c>
      <c r="F777" s="29">
        <v>19</v>
      </c>
      <c r="G777" s="29">
        <f>IF(Table2[[#This Row],[M1A]]="","",Table2[[#This Row],[M1A]]-Table2[[#This Row],[AWAL]])</f>
        <v>-1</v>
      </c>
      <c r="H777" s="29">
        <v>18</v>
      </c>
      <c r="I777" s="29">
        <f>IF(Table2[[#This Row],[M2A]]="","",SUM(Table2[[#This Row],[M2A]]-(IF(Table2[[#This Row],[M1A]]="",Table2[[#This Row],[AWAL]],Table2[[#This Row],[M1A]]))))</f>
        <v>-1</v>
      </c>
      <c r="J777" s="30"/>
      <c r="K77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7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77" s="31" t="str">
        <f>IF(NOT(Table2[[#This Row],[M1B]]=""),"+-","")</f>
        <v>+-</v>
      </c>
      <c r="O777" s="50"/>
    </row>
    <row r="778" spans="1:15">
      <c r="A778" s="28" t="str">
        <f>IF(Table2[[#This Row],[TT]]&lt;1,"",COUNT(A$2:A777)+1)</f>
        <v/>
      </c>
      <c r="B778" s="38" t="s">
        <v>869</v>
      </c>
      <c r="C778" s="39">
        <v>1</v>
      </c>
      <c r="D778" s="39" t="s">
        <v>86</v>
      </c>
      <c r="E77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778" s="29" t="str">
        <f>IF(Table2[[#This Row],[M1A]]="","",Table2[[#This Row],[M1A]]-Table2[[#This Row],[AWAL]])</f>
        <v/>
      </c>
      <c r="H778" s="29">
        <v>0</v>
      </c>
      <c r="I778" s="29">
        <f>IF(Table2[[#This Row],[M2A]]="","",SUM(Table2[[#This Row],[M2A]]-(IF(Table2[[#This Row],[M1A]]="",Table2[[#This Row],[AWAL]],Table2[[#This Row],[M1A]]))))</f>
        <v>-1</v>
      </c>
      <c r="J778" s="30"/>
      <c r="K77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7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78" s="31" t="str">
        <f>IF(NOT(Table2[[#This Row],[M1B]]=""),"+-","")</f>
        <v/>
      </c>
      <c r="O778" s="50"/>
    </row>
    <row r="779" spans="1:15">
      <c r="A779" s="91">
        <f>IF(Table2[[#This Row],[TT]]&lt;1,"",COUNT(A$2:A778)+1)</f>
        <v>693</v>
      </c>
      <c r="B779" s="37" t="s">
        <v>3167</v>
      </c>
      <c r="D779" s="42" t="s">
        <v>2655</v>
      </c>
      <c r="E779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G779" s="31" t="str">
        <f>IF(Table2[[#This Row],[M1A]]="","",Table2[[#This Row],[M1A]]-Table2[[#This Row],[AWAL]])</f>
        <v/>
      </c>
      <c r="I779" s="31" t="str">
        <f>IF(Table2[[#This Row],[M2A]]="","",SUM(Table2[[#This Row],[M2A]]-(IF(Table2[[#This Row],[M1A]]="",Table2[[#This Row],[AWAL]],Table2[[#This Row],[M1A]]))))</f>
        <v/>
      </c>
      <c r="J779" s="30"/>
      <c r="K779" s="31" t="str">
        <f>IF(Table2[[#This Row],[M3A]]="","",SUM(Table2[[#This Row],[M3A]]-(IF(Table2[[#This Row],[M2A]]="",IF(Table2[[#This Row],[M1A]]="",Table2[[#This Row],[AWAL]],Table2[[#This Row],[M1A]]),Table2[[#This Row],[M2A]]))))</f>
        <v/>
      </c>
      <c r="L779" s="29">
        <v>11</v>
      </c>
      <c r="M779" s="31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11</v>
      </c>
      <c r="N779" s="31" t="str">
        <f>IF(NOT(Table2[[#This Row],[M1B]]=""),"+-","")</f>
        <v/>
      </c>
      <c r="O779" s="31"/>
    </row>
    <row r="780" spans="1:15">
      <c r="A780" s="28">
        <f>IF(Table2[[#This Row],[TT]]&lt;1,"",COUNT(A$2:A779)+1)</f>
        <v>694</v>
      </c>
      <c r="B780" s="38" t="s">
        <v>870</v>
      </c>
      <c r="C780" s="39">
        <v>4</v>
      </c>
      <c r="D780" s="39" t="s">
        <v>19</v>
      </c>
      <c r="E78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780" s="29" t="str">
        <f>IF(Table2[[#This Row],[M1A]]="","",Table2[[#This Row],[M1A]]-Table2[[#This Row],[AWAL]])</f>
        <v/>
      </c>
      <c r="I780" s="29" t="str">
        <f>IF(Table2[[#This Row],[M2A]]="","",SUM(Table2[[#This Row],[M2A]]-(IF(Table2[[#This Row],[M1A]]="",Table2[[#This Row],[AWAL]],Table2[[#This Row],[M1A]]))))</f>
        <v/>
      </c>
      <c r="J780" s="30"/>
      <c r="K78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8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80" s="31" t="str">
        <f>IF(NOT(Table2[[#This Row],[M1B]]=""),"+-","")</f>
        <v/>
      </c>
      <c r="O780" s="50"/>
    </row>
    <row r="781" spans="1:15">
      <c r="A781" s="91">
        <f>IF(Table2[[#This Row],[TT]]&lt;1,"",COUNT(A$2:A780)+1)</f>
        <v>695</v>
      </c>
      <c r="B781" s="37" t="s">
        <v>3166</v>
      </c>
      <c r="D781" s="42" t="s">
        <v>2695</v>
      </c>
      <c r="E781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781" s="31" t="str">
        <f>IF(Table2[[#This Row],[M1A]]="","",Table2[[#This Row],[M1A]]-Table2[[#This Row],[AWAL]])</f>
        <v/>
      </c>
      <c r="I781" s="31" t="str">
        <f>IF(Table2[[#This Row],[M2A]]="","",SUM(Table2[[#This Row],[M2A]]-(IF(Table2[[#This Row],[M1A]]="",Table2[[#This Row],[AWAL]],Table2[[#This Row],[M1A]]))))</f>
        <v/>
      </c>
      <c r="J781" s="30"/>
      <c r="K781" s="31" t="str">
        <f>IF(Table2[[#This Row],[M3A]]="","",SUM(Table2[[#This Row],[M3A]]-(IF(Table2[[#This Row],[M2A]]="",IF(Table2[[#This Row],[M1A]]="",Table2[[#This Row],[AWAL]],Table2[[#This Row],[M1A]]),Table2[[#This Row],[M2A]]))))</f>
        <v/>
      </c>
      <c r="L781" s="29">
        <v>9</v>
      </c>
      <c r="M781" s="31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9</v>
      </c>
      <c r="N781" s="31" t="str">
        <f>IF(NOT(Table2[[#This Row],[M1B]]=""),"+-","")</f>
        <v/>
      </c>
      <c r="O781" s="31"/>
    </row>
    <row r="782" spans="1:15">
      <c r="A782" s="28">
        <f>IF(Table2[[#This Row],[TT]]&lt;1,"",COUNT(A$2:A781)+1)</f>
        <v>696</v>
      </c>
      <c r="B782" s="38" t="s">
        <v>871</v>
      </c>
      <c r="C782" s="39">
        <v>23</v>
      </c>
      <c r="D782" s="39" t="s">
        <v>86</v>
      </c>
      <c r="E78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23</v>
      </c>
      <c r="G782" s="29" t="str">
        <f>IF(Table2[[#This Row],[M1A]]="","",Table2[[#This Row],[M1A]]-Table2[[#This Row],[AWAL]])</f>
        <v/>
      </c>
      <c r="I782" s="29" t="str">
        <f>IF(Table2[[#This Row],[M2A]]="","",SUM(Table2[[#This Row],[M2A]]-(IF(Table2[[#This Row],[M1A]]="",Table2[[#This Row],[AWAL]],Table2[[#This Row],[M1A]]))))</f>
        <v/>
      </c>
      <c r="J782" s="30"/>
      <c r="K78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8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82" s="31" t="str">
        <f>IF(NOT(Table2[[#This Row],[M1B]]=""),"+-","")</f>
        <v/>
      </c>
      <c r="O782" s="50"/>
    </row>
    <row r="783" spans="1:15">
      <c r="A783" s="28">
        <f>IF(Table2[[#This Row],[TT]]&lt;1,"",COUNT(A$2:A782)+1)</f>
        <v>697</v>
      </c>
      <c r="B783" s="38" t="s">
        <v>872</v>
      </c>
      <c r="C783" s="39">
        <v>9</v>
      </c>
      <c r="D783" s="39" t="s">
        <v>11</v>
      </c>
      <c r="E78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783" s="29" t="str">
        <f>IF(Table2[[#This Row],[M1A]]="","",Table2[[#This Row],[M1A]]-Table2[[#This Row],[AWAL]])</f>
        <v/>
      </c>
      <c r="I783" s="29" t="str">
        <f>IF(Table2[[#This Row],[M2A]]="","",SUM(Table2[[#This Row],[M2A]]-(IF(Table2[[#This Row],[M1A]]="",Table2[[#This Row],[AWAL]],Table2[[#This Row],[M1A]]))))</f>
        <v/>
      </c>
      <c r="J783" s="30"/>
      <c r="K78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8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83" s="31" t="str">
        <f>IF(NOT(Table2[[#This Row],[M1B]]=""),"+-","")</f>
        <v/>
      </c>
      <c r="O783" s="50"/>
    </row>
    <row r="784" spans="1:15">
      <c r="A784" s="78">
        <f>IF(Table2[[#This Row],[TT]]&lt;1,"",COUNT(A$2:A783)+1)</f>
        <v>698</v>
      </c>
      <c r="B784" s="84" t="s">
        <v>3057</v>
      </c>
      <c r="C784" s="79"/>
      <c r="D784" s="79" t="s">
        <v>2970</v>
      </c>
      <c r="E784" s="8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F784" s="81"/>
      <c r="G784" s="80" t="str">
        <f>IF(Table2[[#This Row],[M1A]]="","",Table2[[#This Row],[M1A]]-Table2[[#This Row],[AWAL]])</f>
        <v/>
      </c>
      <c r="H784" s="81">
        <v>1</v>
      </c>
      <c r="I784" s="80">
        <f>IF(Table2[[#This Row],[M2A]]="","",SUM(Table2[[#This Row],[M2A]]-(IF(Table2[[#This Row],[M1A]]="",Table2[[#This Row],[AWAL]],Table2[[#This Row],[M1A]]))))</f>
        <v>1</v>
      </c>
      <c r="J784" s="82"/>
      <c r="K784" s="80" t="str">
        <f>IF(Table2[[#This Row],[M3A]]="","",SUM(Table2[[#This Row],[M3A]]-(IF(Table2[[#This Row],[M2A]]="",IF(Table2[[#This Row],[M1A]]="",Table2[[#This Row],[AWAL]],Table2[[#This Row],[M1A]]),Table2[[#This Row],[M2A]]))))</f>
        <v/>
      </c>
      <c r="L784" s="81"/>
      <c r="M784" s="80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84" s="80" t="str">
        <f>IF(NOT(Table2[[#This Row],[M1B]]=""),"+-","")</f>
        <v/>
      </c>
      <c r="O784" s="80"/>
    </row>
    <row r="785" spans="1:15">
      <c r="A785" s="28">
        <f>IF(Table2[[#This Row],[TT]]&lt;1,"",COUNT(A$2:A784)+1)</f>
        <v>699</v>
      </c>
      <c r="B785" s="38" t="s">
        <v>873</v>
      </c>
      <c r="C785" s="39">
        <v>69</v>
      </c>
      <c r="D785" s="39">
        <v>96</v>
      </c>
      <c r="E78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68</v>
      </c>
      <c r="G785" s="29" t="str">
        <f>IF(Table2[[#This Row],[M1A]]="","",Table2[[#This Row],[M1A]]-Table2[[#This Row],[AWAL]])</f>
        <v/>
      </c>
      <c r="H785" s="29">
        <v>68</v>
      </c>
      <c r="I785" s="29">
        <f>IF(Table2[[#This Row],[M2A]]="","",SUM(Table2[[#This Row],[M2A]]-(IF(Table2[[#This Row],[M1A]]="",Table2[[#This Row],[AWAL]],Table2[[#This Row],[M1A]]))))</f>
        <v>-1</v>
      </c>
      <c r="J785" s="30"/>
      <c r="K78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8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85" s="31" t="str">
        <f>IF(NOT(Table2[[#This Row],[M1B]]=""),"+-","")</f>
        <v/>
      </c>
      <c r="O785" s="50"/>
    </row>
    <row r="786" spans="1:15">
      <c r="A786" s="28">
        <f>IF(Table2[[#This Row],[TT]]&lt;1,"",COUNT(A$2:A785)+1)</f>
        <v>700</v>
      </c>
      <c r="B786" s="38" t="s">
        <v>874</v>
      </c>
      <c r="C786" s="39">
        <v>2</v>
      </c>
      <c r="D786" s="39" t="s">
        <v>28</v>
      </c>
      <c r="E78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786" s="29" t="str">
        <f>IF(Table2[[#This Row],[M1A]]="","",Table2[[#This Row],[M1A]]-Table2[[#This Row],[AWAL]])</f>
        <v/>
      </c>
      <c r="I786" s="29" t="str">
        <f>IF(Table2[[#This Row],[M2A]]="","",SUM(Table2[[#This Row],[M2A]]-(IF(Table2[[#This Row],[M1A]]="",Table2[[#This Row],[AWAL]],Table2[[#This Row],[M1A]]))))</f>
        <v/>
      </c>
      <c r="J786" s="30"/>
      <c r="K78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8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86" s="31" t="str">
        <f>IF(NOT(Table2[[#This Row],[M1B]]=""),"+-","")</f>
        <v/>
      </c>
      <c r="O786" s="50"/>
    </row>
    <row r="787" spans="1:15">
      <c r="A787" s="28">
        <f>IF(Table2[[#This Row],[TT]]&lt;1,"",COUNT(A$2:A786)+1)</f>
        <v>701</v>
      </c>
      <c r="B787" s="38" t="s">
        <v>875</v>
      </c>
      <c r="C787" s="39">
        <v>87</v>
      </c>
      <c r="D787" s="39">
        <v>96</v>
      </c>
      <c r="E78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87</v>
      </c>
      <c r="G787" s="29" t="str">
        <f>IF(Table2[[#This Row],[M1A]]="","",Table2[[#This Row],[M1A]]-Table2[[#This Row],[AWAL]])</f>
        <v/>
      </c>
      <c r="I787" s="29" t="str">
        <f>IF(Table2[[#This Row],[M2A]]="","",SUM(Table2[[#This Row],[M2A]]-(IF(Table2[[#This Row],[M1A]]="",Table2[[#This Row],[AWAL]],Table2[[#This Row],[M1A]]))))</f>
        <v/>
      </c>
      <c r="J787" s="30"/>
      <c r="K78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8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87" s="31" t="str">
        <f>IF(NOT(Table2[[#This Row],[M1B]]=""),"+-","")</f>
        <v/>
      </c>
      <c r="O787" s="50"/>
    </row>
    <row r="788" spans="1:15">
      <c r="A788" s="28">
        <f>IF(Table2[[#This Row],[TT]]&lt;1,"",COUNT(A$2:A787)+1)</f>
        <v>702</v>
      </c>
      <c r="B788" s="38" t="s">
        <v>876</v>
      </c>
      <c r="C788" s="39">
        <v>3</v>
      </c>
      <c r="D788" s="39" t="s">
        <v>49</v>
      </c>
      <c r="E78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788" s="29" t="str">
        <f>IF(Table2[[#This Row],[M1A]]="","",Table2[[#This Row],[M1A]]-Table2[[#This Row],[AWAL]])</f>
        <v/>
      </c>
      <c r="I788" s="29" t="str">
        <f>IF(Table2[[#This Row],[M2A]]="","",SUM(Table2[[#This Row],[M2A]]-(IF(Table2[[#This Row],[M1A]]="",Table2[[#This Row],[AWAL]],Table2[[#This Row],[M1A]]))))</f>
        <v/>
      </c>
      <c r="J788" s="30"/>
      <c r="K78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8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88" s="31" t="str">
        <f>IF(NOT(Table2[[#This Row],[M1B]]=""),"+-","")</f>
        <v/>
      </c>
      <c r="O788" s="50"/>
    </row>
    <row r="789" spans="1:15">
      <c r="A789" s="28">
        <f>IF(Table2[[#This Row],[TT]]&lt;1,"",COUNT(A$2:A788)+1)</f>
        <v>703</v>
      </c>
      <c r="B789" s="38" t="s">
        <v>877</v>
      </c>
      <c r="C789" s="39">
        <v>11</v>
      </c>
      <c r="D789" s="39" t="s">
        <v>43</v>
      </c>
      <c r="E78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G789" s="29" t="str">
        <f>IF(Table2[[#This Row],[M1A]]="","",Table2[[#This Row],[M1A]]-Table2[[#This Row],[AWAL]])</f>
        <v/>
      </c>
      <c r="I789" s="29" t="str">
        <f>IF(Table2[[#This Row],[M2A]]="","",SUM(Table2[[#This Row],[M2A]]-(IF(Table2[[#This Row],[M1A]]="",Table2[[#This Row],[AWAL]],Table2[[#This Row],[M1A]]))))</f>
        <v/>
      </c>
      <c r="J789" s="30"/>
      <c r="K78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8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89" s="31" t="str">
        <f>IF(NOT(Table2[[#This Row],[M1B]]=""),"+-","")</f>
        <v/>
      </c>
      <c r="O789" s="50"/>
    </row>
    <row r="790" spans="1:15">
      <c r="A790" s="28">
        <f>IF(Table2[[#This Row],[TT]]&lt;1,"",COUNT(A$2:A789)+1)</f>
        <v>704</v>
      </c>
      <c r="B790" s="38" t="s">
        <v>878</v>
      </c>
      <c r="C790" s="39">
        <v>9</v>
      </c>
      <c r="D790" s="39" t="s">
        <v>32</v>
      </c>
      <c r="E79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790" s="29" t="str">
        <f>IF(Table2[[#This Row],[M1A]]="","",Table2[[#This Row],[M1A]]-Table2[[#This Row],[AWAL]])</f>
        <v/>
      </c>
      <c r="I790" s="29" t="str">
        <f>IF(Table2[[#This Row],[M2A]]="","",SUM(Table2[[#This Row],[M2A]]-(IF(Table2[[#This Row],[M1A]]="",Table2[[#This Row],[AWAL]],Table2[[#This Row],[M1A]]))))</f>
        <v/>
      </c>
      <c r="J790" s="30"/>
      <c r="K79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9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90" s="31" t="str">
        <f>IF(NOT(Table2[[#This Row],[M1B]]=""),"+-","")</f>
        <v/>
      </c>
      <c r="O790" s="50"/>
    </row>
    <row r="791" spans="1:15">
      <c r="A791" s="28">
        <f>IF(Table2[[#This Row],[TT]]&lt;1,"",COUNT(A$2:A790)+1)</f>
        <v>705</v>
      </c>
      <c r="B791" s="38" t="s">
        <v>879</v>
      </c>
      <c r="C791" s="39">
        <v>1</v>
      </c>
      <c r="D791" s="39" t="s">
        <v>186</v>
      </c>
      <c r="E79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791" s="29" t="str">
        <f>IF(Table2[[#This Row],[M1A]]="","",Table2[[#This Row],[M1A]]-Table2[[#This Row],[AWAL]])</f>
        <v/>
      </c>
      <c r="I791" s="29" t="str">
        <f>IF(Table2[[#This Row],[M2A]]="","",SUM(Table2[[#This Row],[M2A]]-(IF(Table2[[#This Row],[M1A]]="",Table2[[#This Row],[AWAL]],Table2[[#This Row],[M1A]]))))</f>
        <v/>
      </c>
      <c r="J791" s="30"/>
      <c r="K79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9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91" s="31" t="str">
        <f>IF(NOT(Table2[[#This Row],[M1B]]=""),"+-","")</f>
        <v/>
      </c>
      <c r="O791" s="50"/>
    </row>
    <row r="792" spans="1:15">
      <c r="A792" s="28">
        <f>IF(Table2[[#This Row],[TT]]&lt;1,"",COUNT(A$2:A791)+1)</f>
        <v>706</v>
      </c>
      <c r="B792" s="38" t="s">
        <v>880</v>
      </c>
      <c r="C792" s="39">
        <v>2</v>
      </c>
      <c r="D792" s="39" t="s">
        <v>91</v>
      </c>
      <c r="E79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792" s="29" t="str">
        <f>IF(Table2[[#This Row],[M1A]]="","",Table2[[#This Row],[M1A]]-Table2[[#This Row],[AWAL]])</f>
        <v/>
      </c>
      <c r="I792" s="29" t="str">
        <f>IF(Table2[[#This Row],[M2A]]="","",SUM(Table2[[#This Row],[M2A]]-(IF(Table2[[#This Row],[M1A]]="",Table2[[#This Row],[AWAL]],Table2[[#This Row],[M1A]]))))</f>
        <v/>
      </c>
      <c r="J792" s="30"/>
      <c r="K79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9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92" s="31" t="str">
        <f>IF(NOT(Table2[[#This Row],[M1B]]=""),"+-","")</f>
        <v/>
      </c>
      <c r="O792" s="50"/>
    </row>
    <row r="793" spans="1:15">
      <c r="A793" s="28">
        <f>IF(Table2[[#This Row],[TT]]&lt;1,"",COUNT(A$2:A792)+1)</f>
        <v>707</v>
      </c>
      <c r="B793" s="38" t="s">
        <v>881</v>
      </c>
      <c r="C793" s="39">
        <v>6</v>
      </c>
      <c r="D793" s="39" t="s">
        <v>59</v>
      </c>
      <c r="E79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793" s="29" t="str">
        <f>IF(Table2[[#This Row],[M1A]]="","",Table2[[#This Row],[M1A]]-Table2[[#This Row],[AWAL]])</f>
        <v/>
      </c>
      <c r="I793" s="29" t="str">
        <f>IF(Table2[[#This Row],[M2A]]="","",SUM(Table2[[#This Row],[M2A]]-(IF(Table2[[#This Row],[M1A]]="",Table2[[#This Row],[AWAL]],Table2[[#This Row],[M1A]]))))</f>
        <v/>
      </c>
      <c r="J793" s="30"/>
      <c r="K79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9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93" s="31" t="str">
        <f>IF(NOT(Table2[[#This Row],[M1B]]=""),"+-","")</f>
        <v/>
      </c>
      <c r="O793" s="50"/>
    </row>
    <row r="794" spans="1:15">
      <c r="A794" s="28">
        <f>IF(Table2[[#This Row],[TT]]&lt;1,"",COUNT(A$2:A793)+1)</f>
        <v>708</v>
      </c>
      <c r="B794" s="38" t="s">
        <v>882</v>
      </c>
      <c r="C794" s="39">
        <v>2</v>
      </c>
      <c r="D794" s="39" t="s">
        <v>38</v>
      </c>
      <c r="E79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794" s="29" t="str">
        <f>IF(Table2[[#This Row],[M1A]]="","",Table2[[#This Row],[M1A]]-Table2[[#This Row],[AWAL]])</f>
        <v/>
      </c>
      <c r="I794" s="29" t="str">
        <f>IF(Table2[[#This Row],[M2A]]="","",SUM(Table2[[#This Row],[M2A]]-(IF(Table2[[#This Row],[M1A]]="",Table2[[#This Row],[AWAL]],Table2[[#This Row],[M1A]]))))</f>
        <v/>
      </c>
      <c r="J794" s="30"/>
      <c r="K79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9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94" s="31" t="str">
        <f>IF(NOT(Table2[[#This Row],[M1B]]=""),"+-","")</f>
        <v/>
      </c>
      <c r="O794" s="50"/>
    </row>
    <row r="795" spans="1:15">
      <c r="A795" s="28">
        <f>IF(Table2[[#This Row],[TT]]&lt;1,"",COUNT(A$2:A794)+1)</f>
        <v>709</v>
      </c>
      <c r="B795" s="38" t="s">
        <v>883</v>
      </c>
      <c r="C795" s="39">
        <v>42</v>
      </c>
      <c r="D795" s="39" t="s">
        <v>789</v>
      </c>
      <c r="E79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42</v>
      </c>
      <c r="G795" s="29" t="str">
        <f>IF(Table2[[#This Row],[M1A]]="","",Table2[[#This Row],[M1A]]-Table2[[#This Row],[AWAL]])</f>
        <v/>
      </c>
      <c r="I795" s="29" t="str">
        <f>IF(Table2[[#This Row],[M2A]]="","",SUM(Table2[[#This Row],[M2A]]-(IF(Table2[[#This Row],[M1A]]="",Table2[[#This Row],[AWAL]],Table2[[#This Row],[M1A]]))))</f>
        <v/>
      </c>
      <c r="J795" s="30"/>
      <c r="K79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9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95" s="31" t="str">
        <f>IF(NOT(Table2[[#This Row],[M1B]]=""),"+-","")</f>
        <v/>
      </c>
      <c r="O795" s="50"/>
    </row>
    <row r="796" spans="1:15">
      <c r="A796" s="28">
        <f>IF(Table2[[#This Row],[TT]]&lt;1,"",COUNT(A$2:A795)+1)</f>
        <v>710</v>
      </c>
      <c r="B796" s="38" t="s">
        <v>884</v>
      </c>
      <c r="C796" s="39">
        <v>3</v>
      </c>
      <c r="D796" s="39" t="s">
        <v>885</v>
      </c>
      <c r="E79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796" s="29" t="str">
        <f>IF(Table2[[#This Row],[M1A]]="","",Table2[[#This Row],[M1A]]-Table2[[#This Row],[AWAL]])</f>
        <v/>
      </c>
      <c r="I796" s="29" t="str">
        <f>IF(Table2[[#This Row],[M2A]]="","",SUM(Table2[[#This Row],[M2A]]-(IF(Table2[[#This Row],[M1A]]="",Table2[[#This Row],[AWAL]],Table2[[#This Row],[M1A]]))))</f>
        <v/>
      </c>
      <c r="J796" s="30"/>
      <c r="K79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9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96" s="31" t="str">
        <f>IF(NOT(Table2[[#This Row],[M1B]]=""),"+-","")</f>
        <v/>
      </c>
      <c r="O796" s="50"/>
    </row>
    <row r="797" spans="1:15">
      <c r="A797" s="28">
        <f>IF(Table2[[#This Row],[TT]]&lt;1,"",COUNT(A$2:A796)+1)</f>
        <v>711</v>
      </c>
      <c r="B797" s="38" t="s">
        <v>886</v>
      </c>
      <c r="C797" s="39">
        <v>1</v>
      </c>
      <c r="D797" s="39" t="s">
        <v>267</v>
      </c>
      <c r="E79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797" s="29" t="str">
        <f>IF(Table2[[#This Row],[M1A]]="","",Table2[[#This Row],[M1A]]-Table2[[#This Row],[AWAL]])</f>
        <v/>
      </c>
      <c r="I797" s="29" t="str">
        <f>IF(Table2[[#This Row],[M2A]]="","",SUM(Table2[[#This Row],[M2A]]-(IF(Table2[[#This Row],[M1A]]="",Table2[[#This Row],[AWAL]],Table2[[#This Row],[M1A]]))))</f>
        <v/>
      </c>
      <c r="J797" s="30"/>
      <c r="K79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9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97" s="31" t="str">
        <f>IF(NOT(Table2[[#This Row],[M1B]]=""),"+-","")</f>
        <v/>
      </c>
      <c r="O797" s="50"/>
    </row>
    <row r="798" spans="1:15">
      <c r="A798" s="28">
        <f>IF(Table2[[#This Row],[TT]]&lt;1,"",COUNT(A$2:A797)+1)</f>
        <v>712</v>
      </c>
      <c r="B798" s="38" t="s">
        <v>887</v>
      </c>
      <c r="C798" s="39">
        <v>1</v>
      </c>
      <c r="D798" s="39" t="s">
        <v>91</v>
      </c>
      <c r="E79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798" s="29" t="str">
        <f>IF(Table2[[#This Row],[M1A]]="","",Table2[[#This Row],[M1A]]-Table2[[#This Row],[AWAL]])</f>
        <v/>
      </c>
      <c r="I798" s="29" t="str">
        <f>IF(Table2[[#This Row],[M2A]]="","",SUM(Table2[[#This Row],[M2A]]-(IF(Table2[[#This Row],[M1A]]="",Table2[[#This Row],[AWAL]],Table2[[#This Row],[M1A]]))))</f>
        <v/>
      </c>
      <c r="J798" s="30"/>
      <c r="K79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9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98" s="31" t="str">
        <f>IF(NOT(Table2[[#This Row],[M1B]]=""),"+-","")</f>
        <v/>
      </c>
      <c r="O798" s="50"/>
    </row>
    <row r="799" spans="1:15">
      <c r="A799" s="28">
        <f>IF(Table2[[#This Row],[TT]]&lt;1,"",COUNT(A$2:A798)+1)</f>
        <v>713</v>
      </c>
      <c r="B799" s="38" t="s">
        <v>888</v>
      </c>
      <c r="C799" s="39">
        <v>2</v>
      </c>
      <c r="D799" s="39" t="s">
        <v>178</v>
      </c>
      <c r="E79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799" s="29" t="str">
        <f>IF(Table2[[#This Row],[M1A]]="","",Table2[[#This Row],[M1A]]-Table2[[#This Row],[AWAL]])</f>
        <v/>
      </c>
      <c r="I799" s="29" t="str">
        <f>IF(Table2[[#This Row],[M2A]]="","",SUM(Table2[[#This Row],[M2A]]-(IF(Table2[[#This Row],[M1A]]="",Table2[[#This Row],[AWAL]],Table2[[#This Row],[M1A]]))))</f>
        <v/>
      </c>
      <c r="J799" s="30"/>
      <c r="K79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9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99" s="31" t="str">
        <f>IF(NOT(Table2[[#This Row],[M1B]]=""),"+-","")</f>
        <v/>
      </c>
      <c r="O799" s="50"/>
    </row>
    <row r="800" spans="1:15">
      <c r="A800" s="28">
        <f>IF(Table2[[#This Row],[TT]]&lt;1,"",COUNT(A$2:A799)+1)</f>
        <v>714</v>
      </c>
      <c r="B800" s="38" t="s">
        <v>889</v>
      </c>
      <c r="C800" s="39">
        <v>2</v>
      </c>
      <c r="D800" s="39">
        <v>320</v>
      </c>
      <c r="E80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800" s="29" t="str">
        <f>IF(Table2[[#This Row],[M1A]]="","",Table2[[#This Row],[M1A]]-Table2[[#This Row],[AWAL]])</f>
        <v/>
      </c>
      <c r="I800" s="29" t="str">
        <f>IF(Table2[[#This Row],[M2A]]="","",SUM(Table2[[#This Row],[M2A]]-(IF(Table2[[#This Row],[M1A]]="",Table2[[#This Row],[AWAL]],Table2[[#This Row],[M1A]]))))</f>
        <v/>
      </c>
      <c r="J800" s="30"/>
      <c r="K80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0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00" s="31" t="str">
        <f>IF(NOT(Table2[[#This Row],[M1B]]=""),"+-","")</f>
        <v/>
      </c>
      <c r="O800" s="50"/>
    </row>
    <row r="801" spans="1:15">
      <c r="A801" s="28">
        <f>IF(Table2[[#This Row],[TT]]&lt;1,"",COUNT(A$2:A800)+1)</f>
        <v>715</v>
      </c>
      <c r="B801" s="38" t="s">
        <v>890</v>
      </c>
      <c r="C801" s="39">
        <v>5</v>
      </c>
      <c r="D801" s="39">
        <v>240</v>
      </c>
      <c r="E80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801" s="29" t="str">
        <f>IF(Table2[[#This Row],[M1A]]="","",Table2[[#This Row],[M1A]]-Table2[[#This Row],[AWAL]])</f>
        <v/>
      </c>
      <c r="I801" s="29" t="str">
        <f>IF(Table2[[#This Row],[M2A]]="","",SUM(Table2[[#This Row],[M2A]]-(IF(Table2[[#This Row],[M1A]]="",Table2[[#This Row],[AWAL]],Table2[[#This Row],[M1A]]))))</f>
        <v/>
      </c>
      <c r="J801" s="30"/>
      <c r="K80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0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01" s="31" t="str">
        <f>IF(NOT(Table2[[#This Row],[M1B]]=""),"+-","")</f>
        <v/>
      </c>
      <c r="O801" s="50"/>
    </row>
    <row r="802" spans="1:15">
      <c r="A802" s="28">
        <f>IF(Table2[[#This Row],[TT]]&lt;1,"",COUNT(A$2:A801)+1)</f>
        <v>716</v>
      </c>
      <c r="B802" s="38" t="s">
        <v>891</v>
      </c>
      <c r="C802" s="39">
        <v>5</v>
      </c>
      <c r="D802" s="39">
        <v>520</v>
      </c>
      <c r="E80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802" s="29" t="str">
        <f>IF(Table2[[#This Row],[M1A]]="","",Table2[[#This Row],[M1A]]-Table2[[#This Row],[AWAL]])</f>
        <v/>
      </c>
      <c r="I802" s="29" t="str">
        <f>IF(Table2[[#This Row],[M2A]]="","",SUM(Table2[[#This Row],[M2A]]-(IF(Table2[[#This Row],[M1A]]="",Table2[[#This Row],[AWAL]],Table2[[#This Row],[M1A]]))))</f>
        <v/>
      </c>
      <c r="J802" s="30"/>
      <c r="K80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0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02" s="31" t="str">
        <f>IF(NOT(Table2[[#This Row],[M1B]]=""),"+-","")</f>
        <v/>
      </c>
      <c r="O802" s="50"/>
    </row>
    <row r="803" spans="1:15">
      <c r="A803" s="28">
        <f>IF(Table2[[#This Row],[TT]]&lt;1,"",COUNT(A$2:A802)+1)</f>
        <v>717</v>
      </c>
      <c r="B803" s="38" t="s">
        <v>892</v>
      </c>
      <c r="C803" s="39">
        <v>2</v>
      </c>
      <c r="D803" s="39">
        <v>520</v>
      </c>
      <c r="E80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803" s="29" t="str">
        <f>IF(Table2[[#This Row],[M1A]]="","",Table2[[#This Row],[M1A]]-Table2[[#This Row],[AWAL]])</f>
        <v/>
      </c>
      <c r="I803" s="29" t="str">
        <f>IF(Table2[[#This Row],[M2A]]="","",SUM(Table2[[#This Row],[M2A]]-(IF(Table2[[#This Row],[M1A]]="",Table2[[#This Row],[AWAL]],Table2[[#This Row],[M1A]]))))</f>
        <v/>
      </c>
      <c r="J803" s="30"/>
      <c r="K80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0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03" s="31" t="str">
        <f>IF(NOT(Table2[[#This Row],[M1B]]=""),"+-","")</f>
        <v/>
      </c>
      <c r="O803" s="50"/>
    </row>
    <row r="804" spans="1:15">
      <c r="A804" s="28">
        <f>IF(Table2[[#This Row],[TT]]&lt;1,"",COUNT(A$2:A803)+1)</f>
        <v>718</v>
      </c>
      <c r="B804" s="38" t="s">
        <v>893</v>
      </c>
      <c r="C804" s="39">
        <v>11</v>
      </c>
      <c r="D804" s="39" t="s">
        <v>43</v>
      </c>
      <c r="E80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G804" s="29" t="str">
        <f>IF(Table2[[#This Row],[M1A]]="","",Table2[[#This Row],[M1A]]-Table2[[#This Row],[AWAL]])</f>
        <v/>
      </c>
      <c r="I804" s="29" t="str">
        <f>IF(Table2[[#This Row],[M2A]]="","",SUM(Table2[[#This Row],[M2A]]-(IF(Table2[[#This Row],[M1A]]="",Table2[[#This Row],[AWAL]],Table2[[#This Row],[M1A]]))))</f>
        <v/>
      </c>
      <c r="J804" s="30"/>
      <c r="K80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0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04" s="31" t="str">
        <f>IF(NOT(Table2[[#This Row],[M1B]]=""),"+-","")</f>
        <v/>
      </c>
      <c r="O804" s="50"/>
    </row>
    <row r="805" spans="1:15">
      <c r="A805" s="28">
        <f>IF(Table2[[#This Row],[TT]]&lt;1,"",COUNT(A$2:A804)+1)</f>
        <v>719</v>
      </c>
      <c r="B805" s="38" t="s">
        <v>894</v>
      </c>
      <c r="C805" s="39">
        <v>1</v>
      </c>
      <c r="D805" s="39" t="s">
        <v>819</v>
      </c>
      <c r="E80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805" s="29" t="str">
        <f>IF(Table2[[#This Row],[M1A]]="","",Table2[[#This Row],[M1A]]-Table2[[#This Row],[AWAL]])</f>
        <v/>
      </c>
      <c r="I805" s="29" t="str">
        <f>IF(Table2[[#This Row],[M2A]]="","",SUM(Table2[[#This Row],[M2A]]-(IF(Table2[[#This Row],[M1A]]="",Table2[[#This Row],[AWAL]],Table2[[#This Row],[M1A]]))))</f>
        <v/>
      </c>
      <c r="J805" s="30"/>
      <c r="K80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0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05" s="31" t="str">
        <f>IF(NOT(Table2[[#This Row],[M1B]]=""),"+-","")</f>
        <v/>
      </c>
      <c r="O805" s="50"/>
    </row>
    <row r="806" spans="1:15">
      <c r="A806" s="28">
        <f>IF(Table2[[#This Row],[TT]]&lt;1,"",COUNT(A$2:A805)+1)</f>
        <v>720</v>
      </c>
      <c r="B806" s="38" t="s">
        <v>895</v>
      </c>
      <c r="C806" s="39">
        <v>1</v>
      </c>
      <c r="D806" s="39" t="s">
        <v>896</v>
      </c>
      <c r="E80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806" s="29" t="str">
        <f>IF(Table2[[#This Row],[M1A]]="","",Table2[[#This Row],[M1A]]-Table2[[#This Row],[AWAL]])</f>
        <v/>
      </c>
      <c r="I806" s="29" t="str">
        <f>IF(Table2[[#This Row],[M2A]]="","",SUM(Table2[[#This Row],[M2A]]-(IF(Table2[[#This Row],[M1A]]="",Table2[[#This Row],[AWAL]],Table2[[#This Row],[M1A]]))))</f>
        <v/>
      </c>
      <c r="J806" s="30"/>
      <c r="K80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0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06" s="31" t="str">
        <f>IF(NOT(Table2[[#This Row],[M1B]]=""),"+-","")</f>
        <v/>
      </c>
      <c r="O806" s="50"/>
    </row>
    <row r="807" spans="1:15">
      <c r="A807" s="28">
        <f>IF(Table2[[#This Row],[TT]]&lt;1,"",COUNT(A$2:A806)+1)</f>
        <v>721</v>
      </c>
      <c r="B807" s="38" t="s">
        <v>897</v>
      </c>
      <c r="C807" s="39">
        <v>1</v>
      </c>
      <c r="D807" s="39">
        <v>0</v>
      </c>
      <c r="E80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807" s="29" t="str">
        <f>IF(Table2[[#This Row],[M1A]]="","",Table2[[#This Row],[M1A]]-Table2[[#This Row],[AWAL]])</f>
        <v/>
      </c>
      <c r="I807" s="29" t="str">
        <f>IF(Table2[[#This Row],[M2A]]="","",SUM(Table2[[#This Row],[M2A]]-(IF(Table2[[#This Row],[M1A]]="",Table2[[#This Row],[AWAL]],Table2[[#This Row],[M1A]]))))</f>
        <v/>
      </c>
      <c r="J807" s="30"/>
      <c r="K80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0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07" s="31" t="str">
        <f>IF(NOT(Table2[[#This Row],[M1B]]=""),"+-","")</f>
        <v/>
      </c>
      <c r="O807" s="50"/>
    </row>
    <row r="808" spans="1:15">
      <c r="A808" s="28">
        <f>IF(Table2[[#This Row],[TT]]&lt;1,"",COUNT(A$2:A807)+1)</f>
        <v>722</v>
      </c>
      <c r="B808" s="38" t="s">
        <v>898</v>
      </c>
      <c r="C808" s="39">
        <v>8</v>
      </c>
      <c r="D808" s="39" t="s">
        <v>196</v>
      </c>
      <c r="E80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808" s="29" t="str">
        <f>IF(Table2[[#This Row],[M1A]]="","",Table2[[#This Row],[M1A]]-Table2[[#This Row],[AWAL]])</f>
        <v/>
      </c>
      <c r="I808" s="29" t="str">
        <f>IF(Table2[[#This Row],[M2A]]="","",SUM(Table2[[#This Row],[M2A]]-(IF(Table2[[#This Row],[M1A]]="",Table2[[#This Row],[AWAL]],Table2[[#This Row],[M1A]]))))</f>
        <v/>
      </c>
      <c r="J808" s="30"/>
      <c r="K80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0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08" s="31" t="str">
        <f>IF(NOT(Table2[[#This Row],[M1B]]=""),"+-","")</f>
        <v/>
      </c>
      <c r="O808" s="50"/>
    </row>
    <row r="809" spans="1:15">
      <c r="A809" s="28">
        <f>IF(Table2[[#This Row],[TT]]&lt;1,"",COUNT(A$2:A808)+1)</f>
        <v>723</v>
      </c>
      <c r="B809" s="38" t="s">
        <v>899</v>
      </c>
      <c r="C809" s="39">
        <v>10</v>
      </c>
      <c r="D809" s="39" t="s">
        <v>186</v>
      </c>
      <c r="E80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G809" s="29" t="str">
        <f>IF(Table2[[#This Row],[M1A]]="","",Table2[[#This Row],[M1A]]-Table2[[#This Row],[AWAL]])</f>
        <v/>
      </c>
      <c r="I809" s="29" t="str">
        <f>IF(Table2[[#This Row],[M2A]]="","",SUM(Table2[[#This Row],[M2A]]-(IF(Table2[[#This Row],[M1A]]="",Table2[[#This Row],[AWAL]],Table2[[#This Row],[M1A]]))))</f>
        <v/>
      </c>
      <c r="J809" s="30"/>
      <c r="K80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0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09" s="31" t="str">
        <f>IF(NOT(Table2[[#This Row],[M1B]]=""),"+-","")</f>
        <v/>
      </c>
      <c r="O809" s="50"/>
    </row>
    <row r="810" spans="1:15">
      <c r="A810" s="28">
        <f>IF(Table2[[#This Row],[TT]]&lt;1,"",COUNT(A$2:A809)+1)</f>
        <v>724</v>
      </c>
      <c r="B810" s="38" t="s">
        <v>900</v>
      </c>
      <c r="C810" s="39">
        <v>1</v>
      </c>
      <c r="D810" s="39" t="s">
        <v>901</v>
      </c>
      <c r="E81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810" s="29" t="str">
        <f>IF(Table2[[#This Row],[M1A]]="","",Table2[[#This Row],[M1A]]-Table2[[#This Row],[AWAL]])</f>
        <v/>
      </c>
      <c r="I810" s="29" t="str">
        <f>IF(Table2[[#This Row],[M2A]]="","",SUM(Table2[[#This Row],[M2A]]-(IF(Table2[[#This Row],[M1A]]="",Table2[[#This Row],[AWAL]],Table2[[#This Row],[M1A]]))))</f>
        <v/>
      </c>
      <c r="J810" s="30"/>
      <c r="K81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1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10" s="31" t="str">
        <f>IF(NOT(Table2[[#This Row],[M1B]]=""),"+-","")</f>
        <v/>
      </c>
      <c r="O810" s="50"/>
    </row>
    <row r="811" spans="1:15">
      <c r="A811" s="28">
        <f>IF(Table2[[#This Row],[TT]]&lt;1,"",COUNT(A$2:A810)+1)</f>
        <v>725</v>
      </c>
      <c r="B811" s="38" t="s">
        <v>902</v>
      </c>
      <c r="C811" s="39">
        <v>12</v>
      </c>
      <c r="D811" s="39" t="s">
        <v>59</v>
      </c>
      <c r="E81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G811" s="29" t="str">
        <f>IF(Table2[[#This Row],[M1A]]="","",Table2[[#This Row],[M1A]]-Table2[[#This Row],[AWAL]])</f>
        <v/>
      </c>
      <c r="I811" s="29" t="str">
        <f>IF(Table2[[#This Row],[M2A]]="","",SUM(Table2[[#This Row],[M2A]]-(IF(Table2[[#This Row],[M1A]]="",Table2[[#This Row],[AWAL]],Table2[[#This Row],[M1A]]))))</f>
        <v/>
      </c>
      <c r="J811" s="30"/>
      <c r="K81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1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11" s="31" t="str">
        <f>IF(NOT(Table2[[#This Row],[M1B]]=""),"+-","")</f>
        <v/>
      </c>
      <c r="O811" s="50"/>
    </row>
    <row r="812" spans="1:15">
      <c r="A812" s="28">
        <f>IF(Table2[[#This Row],[TT]]&lt;1,"",COUNT(A$2:A811)+1)</f>
        <v>726</v>
      </c>
      <c r="B812" s="38" t="s">
        <v>903</v>
      </c>
      <c r="C812" s="39">
        <v>3</v>
      </c>
      <c r="D812" s="39" t="s">
        <v>186</v>
      </c>
      <c r="E81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812" s="29" t="str">
        <f>IF(Table2[[#This Row],[M1A]]="","",Table2[[#This Row],[M1A]]-Table2[[#This Row],[AWAL]])</f>
        <v/>
      </c>
      <c r="I812" s="29" t="str">
        <f>IF(Table2[[#This Row],[M2A]]="","",SUM(Table2[[#This Row],[M2A]]-(IF(Table2[[#This Row],[M1A]]="",Table2[[#This Row],[AWAL]],Table2[[#This Row],[M1A]]))))</f>
        <v/>
      </c>
      <c r="J812" s="30"/>
      <c r="K81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1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12" s="31" t="str">
        <f>IF(NOT(Table2[[#This Row],[M1B]]=""),"+-","")</f>
        <v/>
      </c>
      <c r="O812" s="50"/>
    </row>
    <row r="813" spans="1:15">
      <c r="A813" s="28">
        <f>IF(Table2[[#This Row],[TT]]&lt;1,"",COUNT(A$2:A812)+1)</f>
        <v>727</v>
      </c>
      <c r="B813" s="70" t="s">
        <v>904</v>
      </c>
      <c r="C813" s="71">
        <v>7</v>
      </c>
      <c r="D813" s="71" t="s">
        <v>905</v>
      </c>
      <c r="E81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813" s="29" t="str">
        <f>IF(Table2[[#This Row],[M1A]]="","",Table2[[#This Row],[M1A]]-Table2[[#This Row],[AWAL]])</f>
        <v/>
      </c>
      <c r="I813" s="29" t="str">
        <f>IF(Table2[[#This Row],[M2A]]="","",SUM(Table2[[#This Row],[M2A]]-(IF(Table2[[#This Row],[M1A]]="",Table2[[#This Row],[AWAL]],Table2[[#This Row],[M1A]]))))</f>
        <v/>
      </c>
      <c r="J813" s="30"/>
      <c r="K81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1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13" s="31" t="str">
        <f>IF(NOT(Table2[[#This Row],[M1B]]=""),"+-","")</f>
        <v/>
      </c>
      <c r="O813" s="50"/>
    </row>
    <row r="814" spans="1:15">
      <c r="A814" s="28" t="str">
        <f>IF(Table2[[#This Row],[TT]]&lt;1,"",COUNT(A$2:A813)+1)</f>
        <v/>
      </c>
      <c r="B814" s="38" t="s">
        <v>906</v>
      </c>
      <c r="C814" s="39">
        <v>0</v>
      </c>
      <c r="D814" s="39">
        <v>400</v>
      </c>
      <c r="E81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814" s="29" t="str">
        <f>IF(Table2[[#This Row],[M1A]]="","",Table2[[#This Row],[M1A]]-Table2[[#This Row],[AWAL]])</f>
        <v/>
      </c>
      <c r="I814" s="29" t="str">
        <f>IF(Table2[[#This Row],[M2A]]="","",SUM(Table2[[#This Row],[M2A]]-(IF(Table2[[#This Row],[M1A]]="",Table2[[#This Row],[AWAL]],Table2[[#This Row],[M1A]]))))</f>
        <v/>
      </c>
      <c r="J814" s="30"/>
      <c r="K81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1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14" s="31" t="str">
        <f>IF(NOT(Table2[[#This Row],[M1B]]=""),"+-","")</f>
        <v/>
      </c>
      <c r="O814" s="50"/>
    </row>
    <row r="815" spans="1:15">
      <c r="A815" s="28">
        <f>IF(Table2[[#This Row],[TT]]&lt;1,"",COUNT(A$2:A814)+1)</f>
        <v>728</v>
      </c>
      <c r="B815" s="38" t="s">
        <v>907</v>
      </c>
      <c r="C815" s="39">
        <v>4</v>
      </c>
      <c r="D815" s="39" t="s">
        <v>47</v>
      </c>
      <c r="E81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815" s="29" t="str">
        <f>IF(Table2[[#This Row],[M1A]]="","",Table2[[#This Row],[M1A]]-Table2[[#This Row],[AWAL]])</f>
        <v/>
      </c>
      <c r="I815" s="29" t="str">
        <f>IF(Table2[[#This Row],[M2A]]="","",SUM(Table2[[#This Row],[M2A]]-(IF(Table2[[#This Row],[M1A]]="",Table2[[#This Row],[AWAL]],Table2[[#This Row],[M1A]]))))</f>
        <v/>
      </c>
      <c r="J815" s="30"/>
      <c r="K81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1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15" s="31" t="str">
        <f>IF(NOT(Table2[[#This Row],[M1B]]=""),"+-","")</f>
        <v/>
      </c>
      <c r="O815" s="50"/>
    </row>
    <row r="816" spans="1:15">
      <c r="A816" s="28">
        <f>IF(Table2[[#This Row],[TT]]&lt;1,"",COUNT(A$2:A815)+1)</f>
        <v>729</v>
      </c>
      <c r="B816" s="38" t="s">
        <v>908</v>
      </c>
      <c r="C816" s="39">
        <v>5</v>
      </c>
      <c r="D816" s="39" t="s">
        <v>106</v>
      </c>
      <c r="E81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816" s="29" t="str">
        <f>IF(Table2[[#This Row],[M1A]]="","",Table2[[#This Row],[M1A]]-Table2[[#This Row],[AWAL]])</f>
        <v/>
      </c>
      <c r="I816" s="29" t="str">
        <f>IF(Table2[[#This Row],[M2A]]="","",SUM(Table2[[#This Row],[M2A]]-(IF(Table2[[#This Row],[M1A]]="",Table2[[#This Row],[AWAL]],Table2[[#This Row],[M1A]]))))</f>
        <v/>
      </c>
      <c r="J816" s="30"/>
      <c r="K81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1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16" s="31" t="str">
        <f>IF(NOT(Table2[[#This Row],[M1B]]=""),"+-","")</f>
        <v/>
      </c>
      <c r="O816" s="50"/>
    </row>
    <row r="817" spans="1:15">
      <c r="A817" s="28">
        <f>IF(Table2[[#This Row],[TT]]&lt;1,"",COUNT(A$2:A816)+1)</f>
        <v>730</v>
      </c>
      <c r="B817" s="38" t="s">
        <v>909</v>
      </c>
      <c r="C817" s="39">
        <v>1</v>
      </c>
      <c r="D817" s="39" t="s">
        <v>910</v>
      </c>
      <c r="E81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817" s="29" t="str">
        <f>IF(Table2[[#This Row],[M1A]]="","",Table2[[#This Row],[M1A]]-Table2[[#This Row],[AWAL]])</f>
        <v/>
      </c>
      <c r="I817" s="29" t="str">
        <f>IF(Table2[[#This Row],[M2A]]="","",SUM(Table2[[#This Row],[M2A]]-(IF(Table2[[#This Row],[M1A]]="",Table2[[#This Row],[AWAL]],Table2[[#This Row],[M1A]]))))</f>
        <v/>
      </c>
      <c r="J817" s="30"/>
      <c r="K81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1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17" s="31" t="str">
        <f>IF(NOT(Table2[[#This Row],[M1B]]=""),"+-","")</f>
        <v/>
      </c>
      <c r="O817" s="50"/>
    </row>
    <row r="818" spans="1:15">
      <c r="A818" s="28">
        <f>IF(Table2[[#This Row],[TT]]&lt;1,"",COUNT(A$2:A817)+1)</f>
        <v>731</v>
      </c>
      <c r="B818" s="38" t="s">
        <v>911</v>
      </c>
      <c r="C818" s="39">
        <v>5</v>
      </c>
      <c r="D818" s="39" t="s">
        <v>912</v>
      </c>
      <c r="E81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F818" s="29">
        <v>4</v>
      </c>
      <c r="G818" s="29">
        <f>IF(Table2[[#This Row],[M1A]]="","",Table2[[#This Row],[M1A]]-Table2[[#This Row],[AWAL]])</f>
        <v>-1</v>
      </c>
      <c r="I818" s="29" t="str">
        <f>IF(Table2[[#This Row],[M2A]]="","",SUM(Table2[[#This Row],[M2A]]-(IF(Table2[[#This Row],[M1A]]="",Table2[[#This Row],[AWAL]],Table2[[#This Row],[M1A]]))))</f>
        <v/>
      </c>
      <c r="J818" s="30"/>
      <c r="K81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1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18" s="31" t="str">
        <f>IF(NOT(Table2[[#This Row],[M1B]]=""),"+-","")</f>
        <v>+-</v>
      </c>
      <c r="O818" s="50"/>
    </row>
    <row r="819" spans="1:15">
      <c r="A819" s="28">
        <f>IF(Table2[[#This Row],[TT]]&lt;1,"",COUNT(A$2:A818)+1)</f>
        <v>732</v>
      </c>
      <c r="B819" s="38" t="s">
        <v>2610</v>
      </c>
      <c r="C819" s="39">
        <v>6</v>
      </c>
      <c r="D819" s="39" t="s">
        <v>2879</v>
      </c>
      <c r="E81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819" s="29" t="str">
        <f>IF(Table2[[#This Row],[M1A]]="","",Table2[[#This Row],[M1A]]-Table2[[#This Row],[AWAL]])</f>
        <v/>
      </c>
      <c r="H819" s="29">
        <v>2</v>
      </c>
      <c r="I819" s="29">
        <f>IF(Table2[[#This Row],[M2A]]="","",SUM(Table2[[#This Row],[M2A]]-(IF(Table2[[#This Row],[M1A]]="",Table2[[#This Row],[AWAL]],Table2[[#This Row],[M1A]]))))</f>
        <v>-4</v>
      </c>
      <c r="J819" s="30"/>
      <c r="K81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1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19" s="31" t="str">
        <f>IF(NOT(Table2[[#This Row],[M1B]]=""),"+-","")</f>
        <v/>
      </c>
      <c r="O819" s="50"/>
    </row>
    <row r="820" spans="1:15">
      <c r="A820" s="28">
        <f>IF(Table2[[#This Row],[TT]]&lt;1,"",COUNT(A$2:A819)+1)</f>
        <v>733</v>
      </c>
      <c r="B820" s="38" t="s">
        <v>913</v>
      </c>
      <c r="C820" s="39">
        <v>39</v>
      </c>
      <c r="D820" s="39" t="s">
        <v>47</v>
      </c>
      <c r="E82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38</v>
      </c>
      <c r="G820" s="29" t="str">
        <f>IF(Table2[[#This Row],[M1A]]="","",Table2[[#This Row],[M1A]]-Table2[[#This Row],[AWAL]])</f>
        <v/>
      </c>
      <c r="H820" s="29">
        <v>38</v>
      </c>
      <c r="I820" s="29">
        <f>IF(Table2[[#This Row],[M2A]]="","",SUM(Table2[[#This Row],[M2A]]-(IF(Table2[[#This Row],[M1A]]="",Table2[[#This Row],[AWAL]],Table2[[#This Row],[M1A]]))))</f>
        <v>-1</v>
      </c>
      <c r="J820" s="30"/>
      <c r="K82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2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20" s="31" t="str">
        <f>IF(NOT(Table2[[#This Row],[M1B]]=""),"+-","")</f>
        <v/>
      </c>
      <c r="O820" s="50"/>
    </row>
    <row r="821" spans="1:15">
      <c r="A821" s="28">
        <f>IF(Table2[[#This Row],[TT]]&lt;1,"",COUNT(A$2:A820)+1)</f>
        <v>734</v>
      </c>
      <c r="B821" s="38" t="s">
        <v>914</v>
      </c>
      <c r="C821" s="39">
        <v>5</v>
      </c>
      <c r="D821" s="39" t="s">
        <v>915</v>
      </c>
      <c r="E82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821" s="29" t="str">
        <f>IF(Table2[[#This Row],[M1A]]="","",Table2[[#This Row],[M1A]]-Table2[[#This Row],[AWAL]])</f>
        <v/>
      </c>
      <c r="I821" s="29" t="str">
        <f>IF(Table2[[#This Row],[M2A]]="","",SUM(Table2[[#This Row],[M2A]]-(IF(Table2[[#This Row],[M1A]]="",Table2[[#This Row],[AWAL]],Table2[[#This Row],[M1A]]))))</f>
        <v/>
      </c>
      <c r="J821" s="30"/>
      <c r="K82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2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21" s="31" t="str">
        <f>IF(NOT(Table2[[#This Row],[M1B]]=""),"+-","")</f>
        <v/>
      </c>
      <c r="O821" s="50"/>
    </row>
    <row r="822" spans="1:15">
      <c r="A822" s="28">
        <f>IF(Table2[[#This Row],[TT]]&lt;1,"",COUNT(A$2:A821)+1)</f>
        <v>735</v>
      </c>
      <c r="B822" s="38" t="s">
        <v>916</v>
      </c>
      <c r="C822" s="39">
        <v>26</v>
      </c>
      <c r="D822" s="39">
        <v>100</v>
      </c>
      <c r="E82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24</v>
      </c>
      <c r="F822" s="29">
        <v>25</v>
      </c>
      <c r="G822" s="29">
        <f>IF(Table2[[#This Row],[M1A]]="","",Table2[[#This Row],[M1A]]-Table2[[#This Row],[AWAL]])</f>
        <v>-1</v>
      </c>
      <c r="H822" s="29">
        <v>24</v>
      </c>
      <c r="I822" s="29">
        <f>IF(Table2[[#This Row],[M2A]]="","",SUM(Table2[[#This Row],[M2A]]-(IF(Table2[[#This Row],[M1A]]="",Table2[[#This Row],[AWAL]],Table2[[#This Row],[M1A]]))))</f>
        <v>-1</v>
      </c>
      <c r="J822" s="30"/>
      <c r="K82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2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22" s="31" t="str">
        <f>IF(NOT(Table2[[#This Row],[M1B]]=""),"+-","")</f>
        <v>+-</v>
      </c>
      <c r="O822" s="50"/>
    </row>
    <row r="823" spans="1:15">
      <c r="A823" s="28">
        <f>IF(Table2[[#This Row],[TT]]&lt;1,"",COUNT(A$2:A822)+1)</f>
        <v>736</v>
      </c>
      <c r="B823" s="38" t="s">
        <v>917</v>
      </c>
      <c r="C823" s="39">
        <v>13</v>
      </c>
      <c r="D823" s="39" t="s">
        <v>106</v>
      </c>
      <c r="E82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G823" s="29" t="str">
        <f>IF(Table2[[#This Row],[M1A]]="","",Table2[[#This Row],[M1A]]-Table2[[#This Row],[AWAL]])</f>
        <v/>
      </c>
      <c r="I823" s="29" t="str">
        <f>IF(Table2[[#This Row],[M2A]]="","",SUM(Table2[[#This Row],[M2A]]-(IF(Table2[[#This Row],[M1A]]="",Table2[[#This Row],[AWAL]],Table2[[#This Row],[M1A]]))))</f>
        <v/>
      </c>
      <c r="J823" s="30"/>
      <c r="K82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2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23" s="31" t="str">
        <f>IF(NOT(Table2[[#This Row],[M1B]]=""),"+-","")</f>
        <v/>
      </c>
      <c r="O823" s="50"/>
    </row>
    <row r="824" spans="1:15">
      <c r="A824" s="28">
        <f>IF(Table2[[#This Row],[TT]]&lt;1,"",COUNT(A$2:A823)+1)</f>
        <v>737</v>
      </c>
      <c r="B824" s="38" t="s">
        <v>918</v>
      </c>
      <c r="C824" s="39">
        <v>2</v>
      </c>
      <c r="D824" s="39" t="s">
        <v>78</v>
      </c>
      <c r="E82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824" s="29" t="str">
        <f>IF(Table2[[#This Row],[M1A]]="","",Table2[[#This Row],[M1A]]-Table2[[#This Row],[AWAL]])</f>
        <v/>
      </c>
      <c r="I824" s="29" t="str">
        <f>IF(Table2[[#This Row],[M2A]]="","",SUM(Table2[[#This Row],[M2A]]-(IF(Table2[[#This Row],[M1A]]="",Table2[[#This Row],[AWAL]],Table2[[#This Row],[M1A]]))))</f>
        <v/>
      </c>
      <c r="J824" s="30"/>
      <c r="K82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824" s="29">
        <v>1</v>
      </c>
      <c r="M824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824" s="31" t="str">
        <f>IF(NOT(Table2[[#This Row],[M1B]]=""),"+-","")</f>
        <v/>
      </c>
      <c r="O824" s="50"/>
    </row>
    <row r="825" spans="1:15">
      <c r="A825" s="28">
        <f>IF(Table2[[#This Row],[TT]]&lt;1,"",COUNT(A$2:A824)+1)</f>
        <v>738</v>
      </c>
      <c r="B825" s="38" t="s">
        <v>919</v>
      </c>
      <c r="C825" s="39">
        <v>3</v>
      </c>
      <c r="D825" s="39" t="s">
        <v>45</v>
      </c>
      <c r="E82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825" s="29" t="str">
        <f>IF(Table2[[#This Row],[M1A]]="","",Table2[[#This Row],[M1A]]-Table2[[#This Row],[AWAL]])</f>
        <v/>
      </c>
      <c r="I825" s="29" t="str">
        <f>IF(Table2[[#This Row],[M2A]]="","",SUM(Table2[[#This Row],[M2A]]-(IF(Table2[[#This Row],[M1A]]="",Table2[[#This Row],[AWAL]],Table2[[#This Row],[M1A]]))))</f>
        <v/>
      </c>
      <c r="J825" s="30"/>
      <c r="K82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2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25" s="31" t="str">
        <f>IF(NOT(Table2[[#This Row],[M1B]]=""),"+-","")</f>
        <v/>
      </c>
      <c r="O825" s="50"/>
    </row>
    <row r="826" spans="1:15">
      <c r="A826" s="28">
        <f>IF(Table2[[#This Row],[TT]]&lt;1,"",COUNT(A$2:A825)+1)</f>
        <v>739</v>
      </c>
      <c r="B826" s="38" t="s">
        <v>920</v>
      </c>
      <c r="C826" s="39">
        <v>14</v>
      </c>
      <c r="D826" s="39" t="s">
        <v>278</v>
      </c>
      <c r="E82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G826" s="29" t="str">
        <f>IF(Table2[[#This Row],[M1A]]="","",Table2[[#This Row],[M1A]]-Table2[[#This Row],[AWAL]])</f>
        <v/>
      </c>
      <c r="I826" s="29" t="str">
        <f>IF(Table2[[#This Row],[M2A]]="","",SUM(Table2[[#This Row],[M2A]]-(IF(Table2[[#This Row],[M1A]]="",Table2[[#This Row],[AWAL]],Table2[[#This Row],[M1A]]))))</f>
        <v/>
      </c>
      <c r="J826" s="30"/>
      <c r="K82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2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26" s="31" t="str">
        <f>IF(NOT(Table2[[#This Row],[M1B]]=""),"+-","")</f>
        <v/>
      </c>
      <c r="O826" s="50"/>
    </row>
    <row r="827" spans="1:15">
      <c r="A827" s="28">
        <f>IF(Table2[[#This Row],[TT]]&lt;1,"",COUNT(A$2:A826)+1)</f>
        <v>740</v>
      </c>
      <c r="B827" s="38" t="s">
        <v>921</v>
      </c>
      <c r="C827" s="39">
        <v>5</v>
      </c>
      <c r="D827" s="39">
        <v>72</v>
      </c>
      <c r="E82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827" s="29" t="str">
        <f>IF(Table2[[#This Row],[M1A]]="","",Table2[[#This Row],[M1A]]-Table2[[#This Row],[AWAL]])</f>
        <v/>
      </c>
      <c r="I827" s="29" t="str">
        <f>IF(Table2[[#This Row],[M2A]]="","",SUM(Table2[[#This Row],[M2A]]-(IF(Table2[[#This Row],[M1A]]="",Table2[[#This Row],[AWAL]],Table2[[#This Row],[M1A]]))))</f>
        <v/>
      </c>
      <c r="J827" s="30"/>
      <c r="K82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2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27" s="31" t="str">
        <f>IF(NOT(Table2[[#This Row],[M1B]]=""),"+-","")</f>
        <v/>
      </c>
      <c r="O827" s="50"/>
    </row>
    <row r="828" spans="1:15">
      <c r="A828" s="28">
        <f>IF(Table2[[#This Row],[TT]]&lt;1,"",COUNT(A$2:A827)+1)</f>
        <v>741</v>
      </c>
      <c r="B828" s="38" t="s">
        <v>922</v>
      </c>
      <c r="C828" s="39">
        <v>2</v>
      </c>
      <c r="D828" s="39">
        <v>24</v>
      </c>
      <c r="E82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828" s="29" t="str">
        <f>IF(Table2[[#This Row],[M1A]]="","",Table2[[#This Row],[M1A]]-Table2[[#This Row],[AWAL]])</f>
        <v/>
      </c>
      <c r="I828" s="29" t="str">
        <f>IF(Table2[[#This Row],[M2A]]="","",SUM(Table2[[#This Row],[M2A]]-(IF(Table2[[#This Row],[M1A]]="",Table2[[#This Row],[AWAL]],Table2[[#This Row],[M1A]]))))</f>
        <v/>
      </c>
      <c r="J828" s="30"/>
      <c r="K82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2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28" s="31" t="str">
        <f>IF(NOT(Table2[[#This Row],[M1B]]=""),"+-","")</f>
        <v/>
      </c>
      <c r="O828" s="50"/>
    </row>
    <row r="829" spans="1:15">
      <c r="A829" s="28" t="str">
        <f>IF(Table2[[#This Row],[TT]]&lt;1,"",COUNT(A$2:A828)+1)</f>
        <v/>
      </c>
      <c r="B829" s="70" t="s">
        <v>2611</v>
      </c>
      <c r="C829" s="71">
        <v>15</v>
      </c>
      <c r="D829" s="71" t="s">
        <v>2716</v>
      </c>
      <c r="E82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829" s="29">
        <v>12</v>
      </c>
      <c r="G829" s="29">
        <f>IF(Table2[[#This Row],[M1A]]="","",Table2[[#This Row],[M1A]]-Table2[[#This Row],[AWAL]])</f>
        <v>-3</v>
      </c>
      <c r="H829" s="29">
        <v>5</v>
      </c>
      <c r="I829" s="29">
        <f>IF(Table2[[#This Row],[M2A]]="","",SUM(Table2[[#This Row],[M2A]]-(IF(Table2[[#This Row],[M1A]]="",Table2[[#This Row],[AWAL]],Table2[[#This Row],[M1A]]))))</f>
        <v>-7</v>
      </c>
      <c r="J829" s="30">
        <v>0</v>
      </c>
      <c r="K829" s="29">
        <f>IF(Table2[[#This Row],[M3A]]="","",SUM(Table2[[#This Row],[M3A]]-(IF(Table2[[#This Row],[M2A]]="",IF(Table2[[#This Row],[M1A]]="",Table2[[#This Row],[AWAL]],Table2[[#This Row],[M1A]]),Table2[[#This Row],[M2A]]))))</f>
        <v>-5</v>
      </c>
      <c r="M82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29" s="31" t="str">
        <f>IF(NOT(Table2[[#This Row],[M1B]]=""),"+-","")</f>
        <v>+-</v>
      </c>
      <c r="O829" s="50"/>
    </row>
    <row r="830" spans="1:15">
      <c r="A830" s="28">
        <f>IF(Table2[[#This Row],[TT]]&lt;1,"",COUNT(A$2:A829)+1)</f>
        <v>742</v>
      </c>
      <c r="B830" s="70" t="s">
        <v>923</v>
      </c>
      <c r="C830" s="71">
        <v>11</v>
      </c>
      <c r="D830" s="71" t="s">
        <v>293</v>
      </c>
      <c r="E83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F830" s="29">
        <v>9</v>
      </c>
      <c r="G830" s="29">
        <f>IF(Table2[[#This Row],[M1A]]="","",Table2[[#This Row],[M1A]]-Table2[[#This Row],[AWAL]])</f>
        <v>-2</v>
      </c>
      <c r="H830" s="29">
        <v>2</v>
      </c>
      <c r="I830" s="29">
        <f>IF(Table2[[#This Row],[M2A]]="","",SUM(Table2[[#This Row],[M2A]]-(IF(Table2[[#This Row],[M1A]]="",Table2[[#This Row],[AWAL]],Table2[[#This Row],[M1A]]))))</f>
        <v>-7</v>
      </c>
      <c r="J830" s="30"/>
      <c r="K83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3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30" s="31" t="str">
        <f>IF(NOT(Table2[[#This Row],[M1B]]=""),"+-","")</f>
        <v>+-</v>
      </c>
      <c r="O830" s="50"/>
    </row>
    <row r="831" spans="1:15">
      <c r="A831" s="28">
        <f>IF(Table2[[#This Row],[TT]]&lt;1,"",COUNT(A$2:A830)+1)</f>
        <v>743</v>
      </c>
      <c r="B831" s="38" t="s">
        <v>924</v>
      </c>
      <c r="C831" s="39">
        <v>3</v>
      </c>
      <c r="D831" s="39" t="s">
        <v>347</v>
      </c>
      <c r="E83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831" s="29" t="str">
        <f>IF(Table2[[#This Row],[M1A]]="","",Table2[[#This Row],[M1A]]-Table2[[#This Row],[AWAL]])</f>
        <v/>
      </c>
      <c r="I831" s="29" t="str">
        <f>IF(Table2[[#This Row],[M2A]]="","",SUM(Table2[[#This Row],[M2A]]-(IF(Table2[[#This Row],[M1A]]="",Table2[[#This Row],[AWAL]],Table2[[#This Row],[M1A]]))))</f>
        <v/>
      </c>
      <c r="J831" s="30"/>
      <c r="K83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3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31" s="31" t="str">
        <f>IF(NOT(Table2[[#This Row],[M1B]]=""),"+-","")</f>
        <v/>
      </c>
      <c r="O831" s="50"/>
    </row>
    <row r="832" spans="1:15">
      <c r="A832" s="28">
        <f>IF(Table2[[#This Row],[TT]]&lt;1,"",COUNT(A$2:A831)+1)</f>
        <v>744</v>
      </c>
      <c r="B832" s="38" t="s">
        <v>925</v>
      </c>
      <c r="C832" s="39">
        <v>12</v>
      </c>
      <c r="D832" s="39" t="s">
        <v>53</v>
      </c>
      <c r="E83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G832" s="29" t="str">
        <f>IF(Table2[[#This Row],[M1A]]="","",Table2[[#This Row],[M1A]]-Table2[[#This Row],[AWAL]])</f>
        <v/>
      </c>
      <c r="I832" s="29" t="str">
        <f>IF(Table2[[#This Row],[M2A]]="","",SUM(Table2[[#This Row],[M2A]]-(IF(Table2[[#This Row],[M1A]]="",Table2[[#This Row],[AWAL]],Table2[[#This Row],[M1A]]))))</f>
        <v/>
      </c>
      <c r="J832" s="30"/>
      <c r="K83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3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32" s="31" t="str">
        <f>IF(NOT(Table2[[#This Row],[M1B]]=""),"+-","")</f>
        <v/>
      </c>
      <c r="O832" s="50"/>
    </row>
    <row r="833" spans="1:15">
      <c r="A833" s="28">
        <f>IF(Table2[[#This Row],[TT]]&lt;1,"",COUNT(A$2:A832)+1)</f>
        <v>745</v>
      </c>
      <c r="B833" s="70" t="s">
        <v>926</v>
      </c>
      <c r="C833" s="71">
        <v>10</v>
      </c>
      <c r="D833" s="71" t="s">
        <v>53</v>
      </c>
      <c r="E83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G833" s="29" t="str">
        <f>IF(Table2[[#This Row],[M1A]]="","",Table2[[#This Row],[M1A]]-Table2[[#This Row],[AWAL]])</f>
        <v/>
      </c>
      <c r="I833" s="29" t="str">
        <f>IF(Table2[[#This Row],[M2A]]="","",SUM(Table2[[#This Row],[M2A]]-(IF(Table2[[#This Row],[M1A]]="",Table2[[#This Row],[AWAL]],Table2[[#This Row],[M1A]]))))</f>
        <v/>
      </c>
      <c r="J833" s="30"/>
      <c r="K83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3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33" s="31" t="str">
        <f>IF(NOT(Table2[[#This Row],[M1B]]=""),"+-","")</f>
        <v/>
      </c>
      <c r="O833" s="50"/>
    </row>
    <row r="834" spans="1:15">
      <c r="A834" s="28">
        <f>IF(Table2[[#This Row],[TT]]&lt;1,"",COUNT(A$2:A833)+1)</f>
        <v>746</v>
      </c>
      <c r="B834" s="38" t="s">
        <v>927</v>
      </c>
      <c r="C834" s="39">
        <v>5</v>
      </c>
      <c r="D834" s="74" t="s">
        <v>289</v>
      </c>
      <c r="E83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834" s="29" t="str">
        <f>IF(Table2[[#This Row],[M1A]]="","",Table2[[#This Row],[M1A]]-Table2[[#This Row],[AWAL]])</f>
        <v/>
      </c>
      <c r="I834" s="29" t="str">
        <f>IF(Table2[[#This Row],[M2A]]="","",SUM(Table2[[#This Row],[M2A]]-(IF(Table2[[#This Row],[M1A]]="",Table2[[#This Row],[AWAL]],Table2[[#This Row],[M1A]]))))</f>
        <v/>
      </c>
      <c r="J834" s="30"/>
      <c r="K83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3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34" s="31" t="str">
        <f>IF(NOT(Table2[[#This Row],[M1B]]=""),"+-","")</f>
        <v/>
      </c>
      <c r="O834" s="50"/>
    </row>
    <row r="835" spans="1:15">
      <c r="A835" s="28" t="str">
        <f>IF(Table2[[#This Row],[TT]]&lt;1,"",COUNT(A$2:A834)+1)</f>
        <v/>
      </c>
      <c r="B835" s="38" t="s">
        <v>2646</v>
      </c>
      <c r="C835" s="39">
        <v>0</v>
      </c>
      <c r="D835" s="39" t="s">
        <v>2880</v>
      </c>
      <c r="E83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835" s="29" t="str">
        <f>IF(Table2[[#This Row],[M1A]]="","",Table2[[#This Row],[M1A]]-Table2[[#This Row],[AWAL]])</f>
        <v/>
      </c>
      <c r="I835" s="29" t="str">
        <f>IF(Table2[[#This Row],[M2A]]="","",SUM(Table2[[#This Row],[M2A]]-(IF(Table2[[#This Row],[M1A]]="",Table2[[#This Row],[AWAL]],Table2[[#This Row],[M1A]]))))</f>
        <v/>
      </c>
      <c r="J835" s="30"/>
      <c r="K83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3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35" s="31" t="str">
        <f>IF(NOT(Table2[[#This Row],[M1B]]=""),"+-","")</f>
        <v/>
      </c>
      <c r="O835" s="50"/>
    </row>
    <row r="836" spans="1:15">
      <c r="A836" s="28">
        <f>IF(Table2[[#This Row],[TT]]&lt;1,"",COUNT(A$2:A835)+1)</f>
        <v>747</v>
      </c>
      <c r="B836" s="38" t="s">
        <v>928</v>
      </c>
      <c r="C836" s="39">
        <v>2</v>
      </c>
      <c r="D836" s="39" t="s">
        <v>929</v>
      </c>
      <c r="E83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836" s="29" t="str">
        <f>IF(Table2[[#This Row],[M1A]]="","",Table2[[#This Row],[M1A]]-Table2[[#This Row],[AWAL]])</f>
        <v/>
      </c>
      <c r="I836" s="29" t="str">
        <f>IF(Table2[[#This Row],[M2A]]="","",SUM(Table2[[#This Row],[M2A]]-(IF(Table2[[#This Row],[M1A]]="",Table2[[#This Row],[AWAL]],Table2[[#This Row],[M1A]]))))</f>
        <v/>
      </c>
      <c r="J836" s="30"/>
      <c r="K83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3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36" s="31" t="str">
        <f>IF(NOT(Table2[[#This Row],[M1B]]=""),"+-","")</f>
        <v/>
      </c>
      <c r="O836" s="50"/>
    </row>
    <row r="837" spans="1:15">
      <c r="A837" s="28" t="str">
        <f>IF(Table2[[#This Row],[TT]]&lt;1,"",COUNT(A$2:A836)+1)</f>
        <v/>
      </c>
      <c r="B837" s="38" t="s">
        <v>930</v>
      </c>
      <c r="C837" s="39">
        <v>0</v>
      </c>
      <c r="D837" s="39" t="s">
        <v>812</v>
      </c>
      <c r="E83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837" s="29" t="str">
        <f>IF(Table2[[#This Row],[M1A]]="","",Table2[[#This Row],[M1A]]-Table2[[#This Row],[AWAL]])</f>
        <v/>
      </c>
      <c r="I837" s="29" t="str">
        <f>IF(Table2[[#This Row],[M2A]]="","",SUM(Table2[[#This Row],[M2A]]-(IF(Table2[[#This Row],[M1A]]="",Table2[[#This Row],[AWAL]],Table2[[#This Row],[M1A]]))))</f>
        <v/>
      </c>
      <c r="J837" s="30"/>
      <c r="K83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3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37" s="31" t="str">
        <f>IF(NOT(Table2[[#This Row],[M1B]]=""),"+-","")</f>
        <v/>
      </c>
      <c r="O837" s="50"/>
    </row>
    <row r="838" spans="1:15">
      <c r="A838" s="28">
        <f>IF(Table2[[#This Row],[TT]]&lt;1,"",COUNT(A$2:A837)+1)</f>
        <v>748</v>
      </c>
      <c r="B838" s="38" t="s">
        <v>931</v>
      </c>
      <c r="C838" s="39">
        <v>3</v>
      </c>
      <c r="D838" s="39" t="s">
        <v>178</v>
      </c>
      <c r="E83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838" s="29" t="str">
        <f>IF(Table2[[#This Row],[M1A]]="","",Table2[[#This Row],[M1A]]-Table2[[#This Row],[AWAL]])</f>
        <v/>
      </c>
      <c r="I838" s="29" t="str">
        <f>IF(Table2[[#This Row],[M2A]]="","",SUM(Table2[[#This Row],[M2A]]-(IF(Table2[[#This Row],[M1A]]="",Table2[[#This Row],[AWAL]],Table2[[#This Row],[M1A]]))))</f>
        <v/>
      </c>
      <c r="J838" s="30"/>
      <c r="K83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3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38" s="31" t="str">
        <f>IF(NOT(Table2[[#This Row],[M1B]]=""),"+-","")</f>
        <v/>
      </c>
      <c r="O838" s="50"/>
    </row>
    <row r="839" spans="1:15">
      <c r="A839" s="28">
        <f>IF(Table2[[#This Row],[TT]]&lt;1,"",COUNT(A$2:A838)+1)</f>
        <v>749</v>
      </c>
      <c r="B839" s="38" t="s">
        <v>932</v>
      </c>
      <c r="C839" s="39">
        <v>13</v>
      </c>
      <c r="D839" s="39" t="s">
        <v>929</v>
      </c>
      <c r="E83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G839" s="29" t="str">
        <f>IF(Table2[[#This Row],[M1A]]="","",Table2[[#This Row],[M1A]]-Table2[[#This Row],[AWAL]])</f>
        <v/>
      </c>
      <c r="I839" s="29" t="str">
        <f>IF(Table2[[#This Row],[M2A]]="","",SUM(Table2[[#This Row],[M2A]]-(IF(Table2[[#This Row],[M1A]]="",Table2[[#This Row],[AWAL]],Table2[[#This Row],[M1A]]))))</f>
        <v/>
      </c>
      <c r="J839" s="30">
        <v>12</v>
      </c>
      <c r="K839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83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39" s="31" t="str">
        <f>IF(NOT(Table2[[#This Row],[M1B]]=""),"+-","")</f>
        <v/>
      </c>
      <c r="O839" s="50"/>
    </row>
    <row r="840" spans="1:15">
      <c r="A840" s="28">
        <f>IF(Table2[[#This Row],[TT]]&lt;1,"",COUNT(A$2:A839)+1)</f>
        <v>750</v>
      </c>
      <c r="B840" s="38" t="s">
        <v>933</v>
      </c>
      <c r="C840" s="39">
        <v>5</v>
      </c>
      <c r="D840" s="39">
        <v>150</v>
      </c>
      <c r="E84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840" s="29" t="str">
        <f>IF(Table2[[#This Row],[M1A]]="","",Table2[[#This Row],[M1A]]-Table2[[#This Row],[AWAL]])</f>
        <v/>
      </c>
      <c r="I840" s="29" t="str">
        <f>IF(Table2[[#This Row],[M2A]]="","",SUM(Table2[[#This Row],[M2A]]-(IF(Table2[[#This Row],[M1A]]="",Table2[[#This Row],[AWAL]],Table2[[#This Row],[M1A]]))))</f>
        <v/>
      </c>
      <c r="J840" s="30"/>
      <c r="K84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4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40" s="31" t="str">
        <f>IF(NOT(Table2[[#This Row],[M1B]]=""),"+-","")</f>
        <v/>
      </c>
      <c r="O840" s="50"/>
    </row>
    <row r="841" spans="1:15">
      <c r="A841" s="28">
        <f>IF(Table2[[#This Row],[TT]]&lt;1,"",COUNT(A$2:A840)+1)</f>
        <v>751</v>
      </c>
      <c r="B841" s="38" t="s">
        <v>2594</v>
      </c>
      <c r="C841" s="39">
        <v>6</v>
      </c>
      <c r="D841" s="39" t="s">
        <v>2704</v>
      </c>
      <c r="E84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841" s="29" t="str">
        <f>IF(Table2[[#This Row],[M1A]]="","",Table2[[#This Row],[M1A]]-Table2[[#This Row],[AWAL]])</f>
        <v/>
      </c>
      <c r="I841" s="29" t="str">
        <f>IF(Table2[[#This Row],[M2A]]="","",SUM(Table2[[#This Row],[M2A]]-(IF(Table2[[#This Row],[M1A]]="",Table2[[#This Row],[AWAL]],Table2[[#This Row],[M1A]]))))</f>
        <v/>
      </c>
      <c r="J841" s="30">
        <v>5</v>
      </c>
      <c r="K841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84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41" s="31" t="str">
        <f>IF(NOT(Table2[[#This Row],[M1B]]=""),"+-","")</f>
        <v/>
      </c>
      <c r="O841" s="50"/>
    </row>
    <row r="842" spans="1:15">
      <c r="A842" s="28">
        <f>IF(Table2[[#This Row],[TT]]&lt;1,"",COUNT(A$2:A841)+1)</f>
        <v>752</v>
      </c>
      <c r="B842" s="38" t="s">
        <v>2595</v>
      </c>
      <c r="C842" s="39">
        <v>6</v>
      </c>
      <c r="D842" s="39" t="s">
        <v>2704</v>
      </c>
      <c r="E84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842" s="29" t="str">
        <f>IF(Table2[[#This Row],[M1A]]="","",Table2[[#This Row],[M1A]]-Table2[[#This Row],[AWAL]])</f>
        <v/>
      </c>
      <c r="I842" s="29" t="str">
        <f>IF(Table2[[#This Row],[M2A]]="","",SUM(Table2[[#This Row],[M2A]]-(IF(Table2[[#This Row],[M1A]]="",Table2[[#This Row],[AWAL]],Table2[[#This Row],[M1A]]))))</f>
        <v/>
      </c>
      <c r="J842" s="30"/>
      <c r="K84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4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42" s="31" t="str">
        <f>IF(NOT(Table2[[#This Row],[M1B]]=""),"+-","")</f>
        <v/>
      </c>
      <c r="O842" s="50"/>
    </row>
    <row r="843" spans="1:15">
      <c r="A843" s="28">
        <f>IF(Table2[[#This Row],[TT]]&lt;1,"",COUNT(A$2:A842)+1)</f>
        <v>753</v>
      </c>
      <c r="B843" s="38" t="s">
        <v>934</v>
      </c>
      <c r="C843" s="39">
        <v>90</v>
      </c>
      <c r="D843" s="39">
        <v>150</v>
      </c>
      <c r="E84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90</v>
      </c>
      <c r="G843" s="29" t="str">
        <f>IF(Table2[[#This Row],[M1A]]="","",Table2[[#This Row],[M1A]]-Table2[[#This Row],[AWAL]])</f>
        <v/>
      </c>
      <c r="I843" s="29" t="str">
        <f>IF(Table2[[#This Row],[M2A]]="","",SUM(Table2[[#This Row],[M2A]]-(IF(Table2[[#This Row],[M1A]]="",Table2[[#This Row],[AWAL]],Table2[[#This Row],[M1A]]))))</f>
        <v/>
      </c>
      <c r="J843" s="30"/>
      <c r="K84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4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43" s="31" t="str">
        <f>IF(NOT(Table2[[#This Row],[M1B]]=""),"+-","")</f>
        <v/>
      </c>
      <c r="O843" s="50"/>
    </row>
    <row r="844" spans="1:15">
      <c r="A844" s="28">
        <f>IF(Table2[[#This Row],[TT]]&lt;1,"",COUNT(A$2:A843)+1)</f>
        <v>754</v>
      </c>
      <c r="B844" s="38" t="s">
        <v>935</v>
      </c>
      <c r="C844" s="39">
        <v>2</v>
      </c>
      <c r="D844" s="39" t="s">
        <v>11</v>
      </c>
      <c r="E84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844" s="29" t="str">
        <f>IF(Table2[[#This Row],[M1A]]="","",Table2[[#This Row],[M1A]]-Table2[[#This Row],[AWAL]])</f>
        <v/>
      </c>
      <c r="I844" s="29" t="str">
        <f>IF(Table2[[#This Row],[M2A]]="","",SUM(Table2[[#This Row],[M2A]]-(IF(Table2[[#This Row],[M1A]]="",Table2[[#This Row],[AWAL]],Table2[[#This Row],[M1A]]))))</f>
        <v/>
      </c>
      <c r="J844" s="30"/>
      <c r="K84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4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44" s="31" t="str">
        <f>IF(NOT(Table2[[#This Row],[M1B]]=""),"+-","")</f>
        <v/>
      </c>
      <c r="O844" s="50"/>
    </row>
    <row r="845" spans="1:15">
      <c r="A845" s="28">
        <f>IF(Table2[[#This Row],[TT]]&lt;1,"",COUNT(A$2:A844)+1)</f>
        <v>755</v>
      </c>
      <c r="B845" s="38" t="s">
        <v>936</v>
      </c>
      <c r="C845" s="39">
        <v>2</v>
      </c>
      <c r="D845" s="39" t="s">
        <v>28</v>
      </c>
      <c r="E84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845" s="29" t="str">
        <f>IF(Table2[[#This Row],[M1A]]="","",Table2[[#This Row],[M1A]]-Table2[[#This Row],[AWAL]])</f>
        <v/>
      </c>
      <c r="I845" s="29" t="str">
        <f>IF(Table2[[#This Row],[M2A]]="","",SUM(Table2[[#This Row],[M2A]]-(IF(Table2[[#This Row],[M1A]]="",Table2[[#This Row],[AWAL]],Table2[[#This Row],[M1A]]))))</f>
        <v/>
      </c>
      <c r="J845" s="30"/>
      <c r="K84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4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45" s="31" t="str">
        <f>IF(NOT(Table2[[#This Row],[M1B]]=""),"+-","")</f>
        <v/>
      </c>
      <c r="O845" s="50"/>
    </row>
    <row r="846" spans="1:15">
      <c r="A846" s="28">
        <f>IF(Table2[[#This Row],[TT]]&lt;1,"",COUNT(A$2:A845)+1)</f>
        <v>756</v>
      </c>
      <c r="B846" s="38" t="s">
        <v>2630</v>
      </c>
      <c r="C846" s="39">
        <v>4</v>
      </c>
      <c r="D846" s="39" t="s">
        <v>2698</v>
      </c>
      <c r="E84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846" s="29" t="str">
        <f>IF(Table2[[#This Row],[M1A]]="","",Table2[[#This Row],[M1A]]-Table2[[#This Row],[AWAL]])</f>
        <v/>
      </c>
      <c r="H846" s="29">
        <v>3</v>
      </c>
      <c r="I846" s="29">
        <f>IF(Table2[[#This Row],[M2A]]="","",SUM(Table2[[#This Row],[M2A]]-(IF(Table2[[#This Row],[M1A]]="",Table2[[#This Row],[AWAL]],Table2[[#This Row],[M1A]]))))</f>
        <v>-1</v>
      </c>
      <c r="J846" s="30"/>
      <c r="K84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4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46" s="31" t="str">
        <f>IF(NOT(Table2[[#This Row],[M1B]]=""),"+-","")</f>
        <v/>
      </c>
      <c r="O846" s="50"/>
    </row>
    <row r="847" spans="1:15">
      <c r="A847" s="28">
        <f>IF(Table2[[#This Row],[TT]]&lt;1,"",COUNT(A$2:A846)+1)</f>
        <v>757</v>
      </c>
      <c r="B847" s="38" t="s">
        <v>937</v>
      </c>
      <c r="C847" s="39">
        <v>26</v>
      </c>
      <c r="D847" s="39" t="s">
        <v>39</v>
      </c>
      <c r="E84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26</v>
      </c>
      <c r="G847" s="29" t="str">
        <f>IF(Table2[[#This Row],[M1A]]="","",Table2[[#This Row],[M1A]]-Table2[[#This Row],[AWAL]])</f>
        <v/>
      </c>
      <c r="I847" s="29" t="str">
        <f>IF(Table2[[#This Row],[M2A]]="","",SUM(Table2[[#This Row],[M2A]]-(IF(Table2[[#This Row],[M1A]]="",Table2[[#This Row],[AWAL]],Table2[[#This Row],[M1A]]))))</f>
        <v/>
      </c>
      <c r="J847" s="30"/>
      <c r="K84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4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47" s="31" t="str">
        <f>IF(NOT(Table2[[#This Row],[M1B]]=""),"+-","")</f>
        <v/>
      </c>
      <c r="O847" s="50"/>
    </row>
    <row r="848" spans="1:15">
      <c r="A848" s="28">
        <f>IF(Table2[[#This Row],[TT]]&lt;1,"",COUNT(A$2:A847)+1)</f>
        <v>758</v>
      </c>
      <c r="B848" s="38" t="s">
        <v>938</v>
      </c>
      <c r="C848" s="39">
        <v>4</v>
      </c>
      <c r="D848" s="39" t="s">
        <v>825</v>
      </c>
      <c r="E84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848" s="29" t="str">
        <f>IF(Table2[[#This Row],[M1A]]="","",Table2[[#This Row],[M1A]]-Table2[[#This Row],[AWAL]])</f>
        <v/>
      </c>
      <c r="I848" s="29" t="str">
        <f>IF(Table2[[#This Row],[M2A]]="","",SUM(Table2[[#This Row],[M2A]]-(IF(Table2[[#This Row],[M1A]]="",Table2[[#This Row],[AWAL]],Table2[[#This Row],[M1A]]))))</f>
        <v/>
      </c>
      <c r="J848" s="30"/>
      <c r="K84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4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48" s="31" t="str">
        <f>IF(NOT(Table2[[#This Row],[M1B]]=""),"+-","")</f>
        <v/>
      </c>
      <c r="O848" s="50"/>
    </row>
    <row r="849" spans="1:15">
      <c r="A849" s="28">
        <f>IF(Table2[[#This Row],[TT]]&lt;1,"",COUNT(A$2:A848)+1)</f>
        <v>759</v>
      </c>
      <c r="B849" s="38" t="s">
        <v>939</v>
      </c>
      <c r="C849" s="39">
        <v>5</v>
      </c>
      <c r="D849" s="39" t="s">
        <v>53</v>
      </c>
      <c r="E84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849" s="29" t="str">
        <f>IF(Table2[[#This Row],[M1A]]="","",Table2[[#This Row],[M1A]]-Table2[[#This Row],[AWAL]])</f>
        <v/>
      </c>
      <c r="I849" s="29" t="str">
        <f>IF(Table2[[#This Row],[M2A]]="","",SUM(Table2[[#This Row],[M2A]]-(IF(Table2[[#This Row],[M1A]]="",Table2[[#This Row],[AWAL]],Table2[[#This Row],[M1A]]))))</f>
        <v/>
      </c>
      <c r="J849" s="30"/>
      <c r="K84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4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49" s="31" t="str">
        <f>IF(NOT(Table2[[#This Row],[M1B]]=""),"+-","")</f>
        <v/>
      </c>
      <c r="O849" s="50"/>
    </row>
    <row r="850" spans="1:15">
      <c r="A850" s="28">
        <f>IF(Table2[[#This Row],[TT]]&lt;1,"",COUNT(A$2:A849)+1)</f>
        <v>760</v>
      </c>
      <c r="B850" s="38" t="s">
        <v>940</v>
      </c>
      <c r="C850" s="39">
        <v>16</v>
      </c>
      <c r="D850" s="39" t="s">
        <v>11</v>
      </c>
      <c r="E85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16</v>
      </c>
      <c r="G850" s="29" t="str">
        <f>IF(Table2[[#This Row],[M1A]]="","",Table2[[#This Row],[M1A]]-Table2[[#This Row],[AWAL]])</f>
        <v/>
      </c>
      <c r="I850" s="29" t="str">
        <f>IF(Table2[[#This Row],[M2A]]="","",SUM(Table2[[#This Row],[M2A]]-(IF(Table2[[#This Row],[M1A]]="",Table2[[#This Row],[AWAL]],Table2[[#This Row],[M1A]]))))</f>
        <v/>
      </c>
      <c r="J850" s="30"/>
      <c r="K85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5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50" s="31" t="str">
        <f>IF(NOT(Table2[[#This Row],[M1B]]=""),"+-","")</f>
        <v/>
      </c>
      <c r="O850" s="50"/>
    </row>
    <row r="851" spans="1:15">
      <c r="A851" s="28">
        <f>IF(Table2[[#This Row],[TT]]&lt;1,"",COUNT(A$2:A850)+1)</f>
        <v>761</v>
      </c>
      <c r="B851" s="38" t="s">
        <v>941</v>
      </c>
      <c r="C851" s="39">
        <v>2</v>
      </c>
      <c r="D851" s="39" t="s">
        <v>942</v>
      </c>
      <c r="E85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851" s="29" t="str">
        <f>IF(Table2[[#This Row],[M1A]]="","",Table2[[#This Row],[M1A]]-Table2[[#This Row],[AWAL]])</f>
        <v/>
      </c>
      <c r="I851" s="29" t="str">
        <f>IF(Table2[[#This Row],[M2A]]="","",SUM(Table2[[#This Row],[M2A]]-(IF(Table2[[#This Row],[M1A]]="",Table2[[#This Row],[AWAL]],Table2[[#This Row],[M1A]]))))</f>
        <v/>
      </c>
      <c r="J851" s="30"/>
      <c r="K85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5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51" s="31" t="str">
        <f>IF(NOT(Table2[[#This Row],[M1B]]=""),"+-","")</f>
        <v/>
      </c>
      <c r="O851" s="50"/>
    </row>
    <row r="852" spans="1:15">
      <c r="A852" s="28">
        <f>IF(Table2[[#This Row],[TT]]&lt;1,"",COUNT(A$2:A851)+1)</f>
        <v>762</v>
      </c>
      <c r="B852" s="38" t="s">
        <v>943</v>
      </c>
      <c r="C852" s="39">
        <v>4</v>
      </c>
      <c r="D852" s="39" t="s">
        <v>944</v>
      </c>
      <c r="E85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852" s="29" t="str">
        <f>IF(Table2[[#This Row],[M1A]]="","",Table2[[#This Row],[M1A]]-Table2[[#This Row],[AWAL]])</f>
        <v/>
      </c>
      <c r="I852" s="29" t="str">
        <f>IF(Table2[[#This Row],[M2A]]="","",SUM(Table2[[#This Row],[M2A]]-(IF(Table2[[#This Row],[M1A]]="",Table2[[#This Row],[AWAL]],Table2[[#This Row],[M1A]]))))</f>
        <v/>
      </c>
      <c r="J852" s="30"/>
      <c r="K85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5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52" s="31" t="str">
        <f>IF(NOT(Table2[[#This Row],[M1B]]=""),"+-","")</f>
        <v/>
      </c>
      <c r="O852" s="50"/>
    </row>
    <row r="853" spans="1:15">
      <c r="A853" s="28">
        <f>IF(Table2[[#This Row],[TT]]&lt;1,"",COUNT(A$2:A852)+1)</f>
        <v>763</v>
      </c>
      <c r="B853" s="38" t="s">
        <v>945</v>
      </c>
      <c r="C853" s="39">
        <v>13</v>
      </c>
      <c r="D853" s="39" t="s">
        <v>28</v>
      </c>
      <c r="E85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G853" s="29" t="str">
        <f>IF(Table2[[#This Row],[M1A]]="","",Table2[[#This Row],[M1A]]-Table2[[#This Row],[AWAL]])</f>
        <v/>
      </c>
      <c r="I853" s="29" t="str">
        <f>IF(Table2[[#This Row],[M2A]]="","",SUM(Table2[[#This Row],[M2A]]-(IF(Table2[[#This Row],[M1A]]="",Table2[[#This Row],[AWAL]],Table2[[#This Row],[M1A]]))))</f>
        <v/>
      </c>
      <c r="J853" s="30"/>
      <c r="K85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5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53" s="31" t="str">
        <f>IF(NOT(Table2[[#This Row],[M1B]]=""),"+-","")</f>
        <v/>
      </c>
      <c r="O853" s="50"/>
    </row>
    <row r="854" spans="1:15">
      <c r="A854" s="28">
        <f>IF(Table2[[#This Row],[TT]]&lt;1,"",COUNT(A$2:A853)+1)</f>
        <v>764</v>
      </c>
      <c r="B854" s="38" t="s">
        <v>946</v>
      </c>
      <c r="C854" s="39">
        <v>2</v>
      </c>
      <c r="D854" s="39" t="s">
        <v>262</v>
      </c>
      <c r="E85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854" s="29" t="str">
        <f>IF(Table2[[#This Row],[M1A]]="","",Table2[[#This Row],[M1A]]-Table2[[#This Row],[AWAL]])</f>
        <v/>
      </c>
      <c r="I854" s="29" t="str">
        <f>IF(Table2[[#This Row],[M2A]]="","",SUM(Table2[[#This Row],[M2A]]-(IF(Table2[[#This Row],[M1A]]="",Table2[[#This Row],[AWAL]],Table2[[#This Row],[M1A]]))))</f>
        <v/>
      </c>
      <c r="J854" s="30"/>
      <c r="K85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5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54" s="31" t="str">
        <f>IF(NOT(Table2[[#This Row],[M1B]]=""),"+-","")</f>
        <v/>
      </c>
      <c r="O854" s="50"/>
    </row>
    <row r="855" spans="1:15">
      <c r="A855" s="28">
        <f>IF(Table2[[#This Row],[TT]]&lt;1,"",COUNT(A$2:A854)+1)</f>
        <v>765</v>
      </c>
      <c r="B855" s="38" t="s">
        <v>947</v>
      </c>
      <c r="C855" s="39">
        <v>12</v>
      </c>
      <c r="D855" s="39" t="s">
        <v>160</v>
      </c>
      <c r="E85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G855" s="29" t="str">
        <f>IF(Table2[[#This Row],[M1A]]="","",Table2[[#This Row],[M1A]]-Table2[[#This Row],[AWAL]])</f>
        <v/>
      </c>
      <c r="I855" s="29" t="str">
        <f>IF(Table2[[#This Row],[M2A]]="","",SUM(Table2[[#This Row],[M2A]]-(IF(Table2[[#This Row],[M1A]]="",Table2[[#This Row],[AWAL]],Table2[[#This Row],[M1A]]))))</f>
        <v/>
      </c>
      <c r="J855" s="30"/>
      <c r="K85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5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55" s="31" t="str">
        <f>IF(NOT(Table2[[#This Row],[M1B]]=""),"+-","")</f>
        <v/>
      </c>
      <c r="O855" s="50"/>
    </row>
    <row r="856" spans="1:15">
      <c r="A856" s="28">
        <f>IF(Table2[[#This Row],[TT]]&lt;1,"",COUNT(A$2:A855)+1)</f>
        <v>766</v>
      </c>
      <c r="B856" s="38" t="s">
        <v>948</v>
      </c>
      <c r="C856" s="39">
        <v>4</v>
      </c>
      <c r="D856" s="39" t="s">
        <v>160</v>
      </c>
      <c r="E85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856" s="29" t="str">
        <f>IF(Table2[[#This Row],[M1A]]="","",Table2[[#This Row],[M1A]]-Table2[[#This Row],[AWAL]])</f>
        <v/>
      </c>
      <c r="I856" s="29" t="str">
        <f>IF(Table2[[#This Row],[M2A]]="","",SUM(Table2[[#This Row],[M2A]]-(IF(Table2[[#This Row],[M1A]]="",Table2[[#This Row],[AWAL]],Table2[[#This Row],[M1A]]))))</f>
        <v/>
      </c>
      <c r="J856" s="30"/>
      <c r="K85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5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56" s="31" t="str">
        <f>IF(NOT(Table2[[#This Row],[M1B]]=""),"+-","")</f>
        <v/>
      </c>
      <c r="O856" s="50"/>
    </row>
    <row r="857" spans="1:15">
      <c r="A857" s="28">
        <f>IF(Table2[[#This Row],[TT]]&lt;1,"",COUNT(A$2:A856)+1)</f>
        <v>767</v>
      </c>
      <c r="B857" s="38" t="s">
        <v>949</v>
      </c>
      <c r="C857" s="39">
        <v>2</v>
      </c>
      <c r="D857" s="39" t="s">
        <v>950</v>
      </c>
      <c r="E85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857" s="29" t="str">
        <f>IF(Table2[[#This Row],[M1A]]="","",Table2[[#This Row],[M1A]]-Table2[[#This Row],[AWAL]])</f>
        <v/>
      </c>
      <c r="I857" s="29" t="str">
        <f>IF(Table2[[#This Row],[M2A]]="","",SUM(Table2[[#This Row],[M2A]]-(IF(Table2[[#This Row],[M1A]]="",Table2[[#This Row],[AWAL]],Table2[[#This Row],[M1A]]))))</f>
        <v/>
      </c>
      <c r="J857" s="30"/>
      <c r="K85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5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57" s="31" t="str">
        <f>IF(NOT(Table2[[#This Row],[M1B]]=""),"+-","")</f>
        <v/>
      </c>
      <c r="O857" s="50"/>
    </row>
    <row r="858" spans="1:15">
      <c r="A858" s="28">
        <f>IF(Table2[[#This Row],[TT]]&lt;1,"",COUNT(A$2:A857)+1)</f>
        <v>768</v>
      </c>
      <c r="B858" s="38" t="s">
        <v>951</v>
      </c>
      <c r="C858" s="39">
        <v>1</v>
      </c>
      <c r="D858" s="39" t="s">
        <v>157</v>
      </c>
      <c r="E85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858" s="29" t="str">
        <f>IF(Table2[[#This Row],[M1A]]="","",Table2[[#This Row],[M1A]]-Table2[[#This Row],[AWAL]])</f>
        <v/>
      </c>
      <c r="I858" s="29" t="str">
        <f>IF(Table2[[#This Row],[M2A]]="","",SUM(Table2[[#This Row],[M2A]]-(IF(Table2[[#This Row],[M1A]]="",Table2[[#This Row],[AWAL]],Table2[[#This Row],[M1A]]))))</f>
        <v/>
      </c>
      <c r="J858" s="30"/>
      <c r="K85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5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58" s="31" t="str">
        <f>IF(NOT(Table2[[#This Row],[M1B]]=""),"+-","")</f>
        <v/>
      </c>
      <c r="O858" s="50"/>
    </row>
    <row r="859" spans="1:15">
      <c r="A859" s="28">
        <f>IF(Table2[[#This Row],[TT]]&lt;1,"",COUNT(A$2:A858)+1)</f>
        <v>769</v>
      </c>
      <c r="B859" s="38" t="s">
        <v>952</v>
      </c>
      <c r="C859" s="39">
        <v>48</v>
      </c>
      <c r="D859" s="39" t="s">
        <v>157</v>
      </c>
      <c r="E85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48</v>
      </c>
      <c r="G859" s="29" t="str">
        <f>IF(Table2[[#This Row],[M1A]]="","",Table2[[#This Row],[M1A]]-Table2[[#This Row],[AWAL]])</f>
        <v/>
      </c>
      <c r="I859" s="29" t="str">
        <f>IF(Table2[[#This Row],[M2A]]="","",SUM(Table2[[#This Row],[M2A]]-(IF(Table2[[#This Row],[M1A]]="",Table2[[#This Row],[AWAL]],Table2[[#This Row],[M1A]]))))</f>
        <v/>
      </c>
      <c r="J859" s="30"/>
      <c r="K85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5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59" s="31" t="str">
        <f>IF(NOT(Table2[[#This Row],[M1B]]=""),"+-","")</f>
        <v/>
      </c>
      <c r="O859" s="50"/>
    </row>
    <row r="860" spans="1:15">
      <c r="A860" s="28">
        <f>IF(Table2[[#This Row],[TT]]&lt;1,"",COUNT(A$2:A859)+1)</f>
        <v>770</v>
      </c>
      <c r="B860" s="38" t="s">
        <v>953</v>
      </c>
      <c r="C860" s="39">
        <v>6</v>
      </c>
      <c r="D860" s="39" t="s">
        <v>954</v>
      </c>
      <c r="E86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860" s="29" t="str">
        <f>IF(Table2[[#This Row],[M1A]]="","",Table2[[#This Row],[M1A]]-Table2[[#This Row],[AWAL]])</f>
        <v/>
      </c>
      <c r="I860" s="29" t="str">
        <f>IF(Table2[[#This Row],[M2A]]="","",SUM(Table2[[#This Row],[M2A]]-(IF(Table2[[#This Row],[M1A]]="",Table2[[#This Row],[AWAL]],Table2[[#This Row],[M1A]]))))</f>
        <v/>
      </c>
      <c r="J860" s="30"/>
      <c r="K86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6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60" s="31" t="str">
        <f>IF(NOT(Table2[[#This Row],[M1B]]=""),"+-","")</f>
        <v/>
      </c>
      <c r="O860" s="50"/>
    </row>
    <row r="861" spans="1:15">
      <c r="A861" s="28">
        <f>IF(Table2[[#This Row],[TT]]&lt;1,"",COUNT(A$2:A860)+1)</f>
        <v>771</v>
      </c>
      <c r="B861" s="38" t="s">
        <v>955</v>
      </c>
      <c r="C861" s="39">
        <v>12</v>
      </c>
      <c r="D861" s="39" t="s">
        <v>91</v>
      </c>
      <c r="E86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G861" s="29" t="str">
        <f>IF(Table2[[#This Row],[M1A]]="","",Table2[[#This Row],[M1A]]-Table2[[#This Row],[AWAL]])</f>
        <v/>
      </c>
      <c r="I861" s="29" t="str">
        <f>IF(Table2[[#This Row],[M2A]]="","",SUM(Table2[[#This Row],[M2A]]-(IF(Table2[[#This Row],[M1A]]="",Table2[[#This Row],[AWAL]],Table2[[#This Row],[M1A]]))))</f>
        <v/>
      </c>
      <c r="J861" s="30"/>
      <c r="K86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6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61" s="31" t="str">
        <f>IF(NOT(Table2[[#This Row],[M1B]]=""),"+-","")</f>
        <v/>
      </c>
      <c r="O861" s="50"/>
    </row>
    <row r="862" spans="1:15">
      <c r="A862" s="28">
        <f>IF(Table2[[#This Row],[TT]]&lt;1,"",COUNT(A$2:A861)+1)</f>
        <v>772</v>
      </c>
      <c r="B862" s="38" t="s">
        <v>956</v>
      </c>
      <c r="C862" s="39">
        <v>1</v>
      </c>
      <c r="D862" s="39" t="s">
        <v>91</v>
      </c>
      <c r="E86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862" s="29" t="str">
        <f>IF(Table2[[#This Row],[M1A]]="","",Table2[[#This Row],[M1A]]-Table2[[#This Row],[AWAL]])</f>
        <v/>
      </c>
      <c r="I862" s="29" t="str">
        <f>IF(Table2[[#This Row],[M2A]]="","",SUM(Table2[[#This Row],[M2A]]-(IF(Table2[[#This Row],[M1A]]="",Table2[[#This Row],[AWAL]],Table2[[#This Row],[M1A]]))))</f>
        <v/>
      </c>
      <c r="J862" s="30"/>
      <c r="K86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6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62" s="31" t="str">
        <f>IF(NOT(Table2[[#This Row],[M1B]]=""),"+-","")</f>
        <v/>
      </c>
      <c r="O862" s="50"/>
    </row>
    <row r="863" spans="1:15">
      <c r="A863" s="28">
        <f>IF(Table2[[#This Row],[TT]]&lt;1,"",COUNT(A$2:A862)+1)</f>
        <v>773</v>
      </c>
      <c r="B863" s="38" t="s">
        <v>957</v>
      </c>
      <c r="C863" s="39">
        <v>50</v>
      </c>
      <c r="D863" s="39" t="s">
        <v>178</v>
      </c>
      <c r="E86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49</v>
      </c>
      <c r="G863" s="29" t="str">
        <f>IF(Table2[[#This Row],[M1A]]="","",Table2[[#This Row],[M1A]]-Table2[[#This Row],[AWAL]])</f>
        <v/>
      </c>
      <c r="I863" s="29" t="str">
        <f>IF(Table2[[#This Row],[M2A]]="","",SUM(Table2[[#This Row],[M2A]]-(IF(Table2[[#This Row],[M1A]]="",Table2[[#This Row],[AWAL]],Table2[[#This Row],[M1A]]))))</f>
        <v/>
      </c>
      <c r="J863" s="30"/>
      <c r="K86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863" s="29">
        <v>49</v>
      </c>
      <c r="M863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863" s="31" t="str">
        <f>IF(NOT(Table2[[#This Row],[M1B]]=""),"+-","")</f>
        <v/>
      </c>
      <c r="O863" s="50"/>
    </row>
    <row r="864" spans="1:15">
      <c r="A864" s="28" t="str">
        <f>IF(Table2[[#This Row],[TT]]&lt;1,"",COUNT(A$2:A863)+1)</f>
        <v/>
      </c>
      <c r="B864" s="38" t="s">
        <v>958</v>
      </c>
      <c r="C864" s="39">
        <v>12</v>
      </c>
      <c r="D864" s="39" t="s">
        <v>178</v>
      </c>
      <c r="E86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864" s="29" t="str">
        <f>IF(Table2[[#This Row],[M1A]]="","",Table2[[#This Row],[M1A]]-Table2[[#This Row],[AWAL]])</f>
        <v/>
      </c>
      <c r="I864" s="29" t="str">
        <f>IF(Table2[[#This Row],[M2A]]="","",SUM(Table2[[#This Row],[M2A]]-(IF(Table2[[#This Row],[M1A]]="",Table2[[#This Row],[AWAL]],Table2[[#This Row],[M1A]]))))</f>
        <v/>
      </c>
      <c r="J864" s="30"/>
      <c r="K86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864" s="29">
        <v>0</v>
      </c>
      <c r="M864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-12</v>
      </c>
      <c r="N864" s="31" t="str">
        <f>IF(NOT(Table2[[#This Row],[M1B]]=""),"+-","")</f>
        <v/>
      </c>
      <c r="O864" s="50"/>
    </row>
    <row r="865" spans="1:15">
      <c r="A865" s="28">
        <f>IF(Table2[[#This Row],[TT]]&lt;1,"",COUNT(A$2:A864)+1)</f>
        <v>774</v>
      </c>
      <c r="B865" s="38" t="s">
        <v>959</v>
      </c>
      <c r="C865" s="39">
        <v>2</v>
      </c>
      <c r="D865" s="39">
        <v>240</v>
      </c>
      <c r="E86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865" s="29" t="str">
        <f>IF(Table2[[#This Row],[M1A]]="","",Table2[[#This Row],[M1A]]-Table2[[#This Row],[AWAL]])</f>
        <v/>
      </c>
      <c r="I865" s="29" t="str">
        <f>IF(Table2[[#This Row],[M2A]]="","",SUM(Table2[[#This Row],[M2A]]-(IF(Table2[[#This Row],[M1A]]="",Table2[[#This Row],[AWAL]],Table2[[#This Row],[M1A]]))))</f>
        <v/>
      </c>
      <c r="J865" s="30"/>
      <c r="K86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865" s="29">
        <v>1</v>
      </c>
      <c r="M865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865" s="31" t="str">
        <f>IF(NOT(Table2[[#This Row],[M1B]]=""),"+-","")</f>
        <v/>
      </c>
      <c r="O865" s="50"/>
    </row>
    <row r="866" spans="1:15">
      <c r="A866" s="28">
        <f>IF(Table2[[#This Row],[TT]]&lt;1,"",COUNT(A$2:A865)+1)</f>
        <v>775</v>
      </c>
      <c r="B866" s="38" t="s">
        <v>960</v>
      </c>
      <c r="C866" s="39">
        <v>5</v>
      </c>
      <c r="D866" s="39" t="s">
        <v>178</v>
      </c>
      <c r="E86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866" s="29" t="str">
        <f>IF(Table2[[#This Row],[M1A]]="","",Table2[[#This Row],[M1A]]-Table2[[#This Row],[AWAL]])</f>
        <v/>
      </c>
      <c r="I866" s="29" t="str">
        <f>IF(Table2[[#This Row],[M2A]]="","",SUM(Table2[[#This Row],[M2A]]-(IF(Table2[[#This Row],[M1A]]="",Table2[[#This Row],[AWAL]],Table2[[#This Row],[M1A]]))))</f>
        <v/>
      </c>
      <c r="J866" s="30"/>
      <c r="K86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6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66" s="31" t="str">
        <f>IF(NOT(Table2[[#This Row],[M1B]]=""),"+-","")</f>
        <v/>
      </c>
      <c r="O866" s="50"/>
    </row>
    <row r="867" spans="1:15">
      <c r="A867" s="32">
        <f>IF(Table2[[#This Row],[TT]]&lt;1,"",COUNT(A$2:A866)+1)</f>
        <v>776</v>
      </c>
      <c r="B867" s="38" t="s">
        <v>961</v>
      </c>
      <c r="C867" s="39">
        <v>15</v>
      </c>
      <c r="D867" s="39" t="s">
        <v>91</v>
      </c>
      <c r="E867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G867" s="31" t="str">
        <f>IF(Table2[[#This Row],[M1A]]="","",Table2[[#This Row],[M1A]]-Table2[[#This Row],[AWAL]])</f>
        <v/>
      </c>
      <c r="I867" s="31" t="str">
        <f>IF(Table2[[#This Row],[M2A]]="","",SUM(Table2[[#This Row],[M2A]]-(IF(Table2[[#This Row],[M1A]]="",Table2[[#This Row],[AWAL]],Table2[[#This Row],[M1A]]))))</f>
        <v/>
      </c>
      <c r="J867" s="33"/>
      <c r="K867" s="31" t="str">
        <f>IF(Table2[[#This Row],[M3A]]="","",SUM(Table2[[#This Row],[M3A]]-(IF(Table2[[#This Row],[M2A]]="",IF(Table2[[#This Row],[M1A]]="",Table2[[#This Row],[AWAL]],Table2[[#This Row],[M1A]]),Table2[[#This Row],[M2A]]))))</f>
        <v/>
      </c>
      <c r="L867" s="31"/>
      <c r="M867" s="31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67" s="31" t="str">
        <f>IF(NOT(Table2[[#This Row],[M1B]]=""),"+-","")</f>
        <v/>
      </c>
      <c r="O867" s="50"/>
    </row>
    <row r="868" spans="1:15">
      <c r="A868" s="28">
        <f>IF(Table2[[#This Row],[TT]]&lt;1,"",COUNT(A$2:A867)+1)</f>
        <v>777</v>
      </c>
      <c r="B868" s="38" t="s">
        <v>962</v>
      </c>
      <c r="C868" s="39">
        <v>14</v>
      </c>
      <c r="D868" s="39" t="s">
        <v>445</v>
      </c>
      <c r="E86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G868" s="29" t="str">
        <f>IF(Table2[[#This Row],[M1A]]="","",Table2[[#This Row],[M1A]]-Table2[[#This Row],[AWAL]])</f>
        <v/>
      </c>
      <c r="I868" s="29" t="str">
        <f>IF(Table2[[#This Row],[M2A]]="","",SUM(Table2[[#This Row],[M2A]]-(IF(Table2[[#This Row],[M1A]]="",Table2[[#This Row],[AWAL]],Table2[[#This Row],[M1A]]))))</f>
        <v/>
      </c>
      <c r="J868" s="30"/>
      <c r="K86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6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68" s="31" t="str">
        <f>IF(NOT(Table2[[#This Row],[M1B]]=""),"+-","")</f>
        <v/>
      </c>
      <c r="O868" s="50"/>
    </row>
    <row r="869" spans="1:15">
      <c r="A869" s="28">
        <f>IF(Table2[[#This Row],[TT]]&lt;1,"",COUNT(A$2:A868)+1)</f>
        <v>778</v>
      </c>
      <c r="B869" s="38" t="s">
        <v>963</v>
      </c>
      <c r="C869" s="39">
        <v>3</v>
      </c>
      <c r="D869" s="39" t="s">
        <v>954</v>
      </c>
      <c r="E86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869" s="29" t="str">
        <f>IF(Table2[[#This Row],[M1A]]="","",Table2[[#This Row],[M1A]]-Table2[[#This Row],[AWAL]])</f>
        <v/>
      </c>
      <c r="I869" s="29" t="str">
        <f>IF(Table2[[#This Row],[M2A]]="","",SUM(Table2[[#This Row],[M2A]]-(IF(Table2[[#This Row],[M1A]]="",Table2[[#This Row],[AWAL]],Table2[[#This Row],[M1A]]))))</f>
        <v/>
      </c>
      <c r="J869" s="30"/>
      <c r="K86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6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69" s="31" t="str">
        <f>IF(NOT(Table2[[#This Row],[M1B]]=""),"+-","")</f>
        <v/>
      </c>
      <c r="O869" s="50"/>
    </row>
    <row r="870" spans="1:15">
      <c r="A870" s="28">
        <f>IF(Table2[[#This Row],[TT]]&lt;1,"",COUNT(A$2:A869)+1)</f>
        <v>779</v>
      </c>
      <c r="B870" s="38" t="s">
        <v>964</v>
      </c>
      <c r="C870" s="39">
        <v>2</v>
      </c>
      <c r="D870" s="39" t="s">
        <v>124</v>
      </c>
      <c r="E87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870" s="29" t="str">
        <f>IF(Table2[[#This Row],[M1A]]="","",Table2[[#This Row],[M1A]]-Table2[[#This Row],[AWAL]])</f>
        <v/>
      </c>
      <c r="I870" s="29" t="str">
        <f>IF(Table2[[#This Row],[M2A]]="","",SUM(Table2[[#This Row],[M2A]]-(IF(Table2[[#This Row],[M1A]]="",Table2[[#This Row],[AWAL]],Table2[[#This Row],[M1A]]))))</f>
        <v/>
      </c>
      <c r="J870" s="30"/>
      <c r="K87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7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70" s="31" t="str">
        <f>IF(NOT(Table2[[#This Row],[M1B]]=""),"+-","")</f>
        <v/>
      </c>
      <c r="O870" s="50"/>
    </row>
    <row r="871" spans="1:15">
      <c r="A871" s="28">
        <f>IF(Table2[[#This Row],[TT]]&lt;1,"",COUNT(A$2:A870)+1)</f>
        <v>780</v>
      </c>
      <c r="B871" s="70" t="s">
        <v>965</v>
      </c>
      <c r="C871" s="71">
        <v>1</v>
      </c>
      <c r="D871" s="71" t="s">
        <v>966</v>
      </c>
      <c r="E87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871" s="29" t="str">
        <f>IF(Table2[[#This Row],[M1A]]="","",Table2[[#This Row],[M1A]]-Table2[[#This Row],[AWAL]])</f>
        <v/>
      </c>
      <c r="I871" s="29" t="str">
        <f>IF(Table2[[#This Row],[M2A]]="","",SUM(Table2[[#This Row],[M2A]]-(IF(Table2[[#This Row],[M1A]]="",Table2[[#This Row],[AWAL]],Table2[[#This Row],[M1A]]))))</f>
        <v/>
      </c>
      <c r="J871" s="30"/>
      <c r="K87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7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71" s="31" t="str">
        <f>IF(NOT(Table2[[#This Row],[M1B]]=""),"+-","")</f>
        <v/>
      </c>
      <c r="O871" s="50"/>
    </row>
    <row r="872" spans="1:15">
      <c r="A872" s="28">
        <f>IF(Table2[[#This Row],[TT]]&lt;1,"",COUNT(A$2:A871)+1)</f>
        <v>781</v>
      </c>
      <c r="B872" s="70" t="s">
        <v>967</v>
      </c>
      <c r="C872" s="71">
        <v>6</v>
      </c>
      <c r="D872" s="71" t="s">
        <v>554</v>
      </c>
      <c r="E87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872" s="29" t="str">
        <f>IF(Table2[[#This Row],[M1A]]="","",Table2[[#This Row],[M1A]]-Table2[[#This Row],[AWAL]])</f>
        <v/>
      </c>
      <c r="I872" s="29" t="str">
        <f>IF(Table2[[#This Row],[M2A]]="","",SUM(Table2[[#This Row],[M2A]]-(IF(Table2[[#This Row],[M1A]]="",Table2[[#This Row],[AWAL]],Table2[[#This Row],[M1A]]))))</f>
        <v/>
      </c>
      <c r="J872" s="30"/>
      <c r="K87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7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72" s="31" t="str">
        <f>IF(NOT(Table2[[#This Row],[M1B]]=""),"+-","")</f>
        <v/>
      </c>
      <c r="O872" s="50"/>
    </row>
    <row r="873" spans="1:15">
      <c r="A873" s="28">
        <f>IF(Table2[[#This Row],[TT]]&lt;1,"",COUNT(A$2:A872)+1)</f>
        <v>782</v>
      </c>
      <c r="B873" s="38" t="s">
        <v>967</v>
      </c>
      <c r="C873" s="39">
        <v>1</v>
      </c>
      <c r="D873" s="39" t="s">
        <v>968</v>
      </c>
      <c r="E87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873" s="29" t="str">
        <f>IF(Table2[[#This Row],[M1A]]="","",Table2[[#This Row],[M1A]]-Table2[[#This Row],[AWAL]])</f>
        <v/>
      </c>
      <c r="I873" s="29" t="str">
        <f>IF(Table2[[#This Row],[M2A]]="","",SUM(Table2[[#This Row],[M2A]]-(IF(Table2[[#This Row],[M1A]]="",Table2[[#This Row],[AWAL]],Table2[[#This Row],[M1A]]))))</f>
        <v/>
      </c>
      <c r="J873" s="30"/>
      <c r="K87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7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73" s="31" t="str">
        <f>IF(NOT(Table2[[#This Row],[M1B]]=""),"+-","")</f>
        <v/>
      </c>
      <c r="O873" s="50"/>
    </row>
    <row r="874" spans="1:15">
      <c r="A874" s="32">
        <f>IF(Table2[[#This Row],[TT]]&lt;1,"",COUNT(A$2:A873)+1)</f>
        <v>783</v>
      </c>
      <c r="B874" s="38" t="s">
        <v>969</v>
      </c>
      <c r="C874" s="39">
        <v>5</v>
      </c>
      <c r="D874" s="39" t="s">
        <v>554</v>
      </c>
      <c r="E874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874" s="31" t="str">
        <f>IF(Table2[[#This Row],[M1A]]="","",Table2[[#This Row],[M1A]]-Table2[[#This Row],[AWAL]])</f>
        <v/>
      </c>
      <c r="I874" s="31" t="str">
        <f>IF(Table2[[#This Row],[M2A]]="","",SUM(Table2[[#This Row],[M2A]]-(IF(Table2[[#This Row],[M1A]]="",Table2[[#This Row],[AWAL]],Table2[[#This Row],[M1A]]))))</f>
        <v/>
      </c>
      <c r="J874" s="30"/>
      <c r="K874" s="31" t="str">
        <f>IF(Table2[[#This Row],[M3A]]="","",SUM(Table2[[#This Row],[M3A]]-(IF(Table2[[#This Row],[M2A]]="",IF(Table2[[#This Row],[M1A]]="",Table2[[#This Row],[AWAL]],Table2[[#This Row],[M1A]]),Table2[[#This Row],[M2A]]))))</f>
        <v/>
      </c>
      <c r="M874" s="31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74" s="31" t="str">
        <f>IF(NOT(Table2[[#This Row],[M1B]]=""),"+-","")</f>
        <v/>
      </c>
      <c r="O874" s="50"/>
    </row>
    <row r="875" spans="1:15">
      <c r="A875" s="28">
        <f>IF(Table2[[#This Row],[TT]]&lt;1,"",COUNT(A$2:A874)+1)</f>
        <v>784</v>
      </c>
      <c r="B875" s="38" t="s">
        <v>970</v>
      </c>
      <c r="C875" s="39">
        <v>2</v>
      </c>
      <c r="D875" s="39" t="s">
        <v>96</v>
      </c>
      <c r="E87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875" s="29" t="str">
        <f>IF(Table2[[#This Row],[M1A]]="","",Table2[[#This Row],[M1A]]-Table2[[#This Row],[AWAL]])</f>
        <v/>
      </c>
      <c r="I875" s="29" t="str">
        <f>IF(Table2[[#This Row],[M2A]]="","",SUM(Table2[[#This Row],[M2A]]-(IF(Table2[[#This Row],[M1A]]="",Table2[[#This Row],[AWAL]],Table2[[#This Row],[M1A]]))))</f>
        <v/>
      </c>
      <c r="J875" s="30"/>
      <c r="K87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7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75" s="31" t="str">
        <f>IF(NOT(Table2[[#This Row],[M1B]]=""),"+-","")</f>
        <v/>
      </c>
      <c r="O875" s="50"/>
    </row>
    <row r="876" spans="1:15">
      <c r="A876" s="28">
        <f>IF(Table2[[#This Row],[TT]]&lt;1,"",COUNT(A$2:A875)+1)</f>
        <v>785</v>
      </c>
      <c r="B876" s="38" t="s">
        <v>971</v>
      </c>
      <c r="C876" s="39">
        <v>7</v>
      </c>
      <c r="D876" s="39" t="s">
        <v>244</v>
      </c>
      <c r="E87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876" s="29" t="str">
        <f>IF(Table2[[#This Row],[M1A]]="","",Table2[[#This Row],[M1A]]-Table2[[#This Row],[AWAL]])</f>
        <v/>
      </c>
      <c r="I876" s="29" t="str">
        <f>IF(Table2[[#This Row],[M2A]]="","",SUM(Table2[[#This Row],[M2A]]-(IF(Table2[[#This Row],[M1A]]="",Table2[[#This Row],[AWAL]],Table2[[#This Row],[M1A]]))))</f>
        <v/>
      </c>
      <c r="J876" s="30"/>
      <c r="K87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7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76" s="31" t="str">
        <f>IF(NOT(Table2[[#This Row],[M1B]]=""),"+-","")</f>
        <v/>
      </c>
      <c r="O876" s="50"/>
    </row>
    <row r="877" spans="1:15">
      <c r="A877" s="28">
        <f>IF(Table2[[#This Row],[TT]]&lt;1,"",COUNT(A$2:A876)+1)</f>
        <v>786</v>
      </c>
      <c r="B877" s="38" t="s">
        <v>972</v>
      </c>
      <c r="C877" s="39">
        <v>62</v>
      </c>
      <c r="D877" s="39" t="s">
        <v>182</v>
      </c>
      <c r="E87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62</v>
      </c>
      <c r="G877" s="29" t="str">
        <f>IF(Table2[[#This Row],[M1A]]="","",Table2[[#This Row],[M1A]]-Table2[[#This Row],[AWAL]])</f>
        <v/>
      </c>
      <c r="I877" s="29" t="str">
        <f>IF(Table2[[#This Row],[M2A]]="","",SUM(Table2[[#This Row],[M2A]]-(IF(Table2[[#This Row],[M1A]]="",Table2[[#This Row],[AWAL]],Table2[[#This Row],[M1A]]))))</f>
        <v/>
      </c>
      <c r="J877" s="30"/>
      <c r="K87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7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77" s="31" t="str">
        <f>IF(NOT(Table2[[#This Row],[M1B]]=""),"+-","")</f>
        <v/>
      </c>
      <c r="O877" s="50"/>
    </row>
    <row r="878" spans="1:15">
      <c r="A878" s="28">
        <f>IF(Table2[[#This Row],[TT]]&lt;1,"",COUNT(A$2:A877)+1)</f>
        <v>787</v>
      </c>
      <c r="B878" s="70" t="s">
        <v>973</v>
      </c>
      <c r="C878" s="71">
        <v>3</v>
      </c>
      <c r="D878" s="71" t="s">
        <v>96</v>
      </c>
      <c r="E87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878" s="29" t="str">
        <f>IF(Table2[[#This Row],[M1A]]="","",Table2[[#This Row],[M1A]]-Table2[[#This Row],[AWAL]])</f>
        <v/>
      </c>
      <c r="I878" s="29" t="str">
        <f>IF(Table2[[#This Row],[M2A]]="","",SUM(Table2[[#This Row],[M2A]]-(IF(Table2[[#This Row],[M1A]]="",Table2[[#This Row],[AWAL]],Table2[[#This Row],[M1A]]))))</f>
        <v/>
      </c>
      <c r="J878" s="30"/>
      <c r="K87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7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78" s="31" t="str">
        <f>IF(NOT(Table2[[#This Row],[M1B]]=""),"+-","")</f>
        <v/>
      </c>
      <c r="O878" s="50"/>
    </row>
    <row r="879" spans="1:15">
      <c r="A879" s="28">
        <f>IF(Table2[[#This Row],[TT]]&lt;1,"",COUNT(A$2:A878)+1)</f>
        <v>788</v>
      </c>
      <c r="B879" s="38" t="s">
        <v>974</v>
      </c>
      <c r="C879" s="39">
        <v>6</v>
      </c>
      <c r="D879" s="39" t="s">
        <v>252</v>
      </c>
      <c r="E87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879" s="29" t="str">
        <f>IF(Table2[[#This Row],[M1A]]="","",Table2[[#This Row],[M1A]]-Table2[[#This Row],[AWAL]])</f>
        <v/>
      </c>
      <c r="I879" s="29" t="str">
        <f>IF(Table2[[#This Row],[M2A]]="","",SUM(Table2[[#This Row],[M2A]]-(IF(Table2[[#This Row],[M1A]]="",Table2[[#This Row],[AWAL]],Table2[[#This Row],[M1A]]))))</f>
        <v/>
      </c>
      <c r="J879" s="30"/>
      <c r="K87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7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79" s="31" t="str">
        <f>IF(NOT(Table2[[#This Row],[M1B]]=""),"+-","")</f>
        <v/>
      </c>
      <c r="O879" s="50"/>
    </row>
    <row r="880" spans="1:15">
      <c r="A880" s="28">
        <f>IF(Table2[[#This Row],[TT]]&lt;1,"",COUNT(A$2:A879)+1)</f>
        <v>789</v>
      </c>
      <c r="B880" s="38" t="s">
        <v>975</v>
      </c>
      <c r="C880" s="39">
        <v>6</v>
      </c>
      <c r="D880" s="39" t="s">
        <v>554</v>
      </c>
      <c r="E88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880" s="29" t="str">
        <f>IF(Table2[[#This Row],[M1A]]="","",Table2[[#This Row],[M1A]]-Table2[[#This Row],[AWAL]])</f>
        <v/>
      </c>
      <c r="I880" s="29" t="str">
        <f>IF(Table2[[#This Row],[M2A]]="","",SUM(Table2[[#This Row],[M2A]]-(IF(Table2[[#This Row],[M1A]]="",Table2[[#This Row],[AWAL]],Table2[[#This Row],[M1A]]))))</f>
        <v/>
      </c>
      <c r="J880" s="30"/>
      <c r="K88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8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80" s="31" t="str">
        <f>IF(NOT(Table2[[#This Row],[M1B]]=""),"+-","")</f>
        <v/>
      </c>
      <c r="O880" s="50"/>
    </row>
    <row r="881" spans="1:15">
      <c r="A881" s="28">
        <f>IF(Table2[[#This Row],[TT]]&lt;1,"",COUNT(A$2:A880)+1)</f>
        <v>790</v>
      </c>
      <c r="B881" s="38" t="s">
        <v>976</v>
      </c>
      <c r="C881" s="39">
        <v>1</v>
      </c>
      <c r="D881" s="39" t="s">
        <v>554</v>
      </c>
      <c r="E88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881" s="29" t="str">
        <f>IF(Table2[[#This Row],[M1A]]="","",Table2[[#This Row],[M1A]]-Table2[[#This Row],[AWAL]])</f>
        <v/>
      </c>
      <c r="I881" s="29" t="str">
        <f>IF(Table2[[#This Row],[M2A]]="","",SUM(Table2[[#This Row],[M2A]]-(IF(Table2[[#This Row],[M1A]]="",Table2[[#This Row],[AWAL]],Table2[[#This Row],[M1A]]))))</f>
        <v/>
      </c>
      <c r="J881" s="30"/>
      <c r="K88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8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81" s="31" t="str">
        <f>IF(NOT(Table2[[#This Row],[M1B]]=""),"+-","")</f>
        <v/>
      </c>
      <c r="O881" s="50"/>
    </row>
    <row r="882" spans="1:15">
      <c r="A882" s="28">
        <f>IF(Table2[[#This Row],[TT]]&lt;1,"",COUNT(A$2:A881)+1)</f>
        <v>791</v>
      </c>
      <c r="B882" s="38" t="s">
        <v>977</v>
      </c>
      <c r="C882" s="39">
        <v>6</v>
      </c>
      <c r="D882" s="39" t="s">
        <v>275</v>
      </c>
      <c r="E88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882" s="29" t="str">
        <f>IF(Table2[[#This Row],[M1A]]="","",Table2[[#This Row],[M1A]]-Table2[[#This Row],[AWAL]])</f>
        <v/>
      </c>
      <c r="I882" s="29" t="str">
        <f>IF(Table2[[#This Row],[M2A]]="","",SUM(Table2[[#This Row],[M2A]]-(IF(Table2[[#This Row],[M1A]]="",Table2[[#This Row],[AWAL]],Table2[[#This Row],[M1A]]))))</f>
        <v/>
      </c>
      <c r="J882" s="30"/>
      <c r="K88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8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82" s="31" t="str">
        <f>IF(NOT(Table2[[#This Row],[M1B]]=""),"+-","")</f>
        <v/>
      </c>
      <c r="O882" s="50"/>
    </row>
    <row r="883" spans="1:15">
      <c r="A883" s="28">
        <f>IF(Table2[[#This Row],[TT]]&lt;1,"",COUNT(A$2:A882)+1)</f>
        <v>792</v>
      </c>
      <c r="B883" s="38" t="s">
        <v>978</v>
      </c>
      <c r="C883" s="39">
        <v>2</v>
      </c>
      <c r="D883" s="39" t="s">
        <v>536</v>
      </c>
      <c r="E88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883" s="29" t="str">
        <f>IF(Table2[[#This Row],[M1A]]="","",Table2[[#This Row],[M1A]]-Table2[[#This Row],[AWAL]])</f>
        <v/>
      </c>
      <c r="I883" s="29" t="str">
        <f>IF(Table2[[#This Row],[M2A]]="","",SUM(Table2[[#This Row],[M2A]]-(IF(Table2[[#This Row],[M1A]]="",Table2[[#This Row],[AWAL]],Table2[[#This Row],[M1A]]))))</f>
        <v/>
      </c>
      <c r="J883" s="30"/>
      <c r="K88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8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83" s="31" t="str">
        <f>IF(NOT(Table2[[#This Row],[M1B]]=""),"+-","")</f>
        <v/>
      </c>
      <c r="O883" s="50"/>
    </row>
    <row r="884" spans="1:15">
      <c r="A884" s="28">
        <f>IF(Table2[[#This Row],[TT]]&lt;1,"",COUNT(A$2:A883)+1)</f>
        <v>793</v>
      </c>
      <c r="B884" s="38" t="s">
        <v>979</v>
      </c>
      <c r="C884" s="39">
        <v>3</v>
      </c>
      <c r="D884" s="39" t="s">
        <v>244</v>
      </c>
      <c r="E88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884" s="29" t="str">
        <f>IF(Table2[[#This Row],[M1A]]="","",Table2[[#This Row],[M1A]]-Table2[[#This Row],[AWAL]])</f>
        <v/>
      </c>
      <c r="I884" s="29" t="str">
        <f>IF(Table2[[#This Row],[M2A]]="","",SUM(Table2[[#This Row],[M2A]]-(IF(Table2[[#This Row],[M1A]]="",Table2[[#This Row],[AWAL]],Table2[[#This Row],[M1A]]))))</f>
        <v/>
      </c>
      <c r="J884" s="30"/>
      <c r="K88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8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84" s="31" t="str">
        <f>IF(NOT(Table2[[#This Row],[M1B]]=""),"+-","")</f>
        <v/>
      </c>
      <c r="O884" s="50"/>
    </row>
    <row r="885" spans="1:15">
      <c r="A885" s="34">
        <f>IF(Table2[[#This Row],[TT]]&lt;1,"",COUNT(A$2:A884)+1)</f>
        <v>794</v>
      </c>
      <c r="B885" s="38" t="s">
        <v>980</v>
      </c>
      <c r="C885" s="39">
        <v>1</v>
      </c>
      <c r="D885" s="39" t="s">
        <v>278</v>
      </c>
      <c r="E885" s="35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F885" s="36"/>
      <c r="G885" s="35" t="str">
        <f>IF(Table2[[#This Row],[M1A]]="","",Table2[[#This Row],[M1A]]-Table2[[#This Row],[AWAL]])</f>
        <v/>
      </c>
      <c r="H885" s="36"/>
      <c r="I885" s="35" t="str">
        <f>IF(Table2[[#This Row],[M2A]]="","",SUM(Table2[[#This Row],[M2A]]-(IF(Table2[[#This Row],[M1A]]="",Table2[[#This Row],[AWAL]],Table2[[#This Row],[M1A]]))))</f>
        <v/>
      </c>
      <c r="J885" s="37"/>
      <c r="K885" s="35" t="str">
        <f>IF(Table2[[#This Row],[M3A]]="","",SUM(Table2[[#This Row],[M3A]]-(IF(Table2[[#This Row],[M2A]]="",IF(Table2[[#This Row],[M1A]]="",Table2[[#This Row],[AWAL]],Table2[[#This Row],[M1A]]),Table2[[#This Row],[M2A]]))))</f>
        <v/>
      </c>
      <c r="L885" s="35"/>
      <c r="M885" s="35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85" s="35" t="str">
        <f>IF(NOT(Table2[[#This Row],[M1B]]=""),"+-","")</f>
        <v/>
      </c>
      <c r="O885" s="50"/>
    </row>
    <row r="886" spans="1:15">
      <c r="A886" s="28">
        <f>IF(Table2[[#This Row],[TT]]&lt;1,"",COUNT(A$2:A885)+1)</f>
        <v>795</v>
      </c>
      <c r="B886" s="38" t="s">
        <v>981</v>
      </c>
      <c r="C886" s="39">
        <v>3</v>
      </c>
      <c r="D886" s="39" t="s">
        <v>982</v>
      </c>
      <c r="E88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886" s="29" t="str">
        <f>IF(Table2[[#This Row],[M1A]]="","",Table2[[#This Row],[M1A]]-Table2[[#This Row],[AWAL]])</f>
        <v/>
      </c>
      <c r="I886" s="29" t="str">
        <f>IF(Table2[[#This Row],[M2A]]="","",SUM(Table2[[#This Row],[M2A]]-(IF(Table2[[#This Row],[M1A]]="",Table2[[#This Row],[AWAL]],Table2[[#This Row],[M1A]]))))</f>
        <v/>
      </c>
      <c r="J886" s="30"/>
      <c r="K88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8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86" s="31" t="str">
        <f>IF(NOT(Table2[[#This Row],[M1B]]=""),"+-","")</f>
        <v/>
      </c>
      <c r="O886" s="50"/>
    </row>
    <row r="887" spans="1:15">
      <c r="A887" s="28">
        <f>IF(Table2[[#This Row],[TT]]&lt;1,"",COUNT(A$2:A886)+1)</f>
        <v>796</v>
      </c>
      <c r="B887" s="38" t="s">
        <v>983</v>
      </c>
      <c r="C887" s="39">
        <v>9</v>
      </c>
      <c r="D887" s="39" t="s">
        <v>19</v>
      </c>
      <c r="E88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887" s="29" t="str">
        <f>IF(Table2[[#This Row],[M1A]]="","",Table2[[#This Row],[M1A]]-Table2[[#This Row],[AWAL]])</f>
        <v/>
      </c>
      <c r="I887" s="29" t="str">
        <f>IF(Table2[[#This Row],[M2A]]="","",SUM(Table2[[#This Row],[M2A]]-(IF(Table2[[#This Row],[M1A]]="",Table2[[#This Row],[AWAL]],Table2[[#This Row],[M1A]]))))</f>
        <v/>
      </c>
      <c r="J887" s="30"/>
      <c r="K88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8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87" s="31" t="str">
        <f>IF(NOT(Table2[[#This Row],[M1B]]=""),"+-","")</f>
        <v/>
      </c>
      <c r="O887" s="50"/>
    </row>
    <row r="888" spans="1:15">
      <c r="A888" s="28">
        <f>IF(Table2[[#This Row],[TT]]&lt;1,"",COUNT(A$2:A887)+1)</f>
        <v>797</v>
      </c>
      <c r="B888" s="38" t="s">
        <v>984</v>
      </c>
      <c r="C888" s="39">
        <v>1</v>
      </c>
      <c r="D888" s="39" t="s">
        <v>520</v>
      </c>
      <c r="E88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888" s="29" t="str">
        <f>IF(Table2[[#This Row],[M1A]]="","",Table2[[#This Row],[M1A]]-Table2[[#This Row],[AWAL]])</f>
        <v/>
      </c>
      <c r="I888" s="29" t="str">
        <f>IF(Table2[[#This Row],[M2A]]="","",SUM(Table2[[#This Row],[M2A]]-(IF(Table2[[#This Row],[M1A]]="",Table2[[#This Row],[AWAL]],Table2[[#This Row],[M1A]]))))</f>
        <v/>
      </c>
      <c r="J888" s="30"/>
      <c r="K88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8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88" s="31" t="str">
        <f>IF(NOT(Table2[[#This Row],[M1B]]=""),"+-","")</f>
        <v/>
      </c>
      <c r="O888" s="50"/>
    </row>
    <row r="889" spans="1:15">
      <c r="A889" s="28">
        <f>IF(Table2[[#This Row],[TT]]&lt;1,"",COUNT(A$2:A888)+1)</f>
        <v>798</v>
      </c>
      <c r="B889" s="38" t="s">
        <v>985</v>
      </c>
      <c r="C889" s="39">
        <v>12</v>
      </c>
      <c r="D889" s="39" t="s">
        <v>252</v>
      </c>
      <c r="E88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G889" s="29" t="str">
        <f>IF(Table2[[#This Row],[M1A]]="","",Table2[[#This Row],[M1A]]-Table2[[#This Row],[AWAL]])</f>
        <v/>
      </c>
      <c r="I889" s="29" t="str">
        <f>IF(Table2[[#This Row],[M2A]]="","",SUM(Table2[[#This Row],[M2A]]-(IF(Table2[[#This Row],[M1A]]="",Table2[[#This Row],[AWAL]],Table2[[#This Row],[M1A]]))))</f>
        <v/>
      </c>
      <c r="J889" s="30"/>
      <c r="K88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8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89" s="31" t="str">
        <f>IF(NOT(Table2[[#This Row],[M1B]]=""),"+-","")</f>
        <v/>
      </c>
      <c r="O889" s="50"/>
    </row>
    <row r="890" spans="1:15">
      <c r="A890" s="28">
        <f>IF(Table2[[#This Row],[TT]]&lt;1,"",COUNT(A$2:A889)+1)</f>
        <v>799</v>
      </c>
      <c r="B890" s="38" t="s">
        <v>986</v>
      </c>
      <c r="C890" s="39">
        <v>3</v>
      </c>
      <c r="D890" s="39" t="s">
        <v>51</v>
      </c>
      <c r="E89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890" s="29" t="str">
        <f>IF(Table2[[#This Row],[M1A]]="","",Table2[[#This Row],[M1A]]-Table2[[#This Row],[AWAL]])</f>
        <v/>
      </c>
      <c r="I890" s="29" t="str">
        <f>IF(Table2[[#This Row],[M2A]]="","",SUM(Table2[[#This Row],[M2A]]-(IF(Table2[[#This Row],[M1A]]="",Table2[[#This Row],[AWAL]],Table2[[#This Row],[M1A]]))))</f>
        <v/>
      </c>
      <c r="J890" s="30"/>
      <c r="K89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9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90" s="31" t="str">
        <f>IF(NOT(Table2[[#This Row],[M1B]]=""),"+-","")</f>
        <v/>
      </c>
      <c r="O890" s="50"/>
    </row>
    <row r="891" spans="1:15">
      <c r="A891" s="28">
        <f>IF(Table2[[#This Row],[TT]]&lt;1,"",COUNT(A$2:A890)+1)</f>
        <v>800</v>
      </c>
      <c r="B891" s="38" t="s">
        <v>987</v>
      </c>
      <c r="C891" s="39">
        <v>2</v>
      </c>
      <c r="D891" s="39" t="s">
        <v>536</v>
      </c>
      <c r="E89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891" s="29" t="str">
        <f>IF(Table2[[#This Row],[M1A]]="","",Table2[[#This Row],[M1A]]-Table2[[#This Row],[AWAL]])</f>
        <v/>
      </c>
      <c r="I891" s="29" t="str">
        <f>IF(Table2[[#This Row],[M2A]]="","",SUM(Table2[[#This Row],[M2A]]-(IF(Table2[[#This Row],[M1A]]="",Table2[[#This Row],[AWAL]],Table2[[#This Row],[M1A]]))))</f>
        <v/>
      </c>
      <c r="J891" s="30"/>
      <c r="K89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9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91" s="31" t="str">
        <f>IF(NOT(Table2[[#This Row],[M1B]]=""),"+-","")</f>
        <v/>
      </c>
      <c r="O891" s="50"/>
    </row>
    <row r="892" spans="1:15">
      <c r="A892" s="28">
        <f>IF(Table2[[#This Row],[TT]]&lt;1,"",COUNT(A$2:A891)+1)</f>
        <v>801</v>
      </c>
      <c r="B892" s="38" t="s">
        <v>988</v>
      </c>
      <c r="C892" s="39">
        <v>52</v>
      </c>
      <c r="D892" s="39" t="s">
        <v>659</v>
      </c>
      <c r="E89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52</v>
      </c>
      <c r="G892" s="29" t="str">
        <f>IF(Table2[[#This Row],[M1A]]="","",Table2[[#This Row],[M1A]]-Table2[[#This Row],[AWAL]])</f>
        <v/>
      </c>
      <c r="I892" s="29" t="str">
        <f>IF(Table2[[#This Row],[M2A]]="","",SUM(Table2[[#This Row],[M2A]]-(IF(Table2[[#This Row],[M1A]]="",Table2[[#This Row],[AWAL]],Table2[[#This Row],[M1A]]))))</f>
        <v/>
      </c>
      <c r="J892" s="30"/>
      <c r="K89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9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92" s="31" t="str">
        <f>IF(NOT(Table2[[#This Row],[M1B]]=""),"+-","")</f>
        <v/>
      </c>
      <c r="O892" s="50"/>
    </row>
    <row r="893" spans="1:15">
      <c r="A893" s="28">
        <f>IF(Table2[[#This Row],[TT]]&lt;1,"",COUNT(A$2:A892)+1)</f>
        <v>802</v>
      </c>
      <c r="B893" s="38" t="s">
        <v>989</v>
      </c>
      <c r="C893" s="39">
        <v>17</v>
      </c>
      <c r="D893" s="39" t="s">
        <v>659</v>
      </c>
      <c r="E89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17</v>
      </c>
      <c r="G893" s="29" t="str">
        <f>IF(Table2[[#This Row],[M1A]]="","",Table2[[#This Row],[M1A]]-Table2[[#This Row],[AWAL]])</f>
        <v/>
      </c>
      <c r="I893" s="29" t="str">
        <f>IF(Table2[[#This Row],[M2A]]="","",SUM(Table2[[#This Row],[M2A]]-(IF(Table2[[#This Row],[M1A]]="",Table2[[#This Row],[AWAL]],Table2[[#This Row],[M1A]]))))</f>
        <v/>
      </c>
      <c r="J893" s="30"/>
      <c r="K89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9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93" s="31" t="str">
        <f>IF(NOT(Table2[[#This Row],[M1B]]=""),"+-","")</f>
        <v/>
      </c>
      <c r="O893" s="50"/>
    </row>
    <row r="894" spans="1:15">
      <c r="A894" s="28">
        <f>IF(Table2[[#This Row],[TT]]&lt;1,"",COUNT(A$2:A893)+1)</f>
        <v>803</v>
      </c>
      <c r="B894" s="38" t="s">
        <v>990</v>
      </c>
      <c r="C894" s="39">
        <v>1</v>
      </c>
      <c r="D894" s="39" t="s">
        <v>659</v>
      </c>
      <c r="E89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894" s="29" t="str">
        <f>IF(Table2[[#This Row],[M1A]]="","",Table2[[#This Row],[M1A]]-Table2[[#This Row],[AWAL]])</f>
        <v/>
      </c>
      <c r="I894" s="29" t="str">
        <f>IF(Table2[[#This Row],[M2A]]="","",SUM(Table2[[#This Row],[M2A]]-(IF(Table2[[#This Row],[M1A]]="",Table2[[#This Row],[AWAL]],Table2[[#This Row],[M1A]]))))</f>
        <v/>
      </c>
      <c r="J894" s="30"/>
      <c r="K89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9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94" s="31" t="str">
        <f>IF(NOT(Table2[[#This Row],[M1B]]=""),"+-","")</f>
        <v/>
      </c>
      <c r="O894" s="50"/>
    </row>
    <row r="895" spans="1:15">
      <c r="A895" s="28">
        <f>IF(Table2[[#This Row],[TT]]&lt;1,"",COUNT(A$2:A894)+1)</f>
        <v>804</v>
      </c>
      <c r="B895" s="38" t="s">
        <v>991</v>
      </c>
      <c r="C895" s="39">
        <v>22</v>
      </c>
      <c r="D895" s="39" t="s">
        <v>659</v>
      </c>
      <c r="E89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22</v>
      </c>
      <c r="G895" s="29" t="str">
        <f>IF(Table2[[#This Row],[M1A]]="","",Table2[[#This Row],[M1A]]-Table2[[#This Row],[AWAL]])</f>
        <v/>
      </c>
      <c r="I895" s="29" t="str">
        <f>IF(Table2[[#This Row],[M2A]]="","",SUM(Table2[[#This Row],[M2A]]-(IF(Table2[[#This Row],[M1A]]="",Table2[[#This Row],[AWAL]],Table2[[#This Row],[M1A]]))))</f>
        <v/>
      </c>
      <c r="J895" s="30"/>
      <c r="K89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9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95" s="31" t="str">
        <f>IF(NOT(Table2[[#This Row],[M1B]]=""),"+-","")</f>
        <v/>
      </c>
      <c r="O895" s="50"/>
    </row>
    <row r="896" spans="1:15">
      <c r="A896" s="28">
        <f>IF(Table2[[#This Row],[TT]]&lt;1,"",COUNT(A$2:A895)+1)</f>
        <v>805</v>
      </c>
      <c r="B896" s="38" t="s">
        <v>992</v>
      </c>
      <c r="C896" s="39">
        <v>54</v>
      </c>
      <c r="D896" s="39" t="s">
        <v>659</v>
      </c>
      <c r="E89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54</v>
      </c>
      <c r="G896" s="29" t="str">
        <f>IF(Table2[[#This Row],[M1A]]="","",Table2[[#This Row],[M1A]]-Table2[[#This Row],[AWAL]])</f>
        <v/>
      </c>
      <c r="I896" s="29" t="str">
        <f>IF(Table2[[#This Row],[M2A]]="","",SUM(Table2[[#This Row],[M2A]]-(IF(Table2[[#This Row],[M1A]]="",Table2[[#This Row],[AWAL]],Table2[[#This Row],[M1A]]))))</f>
        <v/>
      </c>
      <c r="J896" s="30"/>
      <c r="K89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9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96" s="31" t="str">
        <f>IF(NOT(Table2[[#This Row],[M1B]]=""),"+-","")</f>
        <v/>
      </c>
      <c r="O896" s="50"/>
    </row>
    <row r="897" spans="1:15">
      <c r="A897" s="28">
        <f>IF(Table2[[#This Row],[TT]]&lt;1,"",COUNT(A$2:A896)+1)</f>
        <v>806</v>
      </c>
      <c r="B897" s="38" t="s">
        <v>993</v>
      </c>
      <c r="C897" s="39">
        <v>17</v>
      </c>
      <c r="D897" s="39" t="s">
        <v>659</v>
      </c>
      <c r="E89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17</v>
      </c>
      <c r="G897" s="29" t="str">
        <f>IF(Table2[[#This Row],[M1A]]="","",Table2[[#This Row],[M1A]]-Table2[[#This Row],[AWAL]])</f>
        <v/>
      </c>
      <c r="I897" s="29" t="str">
        <f>IF(Table2[[#This Row],[M2A]]="","",SUM(Table2[[#This Row],[M2A]]-(IF(Table2[[#This Row],[M1A]]="",Table2[[#This Row],[AWAL]],Table2[[#This Row],[M1A]]))))</f>
        <v/>
      </c>
      <c r="J897" s="30"/>
      <c r="K89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9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97" s="31" t="str">
        <f>IF(NOT(Table2[[#This Row],[M1B]]=""),"+-","")</f>
        <v/>
      </c>
      <c r="O897" s="50"/>
    </row>
    <row r="898" spans="1:15">
      <c r="A898" s="28">
        <f>IF(Table2[[#This Row],[TT]]&lt;1,"",COUNT(A$2:A897)+1)</f>
        <v>807</v>
      </c>
      <c r="B898" s="38" t="s">
        <v>994</v>
      </c>
      <c r="C898" s="39">
        <v>10</v>
      </c>
      <c r="D898" s="39" t="s">
        <v>659</v>
      </c>
      <c r="E89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G898" s="29" t="str">
        <f>IF(Table2[[#This Row],[M1A]]="","",Table2[[#This Row],[M1A]]-Table2[[#This Row],[AWAL]])</f>
        <v/>
      </c>
      <c r="I898" s="29" t="str">
        <f>IF(Table2[[#This Row],[M2A]]="","",SUM(Table2[[#This Row],[M2A]]-(IF(Table2[[#This Row],[M1A]]="",Table2[[#This Row],[AWAL]],Table2[[#This Row],[M1A]]))))</f>
        <v/>
      </c>
      <c r="J898" s="30"/>
      <c r="K89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9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98" s="31" t="str">
        <f>IF(NOT(Table2[[#This Row],[M1B]]=""),"+-","")</f>
        <v/>
      </c>
      <c r="O898" s="50"/>
    </row>
    <row r="899" spans="1:15">
      <c r="A899" s="28">
        <f>IF(Table2[[#This Row],[TT]]&lt;1,"",COUNT(A$2:A898)+1)</f>
        <v>808</v>
      </c>
      <c r="B899" s="38" t="s">
        <v>995</v>
      </c>
      <c r="C899" s="39">
        <v>11</v>
      </c>
      <c r="D899" s="39" t="s">
        <v>51</v>
      </c>
      <c r="E89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G899" s="29" t="str">
        <f>IF(Table2[[#This Row],[M1A]]="","",Table2[[#This Row],[M1A]]-Table2[[#This Row],[AWAL]])</f>
        <v/>
      </c>
      <c r="I899" s="29" t="str">
        <f>IF(Table2[[#This Row],[M2A]]="","",SUM(Table2[[#This Row],[M2A]]-(IF(Table2[[#This Row],[M1A]]="",Table2[[#This Row],[AWAL]],Table2[[#This Row],[M1A]]))))</f>
        <v/>
      </c>
      <c r="J899" s="30"/>
      <c r="K89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9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99" s="31" t="str">
        <f>IF(NOT(Table2[[#This Row],[M1B]]=""),"+-","")</f>
        <v/>
      </c>
      <c r="O899" s="50"/>
    </row>
    <row r="900" spans="1:15">
      <c r="A900" s="28">
        <f>IF(Table2[[#This Row],[TT]]&lt;1,"",COUNT(A$2:A899)+1)</f>
        <v>809</v>
      </c>
      <c r="B900" s="38" t="s">
        <v>996</v>
      </c>
      <c r="C900" s="39">
        <v>8</v>
      </c>
      <c r="D900" s="39" t="s">
        <v>137</v>
      </c>
      <c r="E90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900" s="29" t="str">
        <f>IF(Table2[[#This Row],[M1A]]="","",Table2[[#This Row],[M1A]]-Table2[[#This Row],[AWAL]])</f>
        <v/>
      </c>
      <c r="I900" s="29" t="str">
        <f>IF(Table2[[#This Row],[M2A]]="","",SUM(Table2[[#This Row],[M2A]]-(IF(Table2[[#This Row],[M1A]]="",Table2[[#This Row],[AWAL]],Table2[[#This Row],[M1A]]))))</f>
        <v/>
      </c>
      <c r="J900" s="30"/>
      <c r="K90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0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00" s="31" t="str">
        <f>IF(NOT(Table2[[#This Row],[M1B]]=""),"+-","")</f>
        <v/>
      </c>
      <c r="O900" s="50"/>
    </row>
    <row r="901" spans="1:15">
      <c r="A901" s="28">
        <f>IF(Table2[[#This Row],[TT]]&lt;1,"",COUNT(A$2:A900)+1)</f>
        <v>810</v>
      </c>
      <c r="B901" s="38" t="s">
        <v>997</v>
      </c>
      <c r="C901" s="39">
        <v>28</v>
      </c>
      <c r="D901" s="39" t="s">
        <v>19</v>
      </c>
      <c r="E90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28</v>
      </c>
      <c r="G901" s="29" t="str">
        <f>IF(Table2[[#This Row],[M1A]]="","",Table2[[#This Row],[M1A]]-Table2[[#This Row],[AWAL]])</f>
        <v/>
      </c>
      <c r="I901" s="29" t="str">
        <f>IF(Table2[[#This Row],[M2A]]="","",SUM(Table2[[#This Row],[M2A]]-(IF(Table2[[#This Row],[M1A]]="",Table2[[#This Row],[AWAL]],Table2[[#This Row],[M1A]]))))</f>
        <v/>
      </c>
      <c r="J901" s="30"/>
      <c r="K90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0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01" s="31" t="str">
        <f>IF(NOT(Table2[[#This Row],[M1B]]=""),"+-","")</f>
        <v/>
      </c>
      <c r="O901" s="50"/>
    </row>
    <row r="902" spans="1:15">
      <c r="A902" s="28" t="str">
        <f>IF(Table2[[#This Row],[TT]]&lt;1,"",COUNT(A$2:A901)+1)</f>
        <v/>
      </c>
      <c r="B902" s="38" t="s">
        <v>998</v>
      </c>
      <c r="C902" s="39">
        <v>2</v>
      </c>
      <c r="D902" s="39" t="s">
        <v>19</v>
      </c>
      <c r="E90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902" s="29">
        <v>1</v>
      </c>
      <c r="G902" s="29">
        <f>IF(Table2[[#This Row],[M1A]]="","",Table2[[#This Row],[M1A]]-Table2[[#This Row],[AWAL]])</f>
        <v>-1</v>
      </c>
      <c r="H902" s="29">
        <v>0</v>
      </c>
      <c r="I902" s="29">
        <f>IF(Table2[[#This Row],[M2A]]="","",SUM(Table2[[#This Row],[M2A]]-(IF(Table2[[#This Row],[M1A]]="",Table2[[#This Row],[AWAL]],Table2[[#This Row],[M1A]]))))</f>
        <v>-1</v>
      </c>
      <c r="J902" s="30"/>
      <c r="K90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0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02" s="31" t="str">
        <f>IF(NOT(Table2[[#This Row],[M1B]]=""),"+-","")</f>
        <v>+-</v>
      </c>
      <c r="O902" s="50"/>
    </row>
    <row r="903" spans="1:15">
      <c r="A903" s="28">
        <f>IF(Table2[[#This Row],[TT]]&lt;1,"",COUNT(A$2:A902)+1)</f>
        <v>811</v>
      </c>
      <c r="B903" s="38" t="s">
        <v>999</v>
      </c>
      <c r="C903" s="39">
        <v>1</v>
      </c>
      <c r="D903" s="39" t="s">
        <v>145</v>
      </c>
      <c r="E90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903" s="29" t="str">
        <f>IF(Table2[[#This Row],[M1A]]="","",Table2[[#This Row],[M1A]]-Table2[[#This Row],[AWAL]])</f>
        <v/>
      </c>
      <c r="I903" s="29" t="str">
        <f>IF(Table2[[#This Row],[M2A]]="","",SUM(Table2[[#This Row],[M2A]]-(IF(Table2[[#This Row],[M1A]]="",Table2[[#This Row],[AWAL]],Table2[[#This Row],[M1A]]))))</f>
        <v/>
      </c>
      <c r="J903" s="30"/>
      <c r="K90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0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03" s="31" t="str">
        <f>IF(NOT(Table2[[#This Row],[M1B]]=""),"+-","")</f>
        <v/>
      </c>
      <c r="O903" s="50"/>
    </row>
    <row r="904" spans="1:15">
      <c r="A904" s="28">
        <f>IF(Table2[[#This Row],[TT]]&lt;1,"",COUNT(A$2:A903)+1)</f>
        <v>812</v>
      </c>
      <c r="B904" s="38" t="s">
        <v>1000</v>
      </c>
      <c r="C904" s="39">
        <v>8</v>
      </c>
      <c r="D904" s="39" t="s">
        <v>135</v>
      </c>
      <c r="E90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904" s="29" t="str">
        <f>IF(Table2[[#This Row],[M1A]]="","",Table2[[#This Row],[M1A]]-Table2[[#This Row],[AWAL]])</f>
        <v/>
      </c>
      <c r="I904" s="29" t="str">
        <f>IF(Table2[[#This Row],[M2A]]="","",SUM(Table2[[#This Row],[M2A]]-(IF(Table2[[#This Row],[M1A]]="",Table2[[#This Row],[AWAL]],Table2[[#This Row],[M1A]]))))</f>
        <v/>
      </c>
      <c r="J904" s="30"/>
      <c r="K90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0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04" s="31" t="str">
        <f>IF(NOT(Table2[[#This Row],[M1B]]=""),"+-","")</f>
        <v/>
      </c>
      <c r="O904" s="50"/>
    </row>
    <row r="905" spans="1:15">
      <c r="A905" s="28">
        <f>IF(Table2[[#This Row],[TT]]&lt;1,"",COUNT(A$2:A904)+1)</f>
        <v>813</v>
      </c>
      <c r="B905" s="70" t="s">
        <v>1001</v>
      </c>
      <c r="C905" s="71">
        <v>3</v>
      </c>
      <c r="D905" s="71" t="s">
        <v>51</v>
      </c>
      <c r="E90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905" s="29" t="str">
        <f>IF(Table2[[#This Row],[M1A]]="","",Table2[[#This Row],[M1A]]-Table2[[#This Row],[AWAL]])</f>
        <v/>
      </c>
      <c r="I905" s="29" t="str">
        <f>IF(Table2[[#This Row],[M2A]]="","",SUM(Table2[[#This Row],[M2A]]-(IF(Table2[[#This Row],[M1A]]="",Table2[[#This Row],[AWAL]],Table2[[#This Row],[M1A]]))))</f>
        <v/>
      </c>
      <c r="J905" s="30"/>
      <c r="K90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0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05" s="31" t="str">
        <f>IF(NOT(Table2[[#This Row],[M1B]]=""),"+-","")</f>
        <v/>
      </c>
      <c r="O905" s="50"/>
    </row>
    <row r="906" spans="1:15">
      <c r="A906" s="28">
        <f>IF(Table2[[#This Row],[TT]]&lt;1,"",COUNT(A$2:A905)+1)</f>
        <v>814</v>
      </c>
      <c r="B906" s="38" t="s">
        <v>1002</v>
      </c>
      <c r="C906" s="39">
        <v>3</v>
      </c>
      <c r="D906" s="39" t="s">
        <v>51</v>
      </c>
      <c r="E90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906" s="29" t="str">
        <f>IF(Table2[[#This Row],[M1A]]="","",Table2[[#This Row],[M1A]]-Table2[[#This Row],[AWAL]])</f>
        <v/>
      </c>
      <c r="I906" s="29" t="str">
        <f>IF(Table2[[#This Row],[M2A]]="","",SUM(Table2[[#This Row],[M2A]]-(IF(Table2[[#This Row],[M1A]]="",Table2[[#This Row],[AWAL]],Table2[[#This Row],[M1A]]))))</f>
        <v/>
      </c>
      <c r="J906" s="30"/>
      <c r="K90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0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06" s="31" t="str">
        <f>IF(NOT(Table2[[#This Row],[M1B]]=""),"+-","")</f>
        <v/>
      </c>
      <c r="O906" s="50"/>
    </row>
    <row r="907" spans="1:15">
      <c r="A907" s="28">
        <f>IF(Table2[[#This Row],[TT]]&lt;1,"",COUNT(A$2:A906)+1)</f>
        <v>815</v>
      </c>
      <c r="B907" s="38" t="s">
        <v>1003</v>
      </c>
      <c r="C907" s="39">
        <v>3</v>
      </c>
      <c r="D907" s="39" t="s">
        <v>137</v>
      </c>
      <c r="E90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907" s="29" t="str">
        <f>IF(Table2[[#This Row],[M1A]]="","",Table2[[#This Row],[M1A]]-Table2[[#This Row],[AWAL]])</f>
        <v/>
      </c>
      <c r="I907" s="29" t="str">
        <f>IF(Table2[[#This Row],[M2A]]="","",SUM(Table2[[#This Row],[M2A]]-(IF(Table2[[#This Row],[M1A]]="",Table2[[#This Row],[AWAL]],Table2[[#This Row],[M1A]]))))</f>
        <v/>
      </c>
      <c r="J907" s="30"/>
      <c r="K90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0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07" s="31" t="str">
        <f>IF(NOT(Table2[[#This Row],[M1B]]=""),"+-","")</f>
        <v/>
      </c>
      <c r="O907" s="50"/>
    </row>
    <row r="908" spans="1:15">
      <c r="A908" s="28" t="str">
        <f>IF(Table2[[#This Row],[TT]]&lt;1,"",COUNT(A$2:A907)+1)</f>
        <v/>
      </c>
      <c r="B908" s="38" t="s">
        <v>1004</v>
      </c>
      <c r="C908" s="39">
        <v>4</v>
      </c>
      <c r="D908" s="39" t="s">
        <v>135</v>
      </c>
      <c r="E90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908" s="29">
        <v>3</v>
      </c>
      <c r="G908" s="29">
        <f>IF(Table2[[#This Row],[M1A]]="","",Table2[[#This Row],[M1A]]-Table2[[#This Row],[AWAL]])</f>
        <v>-1</v>
      </c>
      <c r="H908" s="29">
        <v>0</v>
      </c>
      <c r="I908" s="29">
        <f>IF(Table2[[#This Row],[M2A]]="","",SUM(Table2[[#This Row],[M2A]]-(IF(Table2[[#This Row],[M1A]]="",Table2[[#This Row],[AWAL]],Table2[[#This Row],[M1A]]))))</f>
        <v>-3</v>
      </c>
      <c r="J908" s="30"/>
      <c r="K90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0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08" s="31" t="str">
        <f>IF(NOT(Table2[[#This Row],[M1B]]=""),"+-","")</f>
        <v>+-</v>
      </c>
      <c r="O908" s="50"/>
    </row>
    <row r="909" spans="1:15">
      <c r="A909" s="28" t="str">
        <f>IF(Table2[[#This Row],[TT]]&lt;1,"",COUNT(A$2:A908)+1)</f>
        <v/>
      </c>
      <c r="B909" s="38" t="s">
        <v>1005</v>
      </c>
      <c r="C909" s="39">
        <v>2</v>
      </c>
      <c r="D909" s="39" t="s">
        <v>1006</v>
      </c>
      <c r="E90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909" s="29">
        <v>1</v>
      </c>
      <c r="G909" s="29">
        <f>IF(Table2[[#This Row],[M1A]]="","",Table2[[#This Row],[M1A]]-Table2[[#This Row],[AWAL]])</f>
        <v>-1</v>
      </c>
      <c r="H909" s="29">
        <v>0</v>
      </c>
      <c r="I909" s="29">
        <f>IF(Table2[[#This Row],[M2A]]="","",SUM(Table2[[#This Row],[M2A]]-(IF(Table2[[#This Row],[M1A]]="",Table2[[#This Row],[AWAL]],Table2[[#This Row],[M1A]]))))</f>
        <v>-1</v>
      </c>
      <c r="J909" s="30"/>
      <c r="K90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0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09" s="31" t="str">
        <f>IF(NOT(Table2[[#This Row],[M1B]]=""),"+-","")</f>
        <v>+-</v>
      </c>
      <c r="O909" s="50"/>
    </row>
    <row r="910" spans="1:15">
      <c r="A910" s="28">
        <f>IF(Table2[[#This Row],[TT]]&lt;1,"",COUNT(A$2:A909)+1)</f>
        <v>816</v>
      </c>
      <c r="B910" s="38" t="s">
        <v>1007</v>
      </c>
      <c r="C910" s="39">
        <v>52</v>
      </c>
      <c r="D910" s="39" t="s">
        <v>135</v>
      </c>
      <c r="E91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50</v>
      </c>
      <c r="G910" s="29" t="str">
        <f>IF(Table2[[#This Row],[M1A]]="","",Table2[[#This Row],[M1A]]-Table2[[#This Row],[AWAL]])</f>
        <v/>
      </c>
      <c r="I910" s="29" t="str">
        <f>IF(Table2[[#This Row],[M2A]]="","",SUM(Table2[[#This Row],[M2A]]-(IF(Table2[[#This Row],[M1A]]="",Table2[[#This Row],[AWAL]],Table2[[#This Row],[M1A]]))))</f>
        <v/>
      </c>
      <c r="J910" s="30"/>
      <c r="K91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910" s="29">
        <v>50</v>
      </c>
      <c r="M910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-2</v>
      </c>
      <c r="N910" s="31" t="str">
        <f>IF(NOT(Table2[[#This Row],[M1B]]=""),"+-","")</f>
        <v/>
      </c>
      <c r="O910" s="50"/>
    </row>
    <row r="911" spans="1:15">
      <c r="A911" s="28">
        <f>IF(Table2[[#This Row],[TT]]&lt;1,"",COUNT(A$2:A910)+1)</f>
        <v>817</v>
      </c>
      <c r="B911" s="38" t="s">
        <v>1008</v>
      </c>
      <c r="C911" s="39">
        <v>14</v>
      </c>
      <c r="D911" s="39" t="s">
        <v>182</v>
      </c>
      <c r="E91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G911" s="29" t="str">
        <f>IF(Table2[[#This Row],[M1A]]="","",Table2[[#This Row],[M1A]]-Table2[[#This Row],[AWAL]])</f>
        <v/>
      </c>
      <c r="I911" s="29" t="str">
        <f>IF(Table2[[#This Row],[M2A]]="","",SUM(Table2[[#This Row],[M2A]]-(IF(Table2[[#This Row],[M1A]]="",Table2[[#This Row],[AWAL]],Table2[[#This Row],[M1A]]))))</f>
        <v/>
      </c>
      <c r="J911" s="30"/>
      <c r="K91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1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11" s="31" t="str">
        <f>IF(NOT(Table2[[#This Row],[M1B]]=""),"+-","")</f>
        <v/>
      </c>
      <c r="O911" s="50"/>
    </row>
    <row r="912" spans="1:15">
      <c r="A912" s="28">
        <f>IF(Table2[[#This Row],[TT]]&lt;1,"",COUNT(A$2:A911)+1)</f>
        <v>818</v>
      </c>
      <c r="B912" s="38" t="s">
        <v>1009</v>
      </c>
      <c r="C912" s="39">
        <v>2</v>
      </c>
      <c r="D912" s="39" t="s">
        <v>135</v>
      </c>
      <c r="E91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912" s="29" t="str">
        <f>IF(Table2[[#This Row],[M1A]]="","",Table2[[#This Row],[M1A]]-Table2[[#This Row],[AWAL]])</f>
        <v/>
      </c>
      <c r="I912" s="29" t="str">
        <f>IF(Table2[[#This Row],[M2A]]="","",SUM(Table2[[#This Row],[M2A]]-(IF(Table2[[#This Row],[M1A]]="",Table2[[#This Row],[AWAL]],Table2[[#This Row],[M1A]]))))</f>
        <v/>
      </c>
      <c r="J912" s="30"/>
      <c r="K91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1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12" s="31" t="str">
        <f>IF(NOT(Table2[[#This Row],[M1B]]=""),"+-","")</f>
        <v/>
      </c>
      <c r="O912" s="50"/>
    </row>
    <row r="913" spans="1:15">
      <c r="A913" s="28">
        <f>IF(Table2[[#This Row],[TT]]&lt;1,"",COUNT(A$2:A912)+1)</f>
        <v>819</v>
      </c>
      <c r="B913" s="38" t="s">
        <v>1010</v>
      </c>
      <c r="C913" s="39">
        <v>14</v>
      </c>
      <c r="D913" s="39" t="s">
        <v>204</v>
      </c>
      <c r="E91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G913" s="29" t="str">
        <f>IF(Table2[[#This Row],[M1A]]="","",Table2[[#This Row],[M1A]]-Table2[[#This Row],[AWAL]])</f>
        <v/>
      </c>
      <c r="I913" s="29" t="str">
        <f>IF(Table2[[#This Row],[M2A]]="","",SUM(Table2[[#This Row],[M2A]]-(IF(Table2[[#This Row],[M1A]]="",Table2[[#This Row],[AWAL]],Table2[[#This Row],[M1A]]))))</f>
        <v/>
      </c>
      <c r="J913" s="30"/>
      <c r="K91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1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13" s="31" t="str">
        <f>IF(NOT(Table2[[#This Row],[M1B]]=""),"+-","")</f>
        <v/>
      </c>
      <c r="O913" s="50"/>
    </row>
    <row r="914" spans="1:15">
      <c r="A914" s="28">
        <f>IF(Table2[[#This Row],[TT]]&lt;1,"",COUNT(A$2:A913)+1)</f>
        <v>820</v>
      </c>
      <c r="B914" s="38" t="s">
        <v>1011</v>
      </c>
      <c r="C914" s="39">
        <v>5</v>
      </c>
      <c r="D914" s="39" t="s">
        <v>150</v>
      </c>
      <c r="E91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914" s="29" t="str">
        <f>IF(Table2[[#This Row],[M1A]]="","",Table2[[#This Row],[M1A]]-Table2[[#This Row],[AWAL]])</f>
        <v/>
      </c>
      <c r="I914" s="29" t="str">
        <f>IF(Table2[[#This Row],[M2A]]="","",SUM(Table2[[#This Row],[M2A]]-(IF(Table2[[#This Row],[M1A]]="",Table2[[#This Row],[AWAL]],Table2[[#This Row],[M1A]]))))</f>
        <v/>
      </c>
      <c r="J914" s="30"/>
      <c r="K91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1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14" s="31" t="str">
        <f>IF(NOT(Table2[[#This Row],[M1B]]=""),"+-","")</f>
        <v/>
      </c>
      <c r="O914" s="50"/>
    </row>
    <row r="915" spans="1:15">
      <c r="A915" s="28">
        <f>IF(Table2[[#This Row],[TT]]&lt;1,"",COUNT(A$2:A914)+1)</f>
        <v>821</v>
      </c>
      <c r="B915" s="38" t="s">
        <v>2950</v>
      </c>
      <c r="C915" s="39">
        <v>8</v>
      </c>
      <c r="D915" s="39" t="s">
        <v>2881</v>
      </c>
      <c r="E91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28</v>
      </c>
      <c r="G915" s="29" t="str">
        <f>IF(Table2[[#This Row],[M1A]]="","",Table2[[#This Row],[M1A]]-Table2[[#This Row],[AWAL]])</f>
        <v/>
      </c>
      <c r="H915" s="29">
        <v>13</v>
      </c>
      <c r="I915" s="29">
        <f>IF(Table2[[#This Row],[M2A]]="","",SUM(Table2[[#This Row],[M2A]]-(IF(Table2[[#This Row],[M1A]]="",Table2[[#This Row],[AWAL]],Table2[[#This Row],[M1A]]))))</f>
        <v>5</v>
      </c>
      <c r="J915" s="30">
        <v>16</v>
      </c>
      <c r="K915" s="29">
        <f>IF(Table2[[#This Row],[M3A]]="","",SUM(Table2[[#This Row],[M3A]]-(IF(Table2[[#This Row],[M2A]]="",IF(Table2[[#This Row],[M1A]]="",Table2[[#This Row],[AWAL]],Table2[[#This Row],[M1A]]),Table2[[#This Row],[M2A]]))))</f>
        <v>3</v>
      </c>
      <c r="L915" s="29">
        <v>28</v>
      </c>
      <c r="M915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12</v>
      </c>
      <c r="N915" s="31" t="str">
        <f>IF(NOT(Table2[[#This Row],[M1B]]=""),"+-","")</f>
        <v/>
      </c>
      <c r="O915" s="50"/>
    </row>
    <row r="916" spans="1:15">
      <c r="A916" s="28">
        <f>IF(Table2[[#This Row],[TT]]&lt;1,"",COUNT(A$2:A915)+1)</f>
        <v>822</v>
      </c>
      <c r="B916" s="38" t="s">
        <v>1012</v>
      </c>
      <c r="C916" s="39">
        <v>4</v>
      </c>
      <c r="D916" s="39" t="s">
        <v>143</v>
      </c>
      <c r="E91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916" s="29" t="str">
        <f>IF(Table2[[#This Row],[M1A]]="","",Table2[[#This Row],[M1A]]-Table2[[#This Row],[AWAL]])</f>
        <v/>
      </c>
      <c r="I916" s="29" t="str">
        <f>IF(Table2[[#This Row],[M2A]]="","",SUM(Table2[[#This Row],[M2A]]-(IF(Table2[[#This Row],[M1A]]="",Table2[[#This Row],[AWAL]],Table2[[#This Row],[M1A]]))))</f>
        <v/>
      </c>
      <c r="J916" s="30"/>
      <c r="K91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1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16" s="31" t="str">
        <f>IF(NOT(Table2[[#This Row],[M1B]]=""),"+-","")</f>
        <v/>
      </c>
      <c r="O916" s="50"/>
    </row>
    <row r="917" spans="1:15">
      <c r="A917" s="28">
        <f>IF(Table2[[#This Row],[TT]]&lt;1,"",COUNT(A$2:A916)+1)</f>
        <v>823</v>
      </c>
      <c r="B917" s="38" t="s">
        <v>1013</v>
      </c>
      <c r="C917" s="39">
        <v>3</v>
      </c>
      <c r="D917" s="39" t="s">
        <v>204</v>
      </c>
      <c r="E91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917" s="29" t="str">
        <f>IF(Table2[[#This Row],[M1A]]="","",Table2[[#This Row],[M1A]]-Table2[[#This Row],[AWAL]])</f>
        <v/>
      </c>
      <c r="I917" s="29" t="str">
        <f>IF(Table2[[#This Row],[M2A]]="","",SUM(Table2[[#This Row],[M2A]]-(IF(Table2[[#This Row],[M1A]]="",Table2[[#This Row],[AWAL]],Table2[[#This Row],[M1A]]))))</f>
        <v/>
      </c>
      <c r="J917" s="30"/>
      <c r="K91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1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17" s="31" t="str">
        <f>IF(NOT(Table2[[#This Row],[M1B]]=""),"+-","")</f>
        <v/>
      </c>
      <c r="O917" s="50"/>
    </row>
    <row r="918" spans="1:15">
      <c r="A918" s="28">
        <f>IF(Table2[[#This Row],[TT]]&lt;1,"",COUNT(A$2:A917)+1)</f>
        <v>824</v>
      </c>
      <c r="B918" s="38" t="s">
        <v>1014</v>
      </c>
      <c r="C918" s="39">
        <v>1</v>
      </c>
      <c r="D918" s="39" t="s">
        <v>150</v>
      </c>
      <c r="E91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918" s="29" t="str">
        <f>IF(Table2[[#This Row],[M1A]]="","",Table2[[#This Row],[M1A]]-Table2[[#This Row],[AWAL]])</f>
        <v/>
      </c>
      <c r="I918" s="29" t="str">
        <f>IF(Table2[[#This Row],[M2A]]="","",SUM(Table2[[#This Row],[M2A]]-(IF(Table2[[#This Row],[M1A]]="",Table2[[#This Row],[AWAL]],Table2[[#This Row],[M1A]]))))</f>
        <v/>
      </c>
      <c r="J918" s="30"/>
      <c r="K91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1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18" s="31" t="str">
        <f>IF(NOT(Table2[[#This Row],[M1B]]=""),"+-","")</f>
        <v/>
      </c>
      <c r="O918" s="50"/>
    </row>
    <row r="919" spans="1:15">
      <c r="A919" s="28">
        <f>IF(Table2[[#This Row],[TT]]&lt;1,"",COUNT(A$2:A918)+1)</f>
        <v>825</v>
      </c>
      <c r="B919" s="38" t="s">
        <v>1015</v>
      </c>
      <c r="C919" s="39">
        <v>8</v>
      </c>
      <c r="D919" s="39" t="s">
        <v>206</v>
      </c>
      <c r="E91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919" s="29" t="str">
        <f>IF(Table2[[#This Row],[M1A]]="","",Table2[[#This Row],[M1A]]-Table2[[#This Row],[AWAL]])</f>
        <v/>
      </c>
      <c r="I919" s="29" t="str">
        <f>IF(Table2[[#This Row],[M2A]]="","",SUM(Table2[[#This Row],[M2A]]-(IF(Table2[[#This Row],[M1A]]="",Table2[[#This Row],[AWAL]],Table2[[#This Row],[M1A]]))))</f>
        <v/>
      </c>
      <c r="J919" s="30"/>
      <c r="K91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1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19" s="31" t="str">
        <f>IF(NOT(Table2[[#This Row],[M1B]]=""),"+-","")</f>
        <v/>
      </c>
      <c r="O919" s="50"/>
    </row>
    <row r="920" spans="1:15">
      <c r="A920" s="28">
        <f>IF(Table2[[#This Row],[TT]]&lt;1,"",COUNT(A$2:A919)+1)</f>
        <v>826</v>
      </c>
      <c r="B920" s="38" t="s">
        <v>1016</v>
      </c>
      <c r="C920" s="39">
        <v>4</v>
      </c>
      <c r="D920" s="39" t="s">
        <v>14</v>
      </c>
      <c r="E92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920" s="29" t="str">
        <f>IF(Table2[[#This Row],[M1A]]="","",Table2[[#This Row],[M1A]]-Table2[[#This Row],[AWAL]])</f>
        <v/>
      </c>
      <c r="I920" s="29" t="str">
        <f>IF(Table2[[#This Row],[M2A]]="","",SUM(Table2[[#This Row],[M2A]]-(IF(Table2[[#This Row],[M1A]]="",Table2[[#This Row],[AWAL]],Table2[[#This Row],[M1A]]))))</f>
        <v/>
      </c>
      <c r="J920" s="30"/>
      <c r="K92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2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20" s="31" t="str">
        <f>IF(NOT(Table2[[#This Row],[M1B]]=""),"+-","")</f>
        <v/>
      </c>
      <c r="O920" s="50"/>
    </row>
    <row r="921" spans="1:15">
      <c r="A921" s="28">
        <f>IF(Table2[[#This Row],[TT]]&lt;1,"",COUNT(A$2:A920)+1)</f>
        <v>827</v>
      </c>
      <c r="B921" s="38" t="s">
        <v>1017</v>
      </c>
      <c r="C921" s="39">
        <v>10</v>
      </c>
      <c r="D921" s="39" t="s">
        <v>19</v>
      </c>
      <c r="E92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G921" s="29" t="str">
        <f>IF(Table2[[#This Row],[M1A]]="","",Table2[[#This Row],[M1A]]-Table2[[#This Row],[AWAL]])</f>
        <v/>
      </c>
      <c r="I921" s="29" t="str">
        <f>IF(Table2[[#This Row],[M2A]]="","",SUM(Table2[[#This Row],[M2A]]-(IF(Table2[[#This Row],[M1A]]="",Table2[[#This Row],[AWAL]],Table2[[#This Row],[M1A]]))))</f>
        <v/>
      </c>
      <c r="J921" s="30"/>
      <c r="K92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2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21" s="31" t="str">
        <f>IF(NOT(Table2[[#This Row],[M1B]]=""),"+-","")</f>
        <v/>
      </c>
      <c r="O921" s="50"/>
    </row>
    <row r="922" spans="1:15">
      <c r="A922" s="28">
        <f>IF(Table2[[#This Row],[TT]]&lt;1,"",COUNT(A$2:A921)+1)</f>
        <v>828</v>
      </c>
      <c r="B922" s="38" t="s">
        <v>1018</v>
      </c>
      <c r="C922" s="39">
        <v>6</v>
      </c>
      <c r="D922" s="39" t="s">
        <v>19</v>
      </c>
      <c r="E92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922" s="29" t="str">
        <f>IF(Table2[[#This Row],[M1A]]="","",Table2[[#This Row],[M1A]]-Table2[[#This Row],[AWAL]])</f>
        <v/>
      </c>
      <c r="I922" s="29" t="str">
        <f>IF(Table2[[#This Row],[M2A]]="","",SUM(Table2[[#This Row],[M2A]]-(IF(Table2[[#This Row],[M1A]]="",Table2[[#This Row],[AWAL]],Table2[[#This Row],[M1A]]))))</f>
        <v/>
      </c>
      <c r="J922" s="30"/>
      <c r="K92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2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22" s="31" t="str">
        <f>IF(NOT(Table2[[#This Row],[M1B]]=""),"+-","")</f>
        <v/>
      </c>
      <c r="O922" s="50"/>
    </row>
    <row r="923" spans="1:15">
      <c r="A923" s="28">
        <f>IF(Table2[[#This Row],[TT]]&lt;1,"",COUNT(A$2:A922)+1)</f>
        <v>829</v>
      </c>
      <c r="B923" s="38" t="s">
        <v>1019</v>
      </c>
      <c r="C923" s="39">
        <v>15</v>
      </c>
      <c r="D923" s="39" t="s">
        <v>19</v>
      </c>
      <c r="E92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G923" s="29" t="str">
        <f>IF(Table2[[#This Row],[M1A]]="","",Table2[[#This Row],[M1A]]-Table2[[#This Row],[AWAL]])</f>
        <v/>
      </c>
      <c r="I923" s="29" t="str">
        <f>IF(Table2[[#This Row],[M2A]]="","",SUM(Table2[[#This Row],[M2A]]-(IF(Table2[[#This Row],[M1A]]="",Table2[[#This Row],[AWAL]],Table2[[#This Row],[M1A]]))))</f>
        <v/>
      </c>
      <c r="J923" s="30"/>
      <c r="K92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2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23" s="31" t="str">
        <f>IF(NOT(Table2[[#This Row],[M1B]]=""),"+-","")</f>
        <v/>
      </c>
      <c r="O923" s="50"/>
    </row>
    <row r="924" spans="1:15">
      <c r="A924" s="28">
        <f>IF(Table2[[#This Row],[TT]]&lt;1,"",COUNT(A$2:A923)+1)</f>
        <v>830</v>
      </c>
      <c r="B924" s="38" t="s">
        <v>1020</v>
      </c>
      <c r="C924" s="39">
        <v>1</v>
      </c>
      <c r="D924" s="39" t="s">
        <v>19</v>
      </c>
      <c r="E92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924" s="29" t="str">
        <f>IF(Table2[[#This Row],[M1A]]="","",Table2[[#This Row],[M1A]]-Table2[[#This Row],[AWAL]])</f>
        <v/>
      </c>
      <c r="I924" s="29" t="str">
        <f>IF(Table2[[#This Row],[M2A]]="","",SUM(Table2[[#This Row],[M2A]]-(IF(Table2[[#This Row],[M1A]]="",Table2[[#This Row],[AWAL]],Table2[[#This Row],[M1A]]))))</f>
        <v/>
      </c>
      <c r="J924" s="30"/>
      <c r="K92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2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24" s="31" t="str">
        <f>IF(NOT(Table2[[#This Row],[M1B]]=""),"+-","")</f>
        <v/>
      </c>
      <c r="O924" s="50"/>
    </row>
    <row r="925" spans="1:15">
      <c r="A925" s="28">
        <f>IF(Table2[[#This Row],[TT]]&lt;1,"",COUNT(A$2:A924)+1)</f>
        <v>831</v>
      </c>
      <c r="B925" s="38" t="s">
        <v>1021</v>
      </c>
      <c r="C925" s="39">
        <v>2</v>
      </c>
      <c r="D925" s="39" t="s">
        <v>19</v>
      </c>
      <c r="E92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925" s="29" t="str">
        <f>IF(Table2[[#This Row],[M1A]]="","",Table2[[#This Row],[M1A]]-Table2[[#This Row],[AWAL]])</f>
        <v/>
      </c>
      <c r="I925" s="29" t="str">
        <f>IF(Table2[[#This Row],[M2A]]="","",SUM(Table2[[#This Row],[M2A]]-(IF(Table2[[#This Row],[M1A]]="",Table2[[#This Row],[AWAL]],Table2[[#This Row],[M1A]]))))</f>
        <v/>
      </c>
      <c r="J925" s="30"/>
      <c r="K92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2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25" s="31" t="str">
        <f>IF(NOT(Table2[[#This Row],[M1B]]=""),"+-","")</f>
        <v/>
      </c>
      <c r="O925" s="50"/>
    </row>
    <row r="926" spans="1:15">
      <c r="A926" s="28">
        <f>IF(Table2[[#This Row],[TT]]&lt;1,"",COUNT(A$2:A925)+1)</f>
        <v>832</v>
      </c>
      <c r="B926" s="38" t="s">
        <v>1022</v>
      </c>
      <c r="C926" s="39">
        <v>45</v>
      </c>
      <c r="D926" s="39" t="s">
        <v>1023</v>
      </c>
      <c r="E92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45</v>
      </c>
      <c r="G926" s="29" t="str">
        <f>IF(Table2[[#This Row],[M1A]]="","",Table2[[#This Row],[M1A]]-Table2[[#This Row],[AWAL]])</f>
        <v/>
      </c>
      <c r="I926" s="29" t="str">
        <f>IF(Table2[[#This Row],[M2A]]="","",SUM(Table2[[#This Row],[M2A]]-(IF(Table2[[#This Row],[M1A]]="",Table2[[#This Row],[AWAL]],Table2[[#This Row],[M1A]]))))</f>
        <v/>
      </c>
      <c r="J926" s="30"/>
      <c r="K92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2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26" s="31" t="str">
        <f>IF(NOT(Table2[[#This Row],[M1B]]=""),"+-","")</f>
        <v/>
      </c>
      <c r="O926" s="50"/>
    </row>
    <row r="927" spans="1:15">
      <c r="A927" s="28">
        <f>IF(Table2[[#This Row],[TT]]&lt;1,"",COUNT(A$2:A926)+1)</f>
        <v>833</v>
      </c>
      <c r="B927" s="38" t="s">
        <v>1024</v>
      </c>
      <c r="C927" s="39">
        <v>2</v>
      </c>
      <c r="D927" s="39" t="s">
        <v>19</v>
      </c>
      <c r="E92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927" s="29" t="str">
        <f>IF(Table2[[#This Row],[M1A]]="","",Table2[[#This Row],[M1A]]-Table2[[#This Row],[AWAL]])</f>
        <v/>
      </c>
      <c r="I927" s="29" t="str">
        <f>IF(Table2[[#This Row],[M2A]]="","",SUM(Table2[[#This Row],[M2A]]-(IF(Table2[[#This Row],[M1A]]="",Table2[[#This Row],[AWAL]],Table2[[#This Row],[M1A]]))))</f>
        <v/>
      </c>
      <c r="J927" s="30"/>
      <c r="K92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2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27" s="31" t="str">
        <f>IF(NOT(Table2[[#This Row],[M1B]]=""),"+-","")</f>
        <v/>
      </c>
      <c r="O927" s="50"/>
    </row>
    <row r="928" spans="1:15">
      <c r="A928" s="28">
        <f>IF(Table2[[#This Row],[TT]]&lt;1,"",COUNT(A$2:A927)+1)</f>
        <v>834</v>
      </c>
      <c r="B928" s="38" t="s">
        <v>1025</v>
      </c>
      <c r="C928" s="39">
        <v>6</v>
      </c>
      <c r="D928" s="39" t="s">
        <v>1023</v>
      </c>
      <c r="E92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928" s="29" t="str">
        <f>IF(Table2[[#This Row],[M1A]]="","",Table2[[#This Row],[M1A]]-Table2[[#This Row],[AWAL]])</f>
        <v/>
      </c>
      <c r="I928" s="29" t="str">
        <f>IF(Table2[[#This Row],[M2A]]="","",SUM(Table2[[#This Row],[M2A]]-(IF(Table2[[#This Row],[M1A]]="",Table2[[#This Row],[AWAL]],Table2[[#This Row],[M1A]]))))</f>
        <v/>
      </c>
      <c r="J928" s="30"/>
      <c r="K92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2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28" s="31" t="str">
        <f>IF(NOT(Table2[[#This Row],[M1B]]=""),"+-","")</f>
        <v/>
      </c>
      <c r="O928" s="50"/>
    </row>
    <row r="929" spans="1:15">
      <c r="A929" s="28">
        <f>IF(Table2[[#This Row],[TT]]&lt;1,"",COUNT(A$2:A928)+1)</f>
        <v>835</v>
      </c>
      <c r="B929" s="38" t="s">
        <v>1026</v>
      </c>
      <c r="C929" s="39">
        <v>12</v>
      </c>
      <c r="D929" s="39" t="s">
        <v>1023</v>
      </c>
      <c r="E92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G929" s="29" t="str">
        <f>IF(Table2[[#This Row],[M1A]]="","",Table2[[#This Row],[M1A]]-Table2[[#This Row],[AWAL]])</f>
        <v/>
      </c>
      <c r="I929" s="29" t="str">
        <f>IF(Table2[[#This Row],[M2A]]="","",SUM(Table2[[#This Row],[M2A]]-(IF(Table2[[#This Row],[M1A]]="",Table2[[#This Row],[AWAL]],Table2[[#This Row],[M1A]]))))</f>
        <v/>
      </c>
      <c r="J929" s="30"/>
      <c r="K92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2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29" s="31" t="str">
        <f>IF(NOT(Table2[[#This Row],[M1B]]=""),"+-","")</f>
        <v/>
      </c>
      <c r="O929" s="50"/>
    </row>
    <row r="930" spans="1:15">
      <c r="A930" s="28">
        <f>IF(Table2[[#This Row],[TT]]&lt;1,"",COUNT(A$2:A929)+1)</f>
        <v>836</v>
      </c>
      <c r="B930" s="38" t="s">
        <v>1027</v>
      </c>
      <c r="C930" s="39">
        <v>5</v>
      </c>
      <c r="D930" s="39" t="s">
        <v>1023</v>
      </c>
      <c r="E93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930" s="29" t="str">
        <f>IF(Table2[[#This Row],[M1A]]="","",Table2[[#This Row],[M1A]]-Table2[[#This Row],[AWAL]])</f>
        <v/>
      </c>
      <c r="I930" s="29" t="str">
        <f>IF(Table2[[#This Row],[M2A]]="","",SUM(Table2[[#This Row],[M2A]]-(IF(Table2[[#This Row],[M1A]]="",Table2[[#This Row],[AWAL]],Table2[[#This Row],[M1A]]))))</f>
        <v/>
      </c>
      <c r="J930" s="30"/>
      <c r="K93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3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30" s="31" t="str">
        <f>IF(NOT(Table2[[#This Row],[M1B]]=""),"+-","")</f>
        <v/>
      </c>
      <c r="O930" s="50"/>
    </row>
    <row r="931" spans="1:15">
      <c r="A931" s="28">
        <f>IF(Table2[[#This Row],[TT]]&lt;1,"",COUNT(A$2:A930)+1)</f>
        <v>837</v>
      </c>
      <c r="B931" s="38" t="s">
        <v>1028</v>
      </c>
      <c r="C931" s="39">
        <v>42</v>
      </c>
      <c r="D931" s="39" t="s">
        <v>19</v>
      </c>
      <c r="E93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42</v>
      </c>
      <c r="G931" s="29" t="str">
        <f>IF(Table2[[#This Row],[M1A]]="","",Table2[[#This Row],[M1A]]-Table2[[#This Row],[AWAL]])</f>
        <v/>
      </c>
      <c r="I931" s="29" t="str">
        <f>IF(Table2[[#This Row],[M2A]]="","",SUM(Table2[[#This Row],[M2A]]-(IF(Table2[[#This Row],[M1A]]="",Table2[[#This Row],[AWAL]],Table2[[#This Row],[M1A]]))))</f>
        <v/>
      </c>
      <c r="J931" s="30"/>
      <c r="K93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3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31" s="31" t="str">
        <f>IF(NOT(Table2[[#This Row],[M1B]]=""),"+-","")</f>
        <v/>
      </c>
      <c r="O931" s="50"/>
    </row>
    <row r="932" spans="1:15">
      <c r="A932" s="28">
        <f>IF(Table2[[#This Row],[TT]]&lt;1,"",COUNT(A$2:A931)+1)</f>
        <v>838</v>
      </c>
      <c r="B932" s="38" t="s">
        <v>1029</v>
      </c>
      <c r="C932" s="39">
        <v>1</v>
      </c>
      <c r="D932" s="39" t="s">
        <v>82</v>
      </c>
      <c r="E93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932" s="29" t="str">
        <f>IF(Table2[[#This Row],[M1A]]="","",Table2[[#This Row],[M1A]]-Table2[[#This Row],[AWAL]])</f>
        <v/>
      </c>
      <c r="I932" s="29" t="str">
        <f>IF(Table2[[#This Row],[M2A]]="","",SUM(Table2[[#This Row],[M2A]]-(IF(Table2[[#This Row],[M1A]]="",Table2[[#This Row],[AWAL]],Table2[[#This Row],[M1A]]))))</f>
        <v/>
      </c>
      <c r="J932" s="30"/>
      <c r="K93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3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32" s="31" t="str">
        <f>IF(NOT(Table2[[#This Row],[M1B]]=""),"+-","")</f>
        <v/>
      </c>
      <c r="O932" s="50"/>
    </row>
    <row r="933" spans="1:15">
      <c r="A933" s="28">
        <f>IF(Table2[[#This Row],[TT]]&lt;1,"",COUNT(A$2:A932)+1)</f>
        <v>839</v>
      </c>
      <c r="B933" s="38" t="s">
        <v>1030</v>
      </c>
      <c r="C933" s="39">
        <v>1</v>
      </c>
      <c r="D933" s="39" t="s">
        <v>82</v>
      </c>
      <c r="E93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933" s="29" t="str">
        <f>IF(Table2[[#This Row],[M1A]]="","",Table2[[#This Row],[M1A]]-Table2[[#This Row],[AWAL]])</f>
        <v/>
      </c>
      <c r="I933" s="29" t="str">
        <f>IF(Table2[[#This Row],[M2A]]="","",SUM(Table2[[#This Row],[M2A]]-(IF(Table2[[#This Row],[M1A]]="",Table2[[#This Row],[AWAL]],Table2[[#This Row],[M1A]]))))</f>
        <v/>
      </c>
      <c r="J933" s="30"/>
      <c r="K93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3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33" s="31" t="str">
        <f>IF(NOT(Table2[[#This Row],[M1B]]=""),"+-","")</f>
        <v/>
      </c>
      <c r="O933" s="50"/>
    </row>
    <row r="934" spans="1:15">
      <c r="A934" s="28">
        <f>IF(Table2[[#This Row],[TT]]&lt;1,"",COUNT(A$2:A933)+1)</f>
        <v>840</v>
      </c>
      <c r="B934" s="38" t="s">
        <v>1031</v>
      </c>
      <c r="C934" s="39">
        <v>2</v>
      </c>
      <c r="D934" s="39" t="s">
        <v>78</v>
      </c>
      <c r="E93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934" s="29" t="str">
        <f>IF(Table2[[#This Row],[M1A]]="","",Table2[[#This Row],[M1A]]-Table2[[#This Row],[AWAL]])</f>
        <v/>
      </c>
      <c r="I934" s="29" t="str">
        <f>IF(Table2[[#This Row],[M2A]]="","",SUM(Table2[[#This Row],[M2A]]-(IF(Table2[[#This Row],[M1A]]="",Table2[[#This Row],[AWAL]],Table2[[#This Row],[M1A]]))))</f>
        <v/>
      </c>
      <c r="J934" s="30"/>
      <c r="K93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3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34" s="31" t="str">
        <f>IF(NOT(Table2[[#This Row],[M1B]]=""),"+-","")</f>
        <v/>
      </c>
      <c r="O934" s="50"/>
    </row>
    <row r="935" spans="1:15">
      <c r="A935" s="28">
        <f>IF(Table2[[#This Row],[TT]]&lt;1,"",COUNT(A$2:A934)+1)</f>
        <v>841</v>
      </c>
      <c r="B935" s="38" t="s">
        <v>1032</v>
      </c>
      <c r="C935" s="39">
        <v>40</v>
      </c>
      <c r="D935" s="39" t="s">
        <v>96</v>
      </c>
      <c r="E93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28</v>
      </c>
      <c r="F935" s="29">
        <v>37</v>
      </c>
      <c r="G935" s="29">
        <f>IF(Table2[[#This Row],[M1A]]="","",Table2[[#This Row],[M1A]]-Table2[[#This Row],[AWAL]])</f>
        <v>-3</v>
      </c>
      <c r="H935" s="29">
        <v>33</v>
      </c>
      <c r="I935" s="29">
        <f>IF(Table2[[#This Row],[M2A]]="","",SUM(Table2[[#This Row],[M2A]]-(IF(Table2[[#This Row],[M1A]]="",Table2[[#This Row],[AWAL]],Table2[[#This Row],[M1A]]))))</f>
        <v>-4</v>
      </c>
      <c r="J935" s="30">
        <v>29</v>
      </c>
      <c r="K935" s="29">
        <f>IF(Table2[[#This Row],[M3A]]="","",SUM(Table2[[#This Row],[M3A]]-(IF(Table2[[#This Row],[M2A]]="",IF(Table2[[#This Row],[M1A]]="",Table2[[#This Row],[AWAL]],Table2[[#This Row],[M1A]]),Table2[[#This Row],[M2A]]))))</f>
        <v>-4</v>
      </c>
      <c r="L935" s="29">
        <v>28</v>
      </c>
      <c r="M935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935" s="31" t="str">
        <f>IF(NOT(Table2[[#This Row],[M1B]]=""),"+-","")</f>
        <v>+-</v>
      </c>
      <c r="O935" s="50"/>
    </row>
    <row r="936" spans="1:15">
      <c r="A936" s="28">
        <f>IF(Table2[[#This Row],[TT]]&lt;1,"",COUNT(A$2:A935)+1)</f>
        <v>842</v>
      </c>
      <c r="B936" s="38" t="s">
        <v>1033</v>
      </c>
      <c r="C936" s="39">
        <v>5</v>
      </c>
      <c r="D936" s="39" t="s">
        <v>120</v>
      </c>
      <c r="E93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936" s="29" t="str">
        <f>IF(Table2[[#This Row],[M1A]]="","",Table2[[#This Row],[M1A]]-Table2[[#This Row],[AWAL]])</f>
        <v/>
      </c>
      <c r="I936" s="29" t="str">
        <f>IF(Table2[[#This Row],[M2A]]="","",SUM(Table2[[#This Row],[M2A]]-(IF(Table2[[#This Row],[M1A]]="",Table2[[#This Row],[AWAL]],Table2[[#This Row],[M1A]]))))</f>
        <v/>
      </c>
      <c r="J936" s="30"/>
      <c r="K93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3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36" s="31" t="str">
        <f>IF(NOT(Table2[[#This Row],[M1B]]=""),"+-","")</f>
        <v/>
      </c>
      <c r="O936" s="50"/>
    </row>
    <row r="937" spans="1:15">
      <c r="A937" s="28">
        <f>IF(Table2[[#This Row],[TT]]&lt;1,"",COUNT(A$2:A936)+1)</f>
        <v>843</v>
      </c>
      <c r="B937" s="38" t="s">
        <v>1034</v>
      </c>
      <c r="C937" s="39">
        <v>17</v>
      </c>
      <c r="D937" s="39" t="s">
        <v>19</v>
      </c>
      <c r="E93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17</v>
      </c>
      <c r="G937" s="29" t="str">
        <f>IF(Table2[[#This Row],[M1A]]="","",Table2[[#This Row],[M1A]]-Table2[[#This Row],[AWAL]])</f>
        <v/>
      </c>
      <c r="I937" s="29" t="str">
        <f>IF(Table2[[#This Row],[M2A]]="","",SUM(Table2[[#This Row],[M2A]]-(IF(Table2[[#This Row],[M1A]]="",Table2[[#This Row],[AWAL]],Table2[[#This Row],[M1A]]))))</f>
        <v/>
      </c>
      <c r="J937" s="30"/>
      <c r="K93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3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37" s="31" t="str">
        <f>IF(NOT(Table2[[#This Row],[M1B]]=""),"+-","")</f>
        <v/>
      </c>
      <c r="O937" s="83"/>
    </row>
    <row r="938" spans="1:15">
      <c r="A938" s="28">
        <f>IF(Table2[[#This Row],[TT]]&lt;1,"",COUNT(A$2:A937)+1)</f>
        <v>844</v>
      </c>
      <c r="B938" s="38" t="s">
        <v>1035</v>
      </c>
      <c r="C938" s="39">
        <v>5</v>
      </c>
      <c r="D938" s="39" t="s">
        <v>182</v>
      </c>
      <c r="E93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938" s="29" t="str">
        <f>IF(Table2[[#This Row],[M1A]]="","",Table2[[#This Row],[M1A]]-Table2[[#This Row],[AWAL]])</f>
        <v/>
      </c>
      <c r="I938" s="29" t="str">
        <f>IF(Table2[[#This Row],[M2A]]="","",SUM(Table2[[#This Row],[M2A]]-(IF(Table2[[#This Row],[M1A]]="",Table2[[#This Row],[AWAL]],Table2[[#This Row],[M1A]]))))</f>
        <v/>
      </c>
      <c r="J938" s="30"/>
      <c r="K93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3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38" s="31" t="str">
        <f>IF(NOT(Table2[[#This Row],[M1B]]=""),"+-","")</f>
        <v/>
      </c>
      <c r="O938" s="50"/>
    </row>
    <row r="939" spans="1:15">
      <c r="A939" s="28">
        <f>IF(Table2[[#This Row],[TT]]&lt;1,"",COUNT(A$2:A938)+1)</f>
        <v>845</v>
      </c>
      <c r="B939" s="38" t="s">
        <v>1036</v>
      </c>
      <c r="C939" s="39">
        <v>5</v>
      </c>
      <c r="D939" s="39" t="s">
        <v>120</v>
      </c>
      <c r="E93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939" s="29" t="str">
        <f>IF(Table2[[#This Row],[M1A]]="","",Table2[[#This Row],[M1A]]-Table2[[#This Row],[AWAL]])</f>
        <v/>
      </c>
      <c r="I939" s="29" t="str">
        <f>IF(Table2[[#This Row],[M2A]]="","",SUM(Table2[[#This Row],[M2A]]-(IF(Table2[[#This Row],[M1A]]="",Table2[[#This Row],[AWAL]],Table2[[#This Row],[M1A]]))))</f>
        <v/>
      </c>
      <c r="J939" s="30"/>
      <c r="K93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3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39" s="31" t="str">
        <f>IF(NOT(Table2[[#This Row],[M1B]]=""),"+-","")</f>
        <v/>
      </c>
      <c r="O939" s="50"/>
    </row>
    <row r="940" spans="1:15">
      <c r="A940" s="28">
        <f>IF(Table2[[#This Row],[TT]]&lt;1,"",COUNT(A$2:A939)+1)</f>
        <v>846</v>
      </c>
      <c r="B940" s="38" t="s">
        <v>1037</v>
      </c>
      <c r="C940" s="39">
        <v>7</v>
      </c>
      <c r="D940" s="39" t="s">
        <v>82</v>
      </c>
      <c r="E94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940" s="29" t="str">
        <f>IF(Table2[[#This Row],[M1A]]="","",Table2[[#This Row],[M1A]]-Table2[[#This Row],[AWAL]])</f>
        <v/>
      </c>
      <c r="I940" s="29" t="str">
        <f>IF(Table2[[#This Row],[M2A]]="","",SUM(Table2[[#This Row],[M2A]]-(IF(Table2[[#This Row],[M1A]]="",Table2[[#This Row],[AWAL]],Table2[[#This Row],[M1A]]))))</f>
        <v/>
      </c>
      <c r="J940" s="30"/>
      <c r="K94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4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40" s="31" t="str">
        <f>IF(NOT(Table2[[#This Row],[M1B]]=""),"+-","")</f>
        <v/>
      </c>
      <c r="O940" s="50"/>
    </row>
    <row r="941" spans="1:15">
      <c r="A941" s="28">
        <f>IF(Table2[[#This Row],[TT]]&lt;1,"",COUNT(A$2:A940)+1)</f>
        <v>847</v>
      </c>
      <c r="B941" s="38" t="s">
        <v>1038</v>
      </c>
      <c r="C941" s="39">
        <v>3</v>
      </c>
      <c r="D941" s="39" t="s">
        <v>1039</v>
      </c>
      <c r="E94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941" s="29" t="str">
        <f>IF(Table2[[#This Row],[M1A]]="","",Table2[[#This Row],[M1A]]-Table2[[#This Row],[AWAL]])</f>
        <v/>
      </c>
      <c r="I941" s="29" t="str">
        <f>IF(Table2[[#This Row],[M2A]]="","",SUM(Table2[[#This Row],[M2A]]-(IF(Table2[[#This Row],[M1A]]="",Table2[[#This Row],[AWAL]],Table2[[#This Row],[M1A]]))))</f>
        <v/>
      </c>
      <c r="J941" s="30"/>
      <c r="K94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4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41" s="31" t="str">
        <f>IF(NOT(Table2[[#This Row],[M1B]]=""),"+-","")</f>
        <v/>
      </c>
      <c r="O941" s="50"/>
    </row>
    <row r="942" spans="1:15">
      <c r="A942" s="28">
        <f>IF(Table2[[#This Row],[TT]]&lt;1,"",COUNT(A$2:A941)+1)</f>
        <v>848</v>
      </c>
      <c r="B942" s="38" t="s">
        <v>1040</v>
      </c>
      <c r="C942" s="39">
        <v>2</v>
      </c>
      <c r="D942" s="39" t="s">
        <v>143</v>
      </c>
      <c r="E94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942" s="29" t="str">
        <f>IF(Table2[[#This Row],[M1A]]="","",Table2[[#This Row],[M1A]]-Table2[[#This Row],[AWAL]])</f>
        <v/>
      </c>
      <c r="I942" s="29" t="str">
        <f>IF(Table2[[#This Row],[M2A]]="","",SUM(Table2[[#This Row],[M2A]]-(IF(Table2[[#This Row],[M1A]]="",Table2[[#This Row],[AWAL]],Table2[[#This Row],[M1A]]))))</f>
        <v/>
      </c>
      <c r="J942" s="30"/>
      <c r="K94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4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42" s="31" t="str">
        <f>IF(NOT(Table2[[#This Row],[M1B]]=""),"+-","")</f>
        <v/>
      </c>
      <c r="O942" s="50"/>
    </row>
    <row r="943" spans="1:15">
      <c r="A943" s="28">
        <f>IF(Table2[[#This Row],[TT]]&lt;1,"",COUNT(A$2:A942)+1)</f>
        <v>849</v>
      </c>
      <c r="B943" s="38" t="s">
        <v>1041</v>
      </c>
      <c r="C943" s="39">
        <v>7</v>
      </c>
      <c r="D943" s="39" t="s">
        <v>51</v>
      </c>
      <c r="E94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943" s="29" t="str">
        <f>IF(Table2[[#This Row],[M1A]]="","",Table2[[#This Row],[M1A]]-Table2[[#This Row],[AWAL]])</f>
        <v/>
      </c>
      <c r="I943" s="29" t="str">
        <f>IF(Table2[[#This Row],[M2A]]="","",SUM(Table2[[#This Row],[M2A]]-(IF(Table2[[#This Row],[M1A]]="",Table2[[#This Row],[AWAL]],Table2[[#This Row],[M1A]]))))</f>
        <v/>
      </c>
      <c r="J943" s="30"/>
      <c r="K94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4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43" s="31" t="str">
        <f>IF(NOT(Table2[[#This Row],[M1B]]=""),"+-","")</f>
        <v/>
      </c>
      <c r="O943" s="50"/>
    </row>
    <row r="944" spans="1:15">
      <c r="A944" s="48">
        <f>IF(Table2[[#This Row],[TT]]&lt;1,"",COUNT(A$2:A943)+1)</f>
        <v>850</v>
      </c>
      <c r="B944" s="85" t="s">
        <v>2907</v>
      </c>
      <c r="C944" s="75"/>
      <c r="D944" s="75" t="s">
        <v>2881</v>
      </c>
      <c r="E944" s="5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F944" s="49">
        <v>9</v>
      </c>
      <c r="G944" s="50">
        <f>IF(Table2[[#This Row],[M1A]]="","",Table2[[#This Row],[M1A]]-Table2[[#This Row],[AWAL]])</f>
        <v>9</v>
      </c>
      <c r="H944" s="49"/>
      <c r="I944" s="50" t="str">
        <f>IF(Table2[[#This Row],[M2A]]="","",SUM(Table2[[#This Row],[M2A]]-(IF(Table2[[#This Row],[M1A]]="",Table2[[#This Row],[AWAL]],Table2[[#This Row],[M1A]]))))</f>
        <v/>
      </c>
      <c r="J944" s="51"/>
      <c r="K944" s="50" t="str">
        <f>IF(Table2[[#This Row],[M3A]]="","",SUM(Table2[[#This Row],[M3A]]-(IF(Table2[[#This Row],[M2A]]="",IF(Table2[[#This Row],[M1A]]="",Table2[[#This Row],[AWAL]],Table2[[#This Row],[M1A]]),Table2[[#This Row],[M2A]]))))</f>
        <v/>
      </c>
      <c r="L944" s="49">
        <v>8</v>
      </c>
      <c r="M944" s="50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944" s="50" t="str">
        <f>IF(NOT(Table2[[#This Row],[M1B]]=""),"+-","")</f>
        <v>+-</v>
      </c>
      <c r="O944" s="50"/>
    </row>
    <row r="945" spans="1:15">
      <c r="A945" s="48">
        <f>IF(Table2[[#This Row],[TT]]&lt;1,"",COUNT(A$2:A944)+1)</f>
        <v>851</v>
      </c>
      <c r="B945" s="85" t="s">
        <v>2998</v>
      </c>
      <c r="C945" s="75"/>
      <c r="D945" s="75" t="s">
        <v>2999</v>
      </c>
      <c r="E945" s="5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F945" s="49">
        <v>5</v>
      </c>
      <c r="G945" s="50">
        <f>IF(Table2[[#This Row],[M1A]]="","",Table2[[#This Row],[M1A]]-Table2[[#This Row],[AWAL]])</f>
        <v>5</v>
      </c>
      <c r="H945" s="49">
        <v>3</v>
      </c>
      <c r="I945" s="50">
        <f>IF(Table2[[#This Row],[M2A]]="","",SUM(Table2[[#This Row],[M2A]]-(IF(Table2[[#This Row],[M1A]]="",Table2[[#This Row],[AWAL]],Table2[[#This Row],[M1A]]))))</f>
        <v>-2</v>
      </c>
      <c r="J945" s="51">
        <v>8</v>
      </c>
      <c r="K945" s="50">
        <f>IF(Table2[[#This Row],[M3A]]="","",SUM(Table2[[#This Row],[M3A]]-(IF(Table2[[#This Row],[M2A]]="",IF(Table2[[#This Row],[M1A]]="",Table2[[#This Row],[AWAL]],Table2[[#This Row],[M1A]]),Table2[[#This Row],[M2A]]))))</f>
        <v>5</v>
      </c>
      <c r="L945" s="49">
        <v>7</v>
      </c>
      <c r="M945" s="50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945" s="50" t="str">
        <f>IF(NOT(Table2[[#This Row],[M1B]]=""),"+-","")</f>
        <v>+-</v>
      </c>
      <c r="O945" s="50"/>
    </row>
    <row r="946" spans="1:15">
      <c r="A946" s="78">
        <f>IF(Table2[[#This Row],[TT]]&lt;1,"",COUNT(A$2:A945)+1)</f>
        <v>852</v>
      </c>
      <c r="B946" s="84" t="s">
        <v>3113</v>
      </c>
      <c r="C946" s="79"/>
      <c r="D946" s="79" t="s">
        <v>2999</v>
      </c>
      <c r="E946" s="8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F946" s="81"/>
      <c r="G946" s="80" t="str">
        <f>IF(Table2[[#This Row],[M1A]]="","",Table2[[#This Row],[M1A]]-Table2[[#This Row],[AWAL]])</f>
        <v/>
      </c>
      <c r="H946" s="81"/>
      <c r="I946" s="80" t="str">
        <f>IF(Table2[[#This Row],[M2A]]="","",SUM(Table2[[#This Row],[M2A]]-(IF(Table2[[#This Row],[M1A]]="",Table2[[#This Row],[AWAL]],Table2[[#This Row],[M1A]]))))</f>
        <v/>
      </c>
      <c r="J946" s="82">
        <v>1</v>
      </c>
      <c r="K946" s="80">
        <f>IF(Table2[[#This Row],[M3A]]="","",SUM(Table2[[#This Row],[M3A]]-(IF(Table2[[#This Row],[M2A]]="",IF(Table2[[#This Row],[M1A]]="",Table2[[#This Row],[AWAL]],Table2[[#This Row],[M1A]]),Table2[[#This Row],[M2A]]))))</f>
        <v>1</v>
      </c>
      <c r="L946" s="81">
        <v>9</v>
      </c>
      <c r="M946" s="80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8</v>
      </c>
      <c r="N946" s="80" t="str">
        <f>IF(NOT(Table2[[#This Row],[M1B]]=""),"+-","")</f>
        <v/>
      </c>
      <c r="O946" s="80"/>
    </row>
    <row r="947" spans="1:15">
      <c r="A947" s="28">
        <f>IF(Table2[[#This Row],[TT]]&lt;1,"",COUNT(A$2:A946)+1)</f>
        <v>853</v>
      </c>
      <c r="B947" s="38" t="s">
        <v>2612</v>
      </c>
      <c r="C947" s="39">
        <v>1</v>
      </c>
      <c r="D947" s="39" t="s">
        <v>2655</v>
      </c>
      <c r="E94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947" s="29" t="str">
        <f>IF(Table2[[#This Row],[M1A]]="","",Table2[[#This Row],[M1A]]-Table2[[#This Row],[AWAL]])</f>
        <v/>
      </c>
      <c r="I947" s="29" t="str">
        <f>IF(Table2[[#This Row],[M2A]]="","",SUM(Table2[[#This Row],[M2A]]-(IF(Table2[[#This Row],[M1A]]="",Table2[[#This Row],[AWAL]],Table2[[#This Row],[M1A]]))))</f>
        <v/>
      </c>
      <c r="J947" s="30"/>
      <c r="K94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4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47" s="31" t="str">
        <f>IF(NOT(Table2[[#This Row],[M1B]]=""),"+-","")</f>
        <v/>
      </c>
      <c r="O947" s="50"/>
    </row>
    <row r="948" spans="1:15">
      <c r="A948" s="28">
        <f>IF(Table2[[#This Row],[TT]]&lt;1,"",COUNT(A$2:A947)+1)</f>
        <v>854</v>
      </c>
      <c r="B948" s="38" t="s">
        <v>1042</v>
      </c>
      <c r="C948" s="39">
        <v>1</v>
      </c>
      <c r="D948" s="39" t="s">
        <v>112</v>
      </c>
      <c r="E94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948" s="29" t="str">
        <f>IF(Table2[[#This Row],[M1A]]="","",Table2[[#This Row],[M1A]]-Table2[[#This Row],[AWAL]])</f>
        <v/>
      </c>
      <c r="I948" s="29" t="str">
        <f>IF(Table2[[#This Row],[M2A]]="","",SUM(Table2[[#This Row],[M2A]]-(IF(Table2[[#This Row],[M1A]]="",Table2[[#This Row],[AWAL]],Table2[[#This Row],[M1A]]))))</f>
        <v/>
      </c>
      <c r="J948" s="30"/>
      <c r="K94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4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48" s="31" t="str">
        <f>IF(NOT(Table2[[#This Row],[M1B]]=""),"+-","")</f>
        <v/>
      </c>
      <c r="O948" s="50"/>
    </row>
    <row r="949" spans="1:15">
      <c r="A949" s="28">
        <f>IF(Table2[[#This Row],[TT]]&lt;1,"",COUNT(A$2:A948)+1)</f>
        <v>855</v>
      </c>
      <c r="B949" s="38" t="s">
        <v>2632</v>
      </c>
      <c r="C949" s="39">
        <v>2</v>
      </c>
      <c r="D949" s="39" t="s">
        <v>2882</v>
      </c>
      <c r="E94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949" s="29" t="str">
        <f>IF(Table2[[#This Row],[M1A]]="","",Table2[[#This Row],[M1A]]-Table2[[#This Row],[AWAL]])</f>
        <v/>
      </c>
      <c r="I949" s="29" t="str">
        <f>IF(Table2[[#This Row],[M2A]]="","",SUM(Table2[[#This Row],[M2A]]-(IF(Table2[[#This Row],[M1A]]="",Table2[[#This Row],[AWAL]],Table2[[#This Row],[M1A]]))))</f>
        <v/>
      </c>
      <c r="J949" s="30">
        <v>1</v>
      </c>
      <c r="K949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94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49" s="31" t="str">
        <f>IF(NOT(Table2[[#This Row],[M1B]]=""),"+-","")</f>
        <v/>
      </c>
      <c r="O949" s="50"/>
    </row>
    <row r="950" spans="1:15">
      <c r="A950" s="28">
        <f>IF(Table2[[#This Row],[TT]]&lt;1,"",COUNT(A$2:A949)+1)</f>
        <v>856</v>
      </c>
      <c r="B950" s="38" t="s">
        <v>2837</v>
      </c>
      <c r="C950" s="39">
        <v>5</v>
      </c>
      <c r="D950" s="39" t="s">
        <v>2882</v>
      </c>
      <c r="E95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950" s="29" t="str">
        <f>IF(Table2[[#This Row],[M1A]]="","",Table2[[#This Row],[M1A]]-Table2[[#This Row],[AWAL]])</f>
        <v/>
      </c>
      <c r="I950" s="29" t="str">
        <f>IF(Table2[[#This Row],[M2A]]="","",SUM(Table2[[#This Row],[M2A]]-(IF(Table2[[#This Row],[M1A]]="",Table2[[#This Row],[AWAL]],Table2[[#This Row],[M1A]]))))</f>
        <v/>
      </c>
      <c r="J950" s="30">
        <v>3</v>
      </c>
      <c r="K950" s="29">
        <f>IF(Table2[[#This Row],[M3A]]="","",SUM(Table2[[#This Row],[M3A]]-(IF(Table2[[#This Row],[M2A]]="",IF(Table2[[#This Row],[M1A]]="",Table2[[#This Row],[AWAL]],Table2[[#This Row],[M1A]]),Table2[[#This Row],[M2A]]))))</f>
        <v>-2</v>
      </c>
      <c r="L950" s="29">
        <v>2</v>
      </c>
      <c r="M950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950" s="31" t="str">
        <f>IF(NOT(Table2[[#This Row],[M1B]]=""),"+-","")</f>
        <v/>
      </c>
      <c r="O950" s="50"/>
    </row>
    <row r="951" spans="1:15">
      <c r="A951" s="28">
        <f>IF(Table2[[#This Row],[TT]]&lt;1,"",COUNT(A$2:A950)+1)</f>
        <v>857</v>
      </c>
      <c r="B951" s="38" t="s">
        <v>2631</v>
      </c>
      <c r="C951" s="39">
        <v>2</v>
      </c>
      <c r="D951" s="39" t="s">
        <v>2882</v>
      </c>
      <c r="E95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951" s="29" t="str">
        <f>IF(Table2[[#This Row],[M1A]]="","",Table2[[#This Row],[M1A]]-Table2[[#This Row],[AWAL]])</f>
        <v/>
      </c>
      <c r="I951" s="29" t="str">
        <f>IF(Table2[[#This Row],[M2A]]="","",SUM(Table2[[#This Row],[M2A]]-(IF(Table2[[#This Row],[M1A]]="",Table2[[#This Row],[AWAL]],Table2[[#This Row],[M1A]]))))</f>
        <v/>
      </c>
      <c r="J951" s="30">
        <v>1</v>
      </c>
      <c r="K951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95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51" s="31" t="str">
        <f>IF(NOT(Table2[[#This Row],[M1B]]=""),"+-","")</f>
        <v/>
      </c>
      <c r="O951" s="50"/>
    </row>
    <row r="952" spans="1:15">
      <c r="A952" s="78">
        <f>IF(Table2[[#This Row],[TT]]&lt;1,"",COUNT(A$2:A951)+1)</f>
        <v>858</v>
      </c>
      <c r="B952" s="84" t="s">
        <v>3060</v>
      </c>
      <c r="C952" s="79"/>
      <c r="D952" s="79" t="s">
        <v>3061</v>
      </c>
      <c r="E952" s="8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F952" s="81"/>
      <c r="G952" s="80" t="str">
        <f>IF(Table2[[#This Row],[M1A]]="","",Table2[[#This Row],[M1A]]-Table2[[#This Row],[AWAL]])</f>
        <v/>
      </c>
      <c r="H952" s="81">
        <v>2</v>
      </c>
      <c r="I952" s="80">
        <f>IF(Table2[[#This Row],[M2A]]="","",SUM(Table2[[#This Row],[M2A]]-(IF(Table2[[#This Row],[M1A]]="",Table2[[#This Row],[AWAL]],Table2[[#This Row],[M1A]]))))</f>
        <v>2</v>
      </c>
      <c r="J952" s="82"/>
      <c r="K952" s="80" t="str">
        <f>IF(Table2[[#This Row],[M3A]]="","",SUM(Table2[[#This Row],[M3A]]-(IF(Table2[[#This Row],[M2A]]="",IF(Table2[[#This Row],[M1A]]="",Table2[[#This Row],[AWAL]],Table2[[#This Row],[M1A]]),Table2[[#This Row],[M2A]]))))</f>
        <v/>
      </c>
      <c r="L952" s="81"/>
      <c r="M952" s="80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52" s="80" t="str">
        <f>IF(NOT(Table2[[#This Row],[M1B]]=""),"+-","")</f>
        <v/>
      </c>
      <c r="O952" s="80"/>
    </row>
    <row r="953" spans="1:15">
      <c r="A953" s="78">
        <f>IF(Table2[[#This Row],[TT]]&lt;1,"",COUNT(A$2:A952)+1)</f>
        <v>859</v>
      </c>
      <c r="B953" s="84" t="s">
        <v>3058</v>
      </c>
      <c r="C953" s="79"/>
      <c r="D953" s="79">
        <v>480</v>
      </c>
      <c r="E953" s="8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F953" s="81"/>
      <c r="G953" s="80" t="str">
        <f>IF(Table2[[#This Row],[M1A]]="","",Table2[[#This Row],[M1A]]-Table2[[#This Row],[AWAL]])</f>
        <v/>
      </c>
      <c r="H953" s="81">
        <v>2</v>
      </c>
      <c r="I953" s="80">
        <f>IF(Table2[[#This Row],[M2A]]="","",SUM(Table2[[#This Row],[M2A]]-(IF(Table2[[#This Row],[M1A]]="",Table2[[#This Row],[AWAL]],Table2[[#This Row],[M1A]]))))</f>
        <v>2</v>
      </c>
      <c r="J953" s="82"/>
      <c r="K953" s="80" t="str">
        <f>IF(Table2[[#This Row],[M3A]]="","",SUM(Table2[[#This Row],[M3A]]-(IF(Table2[[#This Row],[M2A]]="",IF(Table2[[#This Row],[M1A]]="",Table2[[#This Row],[AWAL]],Table2[[#This Row],[M1A]]),Table2[[#This Row],[M2A]]))))</f>
        <v/>
      </c>
      <c r="L953" s="81"/>
      <c r="M953" s="80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53" s="80" t="str">
        <f>IF(NOT(Table2[[#This Row],[M1B]]=""),"+-","")</f>
        <v/>
      </c>
      <c r="O953" s="80"/>
    </row>
    <row r="954" spans="1:15">
      <c r="A954" s="78">
        <f>IF(Table2[[#This Row],[TT]]&lt;1,"",COUNT(A$2:A953)+1)</f>
        <v>860</v>
      </c>
      <c r="B954" s="84" t="s">
        <v>3059</v>
      </c>
      <c r="C954" s="79"/>
      <c r="D954" s="79" t="s">
        <v>2868</v>
      </c>
      <c r="E954" s="8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F954" s="81"/>
      <c r="G954" s="80" t="str">
        <f>IF(Table2[[#This Row],[M1A]]="","",Table2[[#This Row],[M1A]]-Table2[[#This Row],[AWAL]])</f>
        <v/>
      </c>
      <c r="H954" s="81">
        <v>1</v>
      </c>
      <c r="I954" s="80">
        <f>IF(Table2[[#This Row],[M2A]]="","",SUM(Table2[[#This Row],[M2A]]-(IF(Table2[[#This Row],[M1A]]="",Table2[[#This Row],[AWAL]],Table2[[#This Row],[M1A]]))))</f>
        <v>1</v>
      </c>
      <c r="J954" s="82"/>
      <c r="K954" s="80" t="str">
        <f>IF(Table2[[#This Row],[M3A]]="","",SUM(Table2[[#This Row],[M3A]]-(IF(Table2[[#This Row],[M2A]]="",IF(Table2[[#This Row],[M1A]]="",Table2[[#This Row],[AWAL]],Table2[[#This Row],[M1A]]),Table2[[#This Row],[M2A]]))))</f>
        <v/>
      </c>
      <c r="L954" s="81"/>
      <c r="M954" s="80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54" s="80" t="str">
        <f>IF(NOT(Table2[[#This Row],[M1B]]=""),"+-","")</f>
        <v/>
      </c>
      <c r="O954" s="80"/>
    </row>
    <row r="955" spans="1:15">
      <c r="A955" s="28">
        <f>IF(Table2[[#This Row],[TT]]&lt;1,"",COUNT(A$2:A954)+1)</f>
        <v>861</v>
      </c>
      <c r="B955" s="38" t="s">
        <v>1043</v>
      </c>
      <c r="C955" s="39">
        <v>1</v>
      </c>
      <c r="D955" s="39" t="s">
        <v>252</v>
      </c>
      <c r="E95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955" s="29" t="str">
        <f>IF(Table2[[#This Row],[M1A]]="","",Table2[[#This Row],[M1A]]-Table2[[#This Row],[AWAL]])</f>
        <v/>
      </c>
      <c r="I955" s="29" t="str">
        <f>IF(Table2[[#This Row],[M2A]]="","",SUM(Table2[[#This Row],[M2A]]-(IF(Table2[[#This Row],[M1A]]="",Table2[[#This Row],[AWAL]],Table2[[#This Row],[M1A]]))))</f>
        <v/>
      </c>
      <c r="J955" s="30"/>
      <c r="K95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5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55" s="31" t="str">
        <f>IF(NOT(Table2[[#This Row],[M1B]]=""),"+-","")</f>
        <v/>
      </c>
      <c r="O955" s="86"/>
    </row>
    <row r="956" spans="1:15">
      <c r="A956" s="28">
        <f>IF(Table2[[#This Row],[TT]]&lt;1,"",COUNT(A$2:A955)+1)</f>
        <v>862</v>
      </c>
      <c r="B956" s="38" t="s">
        <v>1044</v>
      </c>
      <c r="C956" s="39">
        <v>1</v>
      </c>
      <c r="D956" s="39" t="s">
        <v>252</v>
      </c>
      <c r="E95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956" s="29" t="str">
        <f>IF(Table2[[#This Row],[M1A]]="","",Table2[[#This Row],[M1A]]-Table2[[#This Row],[AWAL]])</f>
        <v/>
      </c>
      <c r="I956" s="29" t="str">
        <f>IF(Table2[[#This Row],[M2A]]="","",SUM(Table2[[#This Row],[M2A]]-(IF(Table2[[#This Row],[M1A]]="",Table2[[#This Row],[AWAL]],Table2[[#This Row],[M1A]]))))</f>
        <v/>
      </c>
      <c r="J956" s="30"/>
      <c r="K95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5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56" s="31" t="str">
        <f>IF(NOT(Table2[[#This Row],[M1B]]=""),"+-","")</f>
        <v/>
      </c>
      <c r="O956" s="50"/>
    </row>
    <row r="957" spans="1:15">
      <c r="A957" s="28">
        <f>IF(Table2[[#This Row],[TT]]&lt;1,"",COUNT(A$2:A956)+1)</f>
        <v>863</v>
      </c>
      <c r="B957" s="38" t="s">
        <v>1045</v>
      </c>
      <c r="C957" s="39">
        <v>6</v>
      </c>
      <c r="D957" s="39" t="s">
        <v>120</v>
      </c>
      <c r="E95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957" s="29" t="str">
        <f>IF(Table2[[#This Row],[M1A]]="","",Table2[[#This Row],[M1A]]-Table2[[#This Row],[AWAL]])</f>
        <v/>
      </c>
      <c r="I957" s="29" t="str">
        <f>IF(Table2[[#This Row],[M2A]]="","",SUM(Table2[[#This Row],[M2A]]-(IF(Table2[[#This Row],[M1A]]="",Table2[[#This Row],[AWAL]],Table2[[#This Row],[M1A]]))))</f>
        <v/>
      </c>
      <c r="J957" s="30"/>
      <c r="K95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957" s="29">
        <v>5</v>
      </c>
      <c r="M957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957" s="31" t="str">
        <f>IF(NOT(Table2[[#This Row],[M1B]]=""),"+-","")</f>
        <v/>
      </c>
      <c r="O957" s="50"/>
    </row>
    <row r="958" spans="1:15">
      <c r="A958" s="28">
        <f>IF(Table2[[#This Row],[TT]]&lt;1,"",COUNT(A$2:A957)+1)</f>
        <v>864</v>
      </c>
      <c r="B958" s="38" t="s">
        <v>1046</v>
      </c>
      <c r="C958" s="39">
        <v>8</v>
      </c>
      <c r="D958" s="39" t="s">
        <v>120</v>
      </c>
      <c r="E95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958" s="29" t="str">
        <f>IF(Table2[[#This Row],[M1A]]="","",Table2[[#This Row],[M1A]]-Table2[[#This Row],[AWAL]])</f>
        <v/>
      </c>
      <c r="I958" s="29" t="str">
        <f>IF(Table2[[#This Row],[M2A]]="","",SUM(Table2[[#This Row],[M2A]]-(IF(Table2[[#This Row],[M1A]]="",Table2[[#This Row],[AWAL]],Table2[[#This Row],[M1A]]))))</f>
        <v/>
      </c>
      <c r="J958" s="30"/>
      <c r="K95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958" s="29">
        <v>7</v>
      </c>
      <c r="M958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958" s="31" t="str">
        <f>IF(NOT(Table2[[#This Row],[M1B]]=""),"+-","")</f>
        <v/>
      </c>
      <c r="O958" s="50"/>
    </row>
    <row r="959" spans="1:15">
      <c r="A959" s="28">
        <f>IF(Table2[[#This Row],[TT]]&lt;1,"",COUNT(A$2:A958)+1)</f>
        <v>865</v>
      </c>
      <c r="B959" s="38" t="s">
        <v>1047</v>
      </c>
      <c r="C959" s="39">
        <v>2</v>
      </c>
      <c r="D959" s="39" t="s">
        <v>120</v>
      </c>
      <c r="E95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959" s="29" t="str">
        <f>IF(Table2[[#This Row],[M1A]]="","",Table2[[#This Row],[M1A]]-Table2[[#This Row],[AWAL]])</f>
        <v/>
      </c>
      <c r="I959" s="29" t="str">
        <f>IF(Table2[[#This Row],[M2A]]="","",SUM(Table2[[#This Row],[M2A]]-(IF(Table2[[#This Row],[M1A]]="",Table2[[#This Row],[AWAL]],Table2[[#This Row],[M1A]]))))</f>
        <v/>
      </c>
      <c r="J959" s="30"/>
      <c r="K95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959" s="29">
        <v>1</v>
      </c>
      <c r="M959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959" s="31" t="str">
        <f>IF(NOT(Table2[[#This Row],[M1B]]=""),"+-","")</f>
        <v/>
      </c>
      <c r="O959" s="50"/>
    </row>
    <row r="960" spans="1:15">
      <c r="A960" s="28">
        <f>IF(Table2[[#This Row],[TT]]&lt;1,"",COUNT(A$2:A959)+1)</f>
        <v>866</v>
      </c>
      <c r="B960" s="38" t="s">
        <v>1048</v>
      </c>
      <c r="C960" s="39">
        <v>1</v>
      </c>
      <c r="D960" s="39" t="s">
        <v>1049</v>
      </c>
      <c r="E96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960" s="29" t="str">
        <f>IF(Table2[[#This Row],[M1A]]="","",Table2[[#This Row],[M1A]]-Table2[[#This Row],[AWAL]])</f>
        <v/>
      </c>
      <c r="I960" s="29" t="str">
        <f>IF(Table2[[#This Row],[M2A]]="","",SUM(Table2[[#This Row],[M2A]]-(IF(Table2[[#This Row],[M1A]]="",Table2[[#This Row],[AWAL]],Table2[[#This Row],[M1A]]))))</f>
        <v/>
      </c>
      <c r="J960" s="30"/>
      <c r="K96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6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60" s="31" t="str">
        <f>IF(NOT(Table2[[#This Row],[M1B]]=""),"+-","")</f>
        <v/>
      </c>
      <c r="O960" s="50"/>
    </row>
    <row r="961" spans="1:15">
      <c r="A961" s="28" t="str">
        <f>IF(Table2[[#This Row],[TT]]&lt;1,"",COUNT(A$2:A960)+1)</f>
        <v/>
      </c>
      <c r="B961" s="37" t="s">
        <v>2909</v>
      </c>
      <c r="C961" s="42">
        <v>1</v>
      </c>
      <c r="D961" s="42" t="s">
        <v>2910</v>
      </c>
      <c r="E96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961" s="29">
        <v>0</v>
      </c>
      <c r="G961" s="29">
        <f>IF(Table2[[#This Row],[M1A]]="","",Table2[[#This Row],[M1A]]-Table2[[#This Row],[AWAL]])</f>
        <v>-1</v>
      </c>
      <c r="I961" s="29" t="str">
        <f>IF(Table2[[#This Row],[M2A]]="","",SUM(Table2[[#This Row],[M2A]]-(IF(Table2[[#This Row],[M1A]]="",Table2[[#This Row],[AWAL]],Table2[[#This Row],[M1A]]))))</f>
        <v/>
      </c>
      <c r="J961" s="30"/>
      <c r="K96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6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61" s="31" t="str">
        <f>IF(NOT(Table2[[#This Row],[M1B]]=""),"+-","")</f>
        <v>+-</v>
      </c>
      <c r="O961" s="50"/>
    </row>
    <row r="962" spans="1:15">
      <c r="A962" s="28" t="str">
        <f>IF(Table2[[#This Row],[TT]]&lt;1,"",COUNT(A$2:A961)+1)</f>
        <v/>
      </c>
      <c r="B962" s="37" t="s">
        <v>2912</v>
      </c>
      <c r="C962" s="42">
        <v>1</v>
      </c>
      <c r="D962" s="42" t="s">
        <v>2910</v>
      </c>
      <c r="E96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962" s="29">
        <v>0</v>
      </c>
      <c r="G962" s="29">
        <f>IF(Table2[[#This Row],[M1A]]="","",Table2[[#This Row],[M1A]]-Table2[[#This Row],[AWAL]])</f>
        <v>-1</v>
      </c>
      <c r="I962" s="29" t="str">
        <f>IF(Table2[[#This Row],[M2A]]="","",SUM(Table2[[#This Row],[M2A]]-(IF(Table2[[#This Row],[M1A]]="",Table2[[#This Row],[AWAL]],Table2[[#This Row],[M1A]]))))</f>
        <v/>
      </c>
      <c r="J962" s="30"/>
      <c r="K96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6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62" s="31" t="str">
        <f>IF(NOT(Table2[[#This Row],[M1B]]=""),"+-","")</f>
        <v>+-</v>
      </c>
      <c r="O962" s="50"/>
    </row>
    <row r="963" spans="1:15">
      <c r="A963" s="28" t="str">
        <f>IF(Table2[[#This Row],[TT]]&lt;1,"",COUNT(A$2:A962)+1)</f>
        <v/>
      </c>
      <c r="B963" s="37" t="s">
        <v>2913</v>
      </c>
      <c r="C963" s="42">
        <v>1</v>
      </c>
      <c r="D963" s="42" t="s">
        <v>2910</v>
      </c>
      <c r="E96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963" s="29">
        <v>0</v>
      </c>
      <c r="G963" s="29">
        <f>IF(Table2[[#This Row],[M1A]]="","",Table2[[#This Row],[M1A]]-Table2[[#This Row],[AWAL]])</f>
        <v>-1</v>
      </c>
      <c r="I963" s="29" t="str">
        <f>IF(Table2[[#This Row],[M2A]]="","",SUM(Table2[[#This Row],[M2A]]-(IF(Table2[[#This Row],[M1A]]="",Table2[[#This Row],[AWAL]],Table2[[#This Row],[M1A]]))))</f>
        <v/>
      </c>
      <c r="J963" s="30"/>
      <c r="K96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6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63" s="31" t="str">
        <f>IF(NOT(Table2[[#This Row],[M1B]]=""),"+-","")</f>
        <v>+-</v>
      </c>
      <c r="O963" s="50"/>
    </row>
    <row r="964" spans="1:15">
      <c r="A964" s="28" t="str">
        <f>IF(Table2[[#This Row],[TT]]&lt;1,"",COUNT(A$2:A963)+1)</f>
        <v/>
      </c>
      <c r="B964" s="37" t="s">
        <v>2911</v>
      </c>
      <c r="C964" s="42">
        <v>1</v>
      </c>
      <c r="D964" s="42" t="s">
        <v>2910</v>
      </c>
      <c r="E96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964" s="29">
        <v>0</v>
      </c>
      <c r="G964" s="29">
        <f>IF(Table2[[#This Row],[M1A]]="","",Table2[[#This Row],[M1A]]-Table2[[#This Row],[AWAL]])</f>
        <v>-1</v>
      </c>
      <c r="I964" s="29" t="str">
        <f>IF(Table2[[#This Row],[M2A]]="","",SUM(Table2[[#This Row],[M2A]]-(IF(Table2[[#This Row],[M1A]]="",Table2[[#This Row],[AWAL]],Table2[[#This Row],[M1A]]))))</f>
        <v/>
      </c>
      <c r="J964" s="30"/>
      <c r="K96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6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64" s="31" t="str">
        <f>IF(NOT(Table2[[#This Row],[M1B]]=""),"+-","")</f>
        <v>+-</v>
      </c>
      <c r="O964" s="50"/>
    </row>
    <row r="965" spans="1:15">
      <c r="A965" s="28" t="str">
        <f>IF(Table2[[#This Row],[TT]]&lt;1,"",COUNT(A$2:A964)+1)</f>
        <v/>
      </c>
      <c r="B965" s="38" t="s">
        <v>1050</v>
      </c>
      <c r="C965" s="39">
        <v>1</v>
      </c>
      <c r="D965" s="39" t="s">
        <v>47</v>
      </c>
      <c r="E96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965" s="29">
        <v>0</v>
      </c>
      <c r="G965" s="29">
        <f>IF(Table2[[#This Row],[M1A]]="","",Table2[[#This Row],[M1A]]-Table2[[#This Row],[AWAL]])</f>
        <v>-1</v>
      </c>
      <c r="I965" s="29" t="str">
        <f>IF(Table2[[#This Row],[M2A]]="","",SUM(Table2[[#This Row],[M2A]]-(IF(Table2[[#This Row],[M1A]]="",Table2[[#This Row],[AWAL]],Table2[[#This Row],[M1A]]))))</f>
        <v/>
      </c>
      <c r="J965" s="30"/>
      <c r="K96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6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65" s="31" t="str">
        <f>IF(NOT(Table2[[#This Row],[M1B]]=""),"+-","")</f>
        <v>+-</v>
      </c>
      <c r="O965" s="50"/>
    </row>
    <row r="966" spans="1:15">
      <c r="A966" s="28">
        <f>IF(Table2[[#This Row],[TT]]&lt;1,"",COUNT(A$2:A965)+1)</f>
        <v>867</v>
      </c>
      <c r="B966" s="38" t="s">
        <v>1051</v>
      </c>
      <c r="C966" s="39">
        <v>7</v>
      </c>
      <c r="D966" s="39" t="s">
        <v>157</v>
      </c>
      <c r="E96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966" s="29" t="str">
        <f>IF(Table2[[#This Row],[M1A]]="","",Table2[[#This Row],[M1A]]-Table2[[#This Row],[AWAL]])</f>
        <v/>
      </c>
      <c r="I966" s="29" t="str">
        <f>IF(Table2[[#This Row],[M2A]]="","",SUM(Table2[[#This Row],[M2A]]-(IF(Table2[[#This Row],[M1A]]="",Table2[[#This Row],[AWAL]],Table2[[#This Row],[M1A]]))))</f>
        <v/>
      </c>
      <c r="J966" s="30"/>
      <c r="K96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6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66" s="31" t="str">
        <f>IF(NOT(Table2[[#This Row],[M1B]]=""),"+-","")</f>
        <v/>
      </c>
      <c r="O966" s="50"/>
    </row>
    <row r="967" spans="1:15">
      <c r="A967" s="28">
        <f>IF(Table2[[#This Row],[TT]]&lt;1,"",COUNT(A$2:A966)+1)</f>
        <v>868</v>
      </c>
      <c r="B967" s="38" t="s">
        <v>1052</v>
      </c>
      <c r="C967" s="39">
        <v>9</v>
      </c>
      <c r="D967" s="39" t="s">
        <v>157</v>
      </c>
      <c r="E96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967" s="29" t="str">
        <f>IF(Table2[[#This Row],[M1A]]="","",Table2[[#This Row],[M1A]]-Table2[[#This Row],[AWAL]])</f>
        <v/>
      </c>
      <c r="I967" s="29" t="str">
        <f>IF(Table2[[#This Row],[M2A]]="","",SUM(Table2[[#This Row],[M2A]]-(IF(Table2[[#This Row],[M1A]]="",Table2[[#This Row],[AWAL]],Table2[[#This Row],[M1A]]))))</f>
        <v/>
      </c>
      <c r="J967" s="30"/>
      <c r="K96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6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67" s="31" t="str">
        <f>IF(NOT(Table2[[#This Row],[M1B]]=""),"+-","")</f>
        <v/>
      </c>
      <c r="O967" s="50"/>
    </row>
    <row r="968" spans="1:15">
      <c r="A968" s="28">
        <f>IF(Table2[[#This Row],[TT]]&lt;1,"",COUNT(A$2:A967)+1)</f>
        <v>869</v>
      </c>
      <c r="B968" s="38" t="s">
        <v>1053</v>
      </c>
      <c r="C968" s="39">
        <v>1</v>
      </c>
      <c r="D968" s="39" t="s">
        <v>157</v>
      </c>
      <c r="E96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968" s="29" t="str">
        <f>IF(Table2[[#This Row],[M1A]]="","",Table2[[#This Row],[M1A]]-Table2[[#This Row],[AWAL]])</f>
        <v/>
      </c>
      <c r="I968" s="29" t="str">
        <f>IF(Table2[[#This Row],[M2A]]="","",SUM(Table2[[#This Row],[M2A]]-(IF(Table2[[#This Row],[M1A]]="",Table2[[#This Row],[AWAL]],Table2[[#This Row],[M1A]]))))</f>
        <v/>
      </c>
      <c r="J968" s="30"/>
      <c r="K96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6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68" s="31" t="str">
        <f>IF(NOT(Table2[[#This Row],[M1B]]=""),"+-","")</f>
        <v/>
      </c>
      <c r="O968" s="50"/>
    </row>
    <row r="969" spans="1:15">
      <c r="A969" s="28">
        <f>IF(Table2[[#This Row],[TT]]&lt;1,"",COUNT(A$2:A968)+1)</f>
        <v>870</v>
      </c>
      <c r="B969" s="38" t="s">
        <v>1054</v>
      </c>
      <c r="C969" s="39">
        <v>5</v>
      </c>
      <c r="D969" s="39" t="s">
        <v>51</v>
      </c>
      <c r="E96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969" s="29" t="str">
        <f>IF(Table2[[#This Row],[M1A]]="","",Table2[[#This Row],[M1A]]-Table2[[#This Row],[AWAL]])</f>
        <v/>
      </c>
      <c r="I969" s="29" t="str">
        <f>IF(Table2[[#This Row],[M2A]]="","",SUM(Table2[[#This Row],[M2A]]-(IF(Table2[[#This Row],[M1A]]="",Table2[[#This Row],[AWAL]],Table2[[#This Row],[M1A]]))))</f>
        <v/>
      </c>
      <c r="J969" s="30"/>
      <c r="K96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6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69" s="31" t="str">
        <f>IF(NOT(Table2[[#This Row],[M1B]]=""),"+-","")</f>
        <v/>
      </c>
      <c r="O969" s="50"/>
    </row>
    <row r="970" spans="1:15">
      <c r="A970" s="28">
        <f>IF(Table2[[#This Row],[TT]]&lt;1,"",COUNT(A$2:A969)+1)</f>
        <v>871</v>
      </c>
      <c r="B970" s="38" t="s">
        <v>1055</v>
      </c>
      <c r="C970" s="39">
        <v>1</v>
      </c>
      <c r="D970" s="39" t="s">
        <v>51</v>
      </c>
      <c r="E97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970" s="29" t="str">
        <f>IF(Table2[[#This Row],[M1A]]="","",Table2[[#This Row],[M1A]]-Table2[[#This Row],[AWAL]])</f>
        <v/>
      </c>
      <c r="I970" s="29" t="str">
        <f>IF(Table2[[#This Row],[M2A]]="","",SUM(Table2[[#This Row],[M2A]]-(IF(Table2[[#This Row],[M1A]]="",Table2[[#This Row],[AWAL]],Table2[[#This Row],[M1A]]))))</f>
        <v/>
      </c>
      <c r="J970" s="30"/>
      <c r="K97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7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70" s="31" t="str">
        <f>IF(NOT(Table2[[#This Row],[M1B]]=""),"+-","")</f>
        <v/>
      </c>
      <c r="O970" s="50"/>
    </row>
    <row r="971" spans="1:15">
      <c r="A971" s="28">
        <f>IF(Table2[[#This Row],[TT]]&lt;1,"",COUNT(A$2:A970)+1)</f>
        <v>872</v>
      </c>
      <c r="B971" s="38" t="s">
        <v>1056</v>
      </c>
      <c r="C971" s="39">
        <v>27</v>
      </c>
      <c r="D971" s="39" t="s">
        <v>145</v>
      </c>
      <c r="E97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27</v>
      </c>
      <c r="G971" s="29" t="str">
        <f>IF(Table2[[#This Row],[M1A]]="","",Table2[[#This Row],[M1A]]-Table2[[#This Row],[AWAL]])</f>
        <v/>
      </c>
      <c r="I971" s="29" t="str">
        <f>IF(Table2[[#This Row],[M2A]]="","",SUM(Table2[[#This Row],[M2A]]-(IF(Table2[[#This Row],[M1A]]="",Table2[[#This Row],[AWAL]],Table2[[#This Row],[M1A]]))))</f>
        <v/>
      </c>
      <c r="J971" s="30"/>
      <c r="K97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7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71" s="31" t="str">
        <f>IF(NOT(Table2[[#This Row],[M1B]]=""),"+-","")</f>
        <v/>
      </c>
      <c r="O971" s="50"/>
    </row>
    <row r="972" spans="1:15">
      <c r="A972" s="28">
        <f>IF(Table2[[#This Row],[TT]]&lt;1,"",COUNT(A$2:A971)+1)</f>
        <v>873</v>
      </c>
      <c r="B972" s="38" t="s">
        <v>1057</v>
      </c>
      <c r="C972" s="39">
        <v>4</v>
      </c>
      <c r="D972" s="39" t="s">
        <v>145</v>
      </c>
      <c r="E97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972" s="29" t="str">
        <f>IF(Table2[[#This Row],[M1A]]="","",Table2[[#This Row],[M1A]]-Table2[[#This Row],[AWAL]])</f>
        <v/>
      </c>
      <c r="I972" s="29" t="str">
        <f>IF(Table2[[#This Row],[M2A]]="","",SUM(Table2[[#This Row],[M2A]]-(IF(Table2[[#This Row],[M1A]]="",Table2[[#This Row],[AWAL]],Table2[[#This Row],[M1A]]))))</f>
        <v/>
      </c>
      <c r="J972" s="30"/>
      <c r="K97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7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72" s="31" t="str">
        <f>IF(NOT(Table2[[#This Row],[M1B]]=""),"+-","")</f>
        <v/>
      </c>
      <c r="O972" s="50"/>
    </row>
    <row r="973" spans="1:15">
      <c r="A973" s="28">
        <f>IF(Table2[[#This Row],[TT]]&lt;1,"",COUNT(A$2:A972)+1)</f>
        <v>874</v>
      </c>
      <c r="B973" s="38" t="s">
        <v>1058</v>
      </c>
      <c r="C973" s="39">
        <v>5</v>
      </c>
      <c r="D973" s="39" t="s">
        <v>400</v>
      </c>
      <c r="E97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973" s="29" t="str">
        <f>IF(Table2[[#This Row],[M1A]]="","",Table2[[#This Row],[M1A]]-Table2[[#This Row],[AWAL]])</f>
        <v/>
      </c>
      <c r="I973" s="29" t="str">
        <f>IF(Table2[[#This Row],[M2A]]="","",SUM(Table2[[#This Row],[M2A]]-(IF(Table2[[#This Row],[M1A]]="",Table2[[#This Row],[AWAL]],Table2[[#This Row],[M1A]]))))</f>
        <v/>
      </c>
      <c r="J973" s="30"/>
      <c r="K97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7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73" s="31" t="str">
        <f>IF(NOT(Table2[[#This Row],[M1B]]=""),"+-","")</f>
        <v/>
      </c>
      <c r="O973" s="50"/>
    </row>
    <row r="974" spans="1:15">
      <c r="A974" s="28" t="str">
        <f>IF(Table2[[#This Row],[TT]]&lt;1,"",COUNT(A$2:A973)+1)</f>
        <v/>
      </c>
      <c r="B974" s="38" t="s">
        <v>1059</v>
      </c>
      <c r="C974" s="39">
        <v>1</v>
      </c>
      <c r="D974" s="39" t="s">
        <v>186</v>
      </c>
      <c r="E97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974" s="29" t="str">
        <f>IF(Table2[[#This Row],[M1A]]="","",Table2[[#This Row],[M1A]]-Table2[[#This Row],[AWAL]])</f>
        <v/>
      </c>
      <c r="I974" s="29" t="str">
        <f>IF(Table2[[#This Row],[M2A]]="","",SUM(Table2[[#This Row],[M2A]]-(IF(Table2[[#This Row],[M1A]]="",Table2[[#This Row],[AWAL]],Table2[[#This Row],[M1A]]))))</f>
        <v/>
      </c>
      <c r="J974" s="30"/>
      <c r="K97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974" s="29">
        <v>0</v>
      </c>
      <c r="M974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974" s="31" t="str">
        <f>IF(NOT(Table2[[#This Row],[M1B]]=""),"+-","")</f>
        <v/>
      </c>
      <c r="O974" s="50"/>
    </row>
    <row r="975" spans="1:15">
      <c r="A975" s="28" t="str">
        <f>IF(Table2[[#This Row],[TT]]&lt;1,"",COUNT(A$2:A974)+1)</f>
        <v/>
      </c>
      <c r="B975" s="38" t="s">
        <v>1060</v>
      </c>
      <c r="C975" s="39">
        <v>1</v>
      </c>
      <c r="D975" s="39" t="s">
        <v>1061</v>
      </c>
      <c r="E97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975" s="29" t="str">
        <f>IF(Table2[[#This Row],[M1A]]="","",Table2[[#This Row],[M1A]]-Table2[[#This Row],[AWAL]])</f>
        <v/>
      </c>
      <c r="I975" s="29" t="str">
        <f>IF(Table2[[#This Row],[M2A]]="","",SUM(Table2[[#This Row],[M2A]]-(IF(Table2[[#This Row],[M1A]]="",Table2[[#This Row],[AWAL]],Table2[[#This Row],[M1A]]))))</f>
        <v/>
      </c>
      <c r="J975" s="30"/>
      <c r="K97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975" s="29">
        <v>0</v>
      </c>
      <c r="M975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975" s="31" t="str">
        <f>IF(NOT(Table2[[#This Row],[M1B]]=""),"+-","")</f>
        <v/>
      </c>
      <c r="O975" s="50"/>
    </row>
    <row r="976" spans="1:15">
      <c r="A976" s="28">
        <f>IF(Table2[[#This Row],[TT]]&lt;1,"",COUNT(A$2:A975)+1)</f>
        <v>875</v>
      </c>
      <c r="B976" s="70" t="s">
        <v>1062</v>
      </c>
      <c r="C976" s="71">
        <v>2</v>
      </c>
      <c r="D976" s="71" t="s">
        <v>124</v>
      </c>
      <c r="E97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976" s="29" t="str">
        <f>IF(Table2[[#This Row],[M1A]]="","",Table2[[#This Row],[M1A]]-Table2[[#This Row],[AWAL]])</f>
        <v/>
      </c>
      <c r="I976" s="29" t="str">
        <f>IF(Table2[[#This Row],[M2A]]="","",SUM(Table2[[#This Row],[M2A]]-(IF(Table2[[#This Row],[M1A]]="",Table2[[#This Row],[AWAL]],Table2[[#This Row],[M1A]]))))</f>
        <v/>
      </c>
      <c r="J976" s="30"/>
      <c r="K97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7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76" s="31" t="str">
        <f>IF(NOT(Table2[[#This Row],[M1B]]=""),"+-","")</f>
        <v/>
      </c>
      <c r="O976" s="50"/>
    </row>
    <row r="977" spans="1:15">
      <c r="A977" s="28">
        <f>IF(Table2[[#This Row],[TT]]&lt;1,"",COUNT(A$2:A976)+1)</f>
        <v>876</v>
      </c>
      <c r="B977" s="38" t="s">
        <v>1063</v>
      </c>
      <c r="C977" s="39">
        <v>1</v>
      </c>
      <c r="D977" s="39" t="s">
        <v>137</v>
      </c>
      <c r="E97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977" s="29" t="str">
        <f>IF(Table2[[#This Row],[M1A]]="","",Table2[[#This Row],[M1A]]-Table2[[#This Row],[AWAL]])</f>
        <v/>
      </c>
      <c r="I977" s="29" t="str">
        <f>IF(Table2[[#This Row],[M2A]]="","",SUM(Table2[[#This Row],[M2A]]-(IF(Table2[[#This Row],[M1A]]="",Table2[[#This Row],[AWAL]],Table2[[#This Row],[M1A]]))))</f>
        <v/>
      </c>
      <c r="J977" s="30"/>
      <c r="K97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7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77" s="31" t="str">
        <f>IF(NOT(Table2[[#This Row],[M1B]]=""),"+-","")</f>
        <v/>
      </c>
      <c r="O977" s="86"/>
    </row>
    <row r="978" spans="1:15">
      <c r="A978" s="28">
        <f>IF(Table2[[#This Row],[TT]]&lt;1,"",COUNT(A$2:A977)+1)</f>
        <v>877</v>
      </c>
      <c r="B978" s="38" t="s">
        <v>1064</v>
      </c>
      <c r="C978" s="39">
        <v>5</v>
      </c>
      <c r="D978" s="39" t="s">
        <v>278</v>
      </c>
      <c r="E97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978" s="29" t="str">
        <f>IF(Table2[[#This Row],[M1A]]="","",Table2[[#This Row],[M1A]]-Table2[[#This Row],[AWAL]])</f>
        <v/>
      </c>
      <c r="I978" s="29" t="str">
        <f>IF(Table2[[#This Row],[M2A]]="","",SUM(Table2[[#This Row],[M2A]]-(IF(Table2[[#This Row],[M1A]]="",Table2[[#This Row],[AWAL]],Table2[[#This Row],[M1A]]))))</f>
        <v/>
      </c>
      <c r="J978" s="30"/>
      <c r="K97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7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78" s="31" t="str">
        <f>IF(NOT(Table2[[#This Row],[M1B]]=""),"+-","")</f>
        <v/>
      </c>
      <c r="O978" s="50"/>
    </row>
    <row r="979" spans="1:15">
      <c r="A979" s="28">
        <f>IF(Table2[[#This Row],[TT]]&lt;1,"",COUNT(A$2:A978)+1)</f>
        <v>878</v>
      </c>
      <c r="B979" s="38" t="s">
        <v>1065</v>
      </c>
      <c r="C979" s="39">
        <v>2</v>
      </c>
      <c r="D979" s="39">
        <v>800</v>
      </c>
      <c r="E97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979" s="29" t="str">
        <f>IF(Table2[[#This Row],[M1A]]="","",Table2[[#This Row],[M1A]]-Table2[[#This Row],[AWAL]])</f>
        <v/>
      </c>
      <c r="I979" s="29" t="str">
        <f>IF(Table2[[#This Row],[M2A]]="","",SUM(Table2[[#This Row],[M2A]]-(IF(Table2[[#This Row],[M1A]]="",Table2[[#This Row],[AWAL]],Table2[[#This Row],[M1A]]))))</f>
        <v/>
      </c>
      <c r="J979" s="30"/>
      <c r="K97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7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79" s="31" t="str">
        <f>IF(NOT(Table2[[#This Row],[M1B]]=""),"+-","")</f>
        <v/>
      </c>
      <c r="O979" s="50"/>
    </row>
    <row r="980" spans="1:15">
      <c r="A980" s="28">
        <f>IF(Table2[[#This Row],[TT]]&lt;1,"",COUNT(A$2:A979)+1)</f>
        <v>879</v>
      </c>
      <c r="B980" s="38" t="s">
        <v>1066</v>
      </c>
      <c r="C980" s="39">
        <v>4</v>
      </c>
      <c r="D980" s="39" t="s">
        <v>1067</v>
      </c>
      <c r="E98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980" s="29" t="str">
        <f>IF(Table2[[#This Row],[M1A]]="","",Table2[[#This Row],[M1A]]-Table2[[#This Row],[AWAL]])</f>
        <v/>
      </c>
      <c r="I980" s="29" t="str">
        <f>IF(Table2[[#This Row],[M2A]]="","",SUM(Table2[[#This Row],[M2A]]-(IF(Table2[[#This Row],[M1A]]="",Table2[[#This Row],[AWAL]],Table2[[#This Row],[M1A]]))))</f>
        <v/>
      </c>
      <c r="J980" s="30"/>
      <c r="K98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8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80" s="31" t="str">
        <f>IF(NOT(Table2[[#This Row],[M1B]]=""),"+-","")</f>
        <v/>
      </c>
      <c r="O980" s="50"/>
    </row>
    <row r="981" spans="1:15">
      <c r="A981" s="28">
        <f>IF(Table2[[#This Row],[TT]]&lt;1,"",COUNT(A$2:A980)+1)</f>
        <v>880</v>
      </c>
      <c r="B981" s="38" t="s">
        <v>1068</v>
      </c>
      <c r="C981" s="39">
        <v>3</v>
      </c>
      <c r="D981" s="39" t="s">
        <v>55</v>
      </c>
      <c r="E98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981" s="29" t="str">
        <f>IF(Table2[[#This Row],[M1A]]="","",Table2[[#This Row],[M1A]]-Table2[[#This Row],[AWAL]])</f>
        <v/>
      </c>
      <c r="I981" s="29" t="str">
        <f>IF(Table2[[#This Row],[M2A]]="","",SUM(Table2[[#This Row],[M2A]]-(IF(Table2[[#This Row],[M1A]]="",Table2[[#This Row],[AWAL]],Table2[[#This Row],[M1A]]))))</f>
        <v/>
      </c>
      <c r="J981" s="30"/>
      <c r="K98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8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81" s="31" t="str">
        <f>IF(NOT(Table2[[#This Row],[M1B]]=""),"+-","")</f>
        <v/>
      </c>
      <c r="O981" s="50"/>
    </row>
    <row r="982" spans="1:15">
      <c r="A982" s="28">
        <f>IF(Table2[[#This Row],[TT]]&lt;1,"",COUNT(A$2:A981)+1)</f>
        <v>881</v>
      </c>
      <c r="B982" s="38" t="s">
        <v>1069</v>
      </c>
      <c r="C982" s="39">
        <v>1</v>
      </c>
      <c r="D982" s="39" t="s">
        <v>67</v>
      </c>
      <c r="E98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982" s="29" t="str">
        <f>IF(Table2[[#This Row],[M1A]]="","",Table2[[#This Row],[M1A]]-Table2[[#This Row],[AWAL]])</f>
        <v/>
      </c>
      <c r="I982" s="29" t="str">
        <f>IF(Table2[[#This Row],[M2A]]="","",SUM(Table2[[#This Row],[M2A]]-(IF(Table2[[#This Row],[M1A]]="",Table2[[#This Row],[AWAL]],Table2[[#This Row],[M1A]]))))</f>
        <v/>
      </c>
      <c r="J982" s="30"/>
      <c r="K98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8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82" s="31" t="str">
        <f>IF(NOT(Table2[[#This Row],[M1B]]=""),"+-","")</f>
        <v/>
      </c>
      <c r="O982" s="50"/>
    </row>
    <row r="983" spans="1:15">
      <c r="A983" s="28">
        <f>IF(Table2[[#This Row],[TT]]&lt;1,"",COUNT(A$2:A982)+1)</f>
        <v>882</v>
      </c>
      <c r="B983" s="38" t="s">
        <v>1070</v>
      </c>
      <c r="C983" s="39">
        <v>7</v>
      </c>
      <c r="D983" s="39" t="s">
        <v>139</v>
      </c>
      <c r="E98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983" s="29" t="str">
        <f>IF(Table2[[#This Row],[M1A]]="","",Table2[[#This Row],[M1A]]-Table2[[#This Row],[AWAL]])</f>
        <v/>
      </c>
      <c r="I983" s="29" t="str">
        <f>IF(Table2[[#This Row],[M2A]]="","",SUM(Table2[[#This Row],[M2A]]-(IF(Table2[[#This Row],[M1A]]="",Table2[[#This Row],[AWAL]],Table2[[#This Row],[M1A]]))))</f>
        <v/>
      </c>
      <c r="J983" s="30"/>
      <c r="K98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8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83" s="31" t="str">
        <f>IF(NOT(Table2[[#This Row],[M1B]]=""),"+-","")</f>
        <v/>
      </c>
      <c r="O983" s="50"/>
    </row>
    <row r="984" spans="1:15">
      <c r="A984" s="28">
        <f>IF(Table2[[#This Row],[TT]]&lt;1,"",COUNT(A$2:A983)+1)</f>
        <v>883</v>
      </c>
      <c r="B984" s="38" t="s">
        <v>1071</v>
      </c>
      <c r="C984" s="39">
        <v>7</v>
      </c>
      <c r="D984" s="39" t="s">
        <v>82</v>
      </c>
      <c r="E98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984" s="29" t="str">
        <f>IF(Table2[[#This Row],[M1A]]="","",Table2[[#This Row],[M1A]]-Table2[[#This Row],[AWAL]])</f>
        <v/>
      </c>
      <c r="I984" s="29" t="str">
        <f>IF(Table2[[#This Row],[M2A]]="","",SUM(Table2[[#This Row],[M2A]]-(IF(Table2[[#This Row],[M1A]]="",Table2[[#This Row],[AWAL]],Table2[[#This Row],[M1A]]))))</f>
        <v/>
      </c>
      <c r="J984" s="30"/>
      <c r="K98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8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84" s="31" t="str">
        <f>IF(NOT(Table2[[#This Row],[M1B]]=""),"+-","")</f>
        <v/>
      </c>
      <c r="O984" s="50"/>
    </row>
    <row r="985" spans="1:15">
      <c r="A985" s="28">
        <f>IF(Table2[[#This Row],[TT]]&lt;1,"",COUNT(A$2:A984)+1)</f>
        <v>884</v>
      </c>
      <c r="B985" s="38" t="s">
        <v>1072</v>
      </c>
      <c r="C985" s="39">
        <v>1</v>
      </c>
      <c r="D985" s="39" t="s">
        <v>520</v>
      </c>
      <c r="E98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985" s="29" t="str">
        <f>IF(Table2[[#This Row],[M1A]]="","",Table2[[#This Row],[M1A]]-Table2[[#This Row],[AWAL]])</f>
        <v/>
      </c>
      <c r="I985" s="29" t="str">
        <f>IF(Table2[[#This Row],[M2A]]="","",SUM(Table2[[#This Row],[M2A]]-(IF(Table2[[#This Row],[M1A]]="",Table2[[#This Row],[AWAL]],Table2[[#This Row],[M1A]]))))</f>
        <v/>
      </c>
      <c r="J985" s="30"/>
      <c r="K98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8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85" s="31" t="str">
        <f>IF(NOT(Table2[[#This Row],[M1B]]=""),"+-","")</f>
        <v/>
      </c>
      <c r="O985" s="50"/>
    </row>
    <row r="986" spans="1:15">
      <c r="A986" s="28">
        <f>IF(Table2[[#This Row],[TT]]&lt;1,"",COUNT(A$2:A985)+1)</f>
        <v>885</v>
      </c>
      <c r="B986" s="38" t="s">
        <v>1073</v>
      </c>
      <c r="C986" s="39">
        <v>53</v>
      </c>
      <c r="D986" s="39" t="s">
        <v>1067</v>
      </c>
      <c r="E98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53</v>
      </c>
      <c r="G986" s="29" t="str">
        <f>IF(Table2[[#This Row],[M1A]]="","",Table2[[#This Row],[M1A]]-Table2[[#This Row],[AWAL]])</f>
        <v/>
      </c>
      <c r="I986" s="29" t="str">
        <f>IF(Table2[[#This Row],[M2A]]="","",SUM(Table2[[#This Row],[M2A]]-(IF(Table2[[#This Row],[M1A]]="",Table2[[#This Row],[AWAL]],Table2[[#This Row],[M1A]]))))</f>
        <v/>
      </c>
      <c r="J986" s="30"/>
      <c r="K98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8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86" s="31" t="str">
        <f>IF(NOT(Table2[[#This Row],[M1B]]=""),"+-","")</f>
        <v/>
      </c>
      <c r="O986" s="50"/>
    </row>
    <row r="987" spans="1:15">
      <c r="A987" s="28">
        <f>IF(Table2[[#This Row],[TT]]&lt;1,"",COUNT(A$2:A986)+1)</f>
        <v>886</v>
      </c>
      <c r="B987" s="38" t="s">
        <v>1074</v>
      </c>
      <c r="C987" s="39">
        <v>3</v>
      </c>
      <c r="D987" s="39" t="s">
        <v>194</v>
      </c>
      <c r="E98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987" s="29" t="str">
        <f>IF(Table2[[#This Row],[M1A]]="","",Table2[[#This Row],[M1A]]-Table2[[#This Row],[AWAL]])</f>
        <v/>
      </c>
      <c r="I987" s="29" t="str">
        <f>IF(Table2[[#This Row],[M2A]]="","",SUM(Table2[[#This Row],[M2A]]-(IF(Table2[[#This Row],[M1A]]="",Table2[[#This Row],[AWAL]],Table2[[#This Row],[M1A]]))))</f>
        <v/>
      </c>
      <c r="J987" s="30"/>
      <c r="K98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8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87" s="31" t="str">
        <f>IF(NOT(Table2[[#This Row],[M1B]]=""),"+-","")</f>
        <v/>
      </c>
      <c r="O987" s="50"/>
    </row>
    <row r="988" spans="1:15">
      <c r="A988" s="28">
        <f>IF(Table2[[#This Row],[TT]]&lt;1,"",COUNT(A$2:A987)+1)</f>
        <v>887</v>
      </c>
      <c r="B988" s="38" t="s">
        <v>1075</v>
      </c>
      <c r="C988" s="39">
        <v>13</v>
      </c>
      <c r="D988" s="39" t="s">
        <v>55</v>
      </c>
      <c r="E98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G988" s="29" t="str">
        <f>IF(Table2[[#This Row],[M1A]]="","",Table2[[#This Row],[M1A]]-Table2[[#This Row],[AWAL]])</f>
        <v/>
      </c>
      <c r="I988" s="29" t="str">
        <f>IF(Table2[[#This Row],[M2A]]="","",SUM(Table2[[#This Row],[M2A]]-(IF(Table2[[#This Row],[M1A]]="",Table2[[#This Row],[AWAL]],Table2[[#This Row],[M1A]]))))</f>
        <v/>
      </c>
      <c r="J988" s="30"/>
      <c r="K98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8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88" s="31" t="str">
        <f>IF(NOT(Table2[[#This Row],[M1B]]=""),"+-","")</f>
        <v/>
      </c>
      <c r="O988" s="50"/>
    </row>
    <row r="989" spans="1:15">
      <c r="A989" s="28">
        <f>IF(Table2[[#This Row],[TT]]&lt;1,"",COUNT(A$2:A988)+1)</f>
        <v>888</v>
      </c>
      <c r="B989" s="38" t="s">
        <v>1076</v>
      </c>
      <c r="C989" s="39">
        <v>7</v>
      </c>
      <c r="D989" s="39" t="s">
        <v>55</v>
      </c>
      <c r="E98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989" s="29" t="str">
        <f>IF(Table2[[#This Row],[M1A]]="","",Table2[[#This Row],[M1A]]-Table2[[#This Row],[AWAL]])</f>
        <v/>
      </c>
      <c r="I989" s="29" t="str">
        <f>IF(Table2[[#This Row],[M2A]]="","",SUM(Table2[[#This Row],[M2A]]-(IF(Table2[[#This Row],[M1A]]="",Table2[[#This Row],[AWAL]],Table2[[#This Row],[M1A]]))))</f>
        <v/>
      </c>
      <c r="J989" s="30"/>
      <c r="K98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8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89" s="31" t="str">
        <f>IF(NOT(Table2[[#This Row],[M1B]]=""),"+-","")</f>
        <v/>
      </c>
      <c r="O989" s="50"/>
    </row>
    <row r="990" spans="1:15">
      <c r="A990" s="28">
        <f>IF(Table2[[#This Row],[TT]]&lt;1,"",COUNT(A$2:A989)+1)</f>
        <v>889</v>
      </c>
      <c r="B990" s="38" t="s">
        <v>1077</v>
      </c>
      <c r="C990" s="39">
        <v>1</v>
      </c>
      <c r="D990" s="39" t="s">
        <v>51</v>
      </c>
      <c r="E99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990" s="29" t="str">
        <f>IF(Table2[[#This Row],[M1A]]="","",Table2[[#This Row],[M1A]]-Table2[[#This Row],[AWAL]])</f>
        <v/>
      </c>
      <c r="I990" s="29" t="str">
        <f>IF(Table2[[#This Row],[M2A]]="","",SUM(Table2[[#This Row],[M2A]]-(IF(Table2[[#This Row],[M1A]]="",Table2[[#This Row],[AWAL]],Table2[[#This Row],[M1A]]))))</f>
        <v/>
      </c>
      <c r="J990" s="30"/>
      <c r="K99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9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90" s="31" t="str">
        <f>IF(NOT(Table2[[#This Row],[M1B]]=""),"+-","")</f>
        <v/>
      </c>
      <c r="O990" s="50"/>
    </row>
    <row r="991" spans="1:15">
      <c r="A991" s="28">
        <f>IF(Table2[[#This Row],[TT]]&lt;1,"",COUNT(A$2:A990)+1)</f>
        <v>890</v>
      </c>
      <c r="B991" s="38" t="s">
        <v>1078</v>
      </c>
      <c r="C991" s="39">
        <v>2</v>
      </c>
      <c r="D991" s="39" t="s">
        <v>51</v>
      </c>
      <c r="E99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991" s="29" t="str">
        <f>IF(Table2[[#This Row],[M1A]]="","",Table2[[#This Row],[M1A]]-Table2[[#This Row],[AWAL]])</f>
        <v/>
      </c>
      <c r="I991" s="29" t="str">
        <f>IF(Table2[[#This Row],[M2A]]="","",SUM(Table2[[#This Row],[M2A]]-(IF(Table2[[#This Row],[M1A]]="",Table2[[#This Row],[AWAL]],Table2[[#This Row],[M1A]]))))</f>
        <v/>
      </c>
      <c r="J991" s="30"/>
      <c r="K99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9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91" s="31" t="str">
        <f>IF(NOT(Table2[[#This Row],[M1B]]=""),"+-","")</f>
        <v/>
      </c>
      <c r="O991" s="50"/>
    </row>
    <row r="992" spans="1:15">
      <c r="A992" s="28">
        <f>IF(Table2[[#This Row],[TT]]&lt;1,"",COUNT(A$2:A991)+1)</f>
        <v>891</v>
      </c>
      <c r="B992" s="38" t="s">
        <v>1079</v>
      </c>
      <c r="C992" s="39">
        <v>1</v>
      </c>
      <c r="D992" s="39" t="s">
        <v>1080</v>
      </c>
      <c r="E99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992" s="29" t="str">
        <f>IF(Table2[[#This Row],[M1A]]="","",Table2[[#This Row],[M1A]]-Table2[[#This Row],[AWAL]])</f>
        <v/>
      </c>
      <c r="I992" s="29" t="str">
        <f>IF(Table2[[#This Row],[M2A]]="","",SUM(Table2[[#This Row],[M2A]]-(IF(Table2[[#This Row],[M1A]]="",Table2[[#This Row],[AWAL]],Table2[[#This Row],[M1A]]))))</f>
        <v/>
      </c>
      <c r="J992" s="30"/>
      <c r="K99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9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92" s="31" t="str">
        <f>IF(NOT(Table2[[#This Row],[M1B]]=""),"+-","")</f>
        <v/>
      </c>
      <c r="O992" s="50"/>
    </row>
    <row r="993" spans="1:15">
      <c r="A993" s="28">
        <f>IF(Table2[[#This Row],[TT]]&lt;1,"",COUNT(A$2:A992)+1)</f>
        <v>892</v>
      </c>
      <c r="B993" s="38" t="s">
        <v>1081</v>
      </c>
      <c r="C993" s="39">
        <v>2</v>
      </c>
      <c r="D993" s="39">
        <v>640</v>
      </c>
      <c r="E99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993" s="29" t="str">
        <f>IF(Table2[[#This Row],[M1A]]="","",Table2[[#This Row],[M1A]]-Table2[[#This Row],[AWAL]])</f>
        <v/>
      </c>
      <c r="I993" s="29" t="str">
        <f>IF(Table2[[#This Row],[M2A]]="","",SUM(Table2[[#This Row],[M2A]]-(IF(Table2[[#This Row],[M1A]]="",Table2[[#This Row],[AWAL]],Table2[[#This Row],[M1A]]))))</f>
        <v/>
      </c>
      <c r="J993" s="30"/>
      <c r="K99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9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93" s="31" t="str">
        <f>IF(NOT(Table2[[#This Row],[M1B]]=""),"+-","")</f>
        <v/>
      </c>
      <c r="O993" s="50"/>
    </row>
    <row r="994" spans="1:15">
      <c r="A994" s="28">
        <f>IF(Table2[[#This Row],[TT]]&lt;1,"",COUNT(A$2:A993)+1)</f>
        <v>893</v>
      </c>
      <c r="B994" s="38" t="s">
        <v>1082</v>
      </c>
      <c r="C994" s="39">
        <v>6</v>
      </c>
      <c r="D994" s="39" t="s">
        <v>1083</v>
      </c>
      <c r="E99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994" s="29" t="str">
        <f>IF(Table2[[#This Row],[M1A]]="","",Table2[[#This Row],[M1A]]-Table2[[#This Row],[AWAL]])</f>
        <v/>
      </c>
      <c r="I994" s="29" t="str">
        <f>IF(Table2[[#This Row],[M2A]]="","",SUM(Table2[[#This Row],[M2A]]-(IF(Table2[[#This Row],[M1A]]="",Table2[[#This Row],[AWAL]],Table2[[#This Row],[M1A]]))))</f>
        <v/>
      </c>
      <c r="J994" s="30"/>
      <c r="K99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9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94" s="31" t="str">
        <f>IF(NOT(Table2[[#This Row],[M1B]]=""),"+-","")</f>
        <v/>
      </c>
      <c r="O994" s="50"/>
    </row>
    <row r="995" spans="1:15">
      <c r="A995" s="32">
        <f>IF(Table2[[#This Row],[TT]]&lt;1,"",COUNT(A$2:A994)+1)</f>
        <v>894</v>
      </c>
      <c r="B995" s="38" t="s">
        <v>1084</v>
      </c>
      <c r="C995" s="39">
        <v>2</v>
      </c>
      <c r="D995" s="39" t="s">
        <v>364</v>
      </c>
      <c r="E995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995" s="31" t="str">
        <f>IF(Table2[[#This Row],[M1A]]="","",Table2[[#This Row],[M1A]]-Table2[[#This Row],[AWAL]])</f>
        <v/>
      </c>
      <c r="I995" s="31" t="str">
        <f>IF(Table2[[#This Row],[M2A]]="","",SUM(Table2[[#This Row],[M2A]]-(IF(Table2[[#This Row],[M1A]]="",Table2[[#This Row],[AWAL]],Table2[[#This Row],[M1A]]))))</f>
        <v/>
      </c>
      <c r="J995" s="33"/>
      <c r="K995" s="31" t="str">
        <f>IF(Table2[[#This Row],[M3A]]="","",SUM(Table2[[#This Row],[M3A]]-(IF(Table2[[#This Row],[M2A]]="",IF(Table2[[#This Row],[M1A]]="",Table2[[#This Row],[AWAL]],Table2[[#This Row],[M1A]]),Table2[[#This Row],[M2A]]))))</f>
        <v/>
      </c>
      <c r="L995" s="31"/>
      <c r="M995" s="31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95" s="31" t="str">
        <f>IF(NOT(Table2[[#This Row],[M1B]]=""),"+-","")</f>
        <v/>
      </c>
      <c r="O995" s="50"/>
    </row>
    <row r="996" spans="1:15">
      <c r="A996" s="28">
        <f>IF(Table2[[#This Row],[TT]]&lt;1,"",COUNT(A$2:A995)+1)</f>
        <v>895</v>
      </c>
      <c r="B996" s="38" t="s">
        <v>1085</v>
      </c>
      <c r="C996" s="39">
        <v>1</v>
      </c>
      <c r="D996" s="39" t="s">
        <v>1086</v>
      </c>
      <c r="E99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996" s="29" t="str">
        <f>IF(Table2[[#This Row],[M1A]]="","",Table2[[#This Row],[M1A]]-Table2[[#This Row],[AWAL]])</f>
        <v/>
      </c>
      <c r="I996" s="29" t="str">
        <f>IF(Table2[[#This Row],[M2A]]="","",SUM(Table2[[#This Row],[M2A]]-(IF(Table2[[#This Row],[M1A]]="",Table2[[#This Row],[AWAL]],Table2[[#This Row],[M1A]]))))</f>
        <v/>
      </c>
      <c r="J996" s="30"/>
      <c r="K99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9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96" s="31" t="str">
        <f>IF(NOT(Table2[[#This Row],[M1B]]=""),"+-","")</f>
        <v/>
      </c>
      <c r="O996" s="50"/>
    </row>
    <row r="997" spans="1:15">
      <c r="A997" s="28">
        <f>IF(Table2[[#This Row],[TT]]&lt;1,"",COUNT(A$2:A996)+1)</f>
        <v>896</v>
      </c>
      <c r="B997" s="37" t="s">
        <v>3125</v>
      </c>
      <c r="C997" s="42">
        <v>9</v>
      </c>
      <c r="D997" s="42" t="s">
        <v>2908</v>
      </c>
      <c r="E99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F997" s="29">
        <v>15</v>
      </c>
      <c r="G997" s="29">
        <f>IF(Table2[[#This Row],[M1A]]="","",Table2[[#This Row],[M1A]]-Table2[[#This Row],[AWAL]])</f>
        <v>6</v>
      </c>
      <c r="I997" s="29" t="str">
        <f>IF(Table2[[#This Row],[M2A]]="","",SUM(Table2[[#This Row],[M2A]]-(IF(Table2[[#This Row],[M1A]]="",Table2[[#This Row],[AWAL]],Table2[[#This Row],[M1A]]))))</f>
        <v/>
      </c>
      <c r="J997" s="30">
        <v>13</v>
      </c>
      <c r="K997" s="29">
        <f>IF(Table2[[#This Row],[M3A]]="","",SUM(Table2[[#This Row],[M3A]]-(IF(Table2[[#This Row],[M2A]]="",IF(Table2[[#This Row],[M1A]]="",Table2[[#This Row],[AWAL]],Table2[[#This Row],[M1A]]),Table2[[#This Row],[M2A]]))))</f>
        <v>-2</v>
      </c>
      <c r="M99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97" s="31" t="str">
        <f>IF(NOT(Table2[[#This Row],[M1B]]=""),"+-","")</f>
        <v>+-</v>
      </c>
      <c r="O997" s="41" t="s">
        <v>3016</v>
      </c>
    </row>
    <row r="998" spans="1:15">
      <c r="A998" s="34">
        <f>IF(Table2[[#This Row],[TT]]&lt;1,"",COUNT(A$2:A997)+1)</f>
        <v>897</v>
      </c>
      <c r="B998" s="38" t="s">
        <v>1087</v>
      </c>
      <c r="C998" s="39">
        <v>10</v>
      </c>
      <c r="D998" s="39" t="s">
        <v>275</v>
      </c>
      <c r="E998" s="35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F998" s="36"/>
      <c r="G998" s="35" t="str">
        <f>IF(Table2[[#This Row],[M1A]]="","",Table2[[#This Row],[M1A]]-Table2[[#This Row],[AWAL]])</f>
        <v/>
      </c>
      <c r="H998" s="36"/>
      <c r="I998" s="35" t="str">
        <f>IF(Table2[[#This Row],[M2A]]="","",SUM(Table2[[#This Row],[M2A]]-(IF(Table2[[#This Row],[M1A]]="",Table2[[#This Row],[AWAL]],Table2[[#This Row],[M1A]]))))</f>
        <v/>
      </c>
      <c r="J998" s="37"/>
      <c r="K998" s="35" t="str">
        <f>IF(Table2[[#This Row],[M3A]]="","",SUM(Table2[[#This Row],[M3A]]-(IF(Table2[[#This Row],[M2A]]="",IF(Table2[[#This Row],[M1A]]="",Table2[[#This Row],[AWAL]],Table2[[#This Row],[M1A]]),Table2[[#This Row],[M2A]]))))</f>
        <v/>
      </c>
      <c r="L998" s="35"/>
      <c r="M998" s="35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98" s="35" t="str">
        <f>IF(NOT(Table2[[#This Row],[M1B]]=""),"+-","")</f>
        <v/>
      </c>
      <c r="O998" s="50"/>
    </row>
    <row r="999" spans="1:15">
      <c r="A999" s="34">
        <f>IF(Table2[[#This Row],[TT]]&lt;1,"",COUNT(A$2:A998)+1)</f>
        <v>898</v>
      </c>
      <c r="B999" s="38" t="s">
        <v>1088</v>
      </c>
      <c r="C999" s="39">
        <v>1</v>
      </c>
      <c r="D999" s="39" t="s">
        <v>244</v>
      </c>
      <c r="E999" s="35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F999" s="36"/>
      <c r="G999" s="35" t="str">
        <f>IF(Table2[[#This Row],[M1A]]="","",Table2[[#This Row],[M1A]]-Table2[[#This Row],[AWAL]])</f>
        <v/>
      </c>
      <c r="H999" s="36"/>
      <c r="I999" s="35" t="str">
        <f>IF(Table2[[#This Row],[M2A]]="","",SUM(Table2[[#This Row],[M2A]]-(IF(Table2[[#This Row],[M1A]]="",Table2[[#This Row],[AWAL]],Table2[[#This Row],[M1A]]))))</f>
        <v/>
      </c>
      <c r="J999" s="37"/>
      <c r="K999" s="35" t="str">
        <f>IF(Table2[[#This Row],[M3A]]="","",SUM(Table2[[#This Row],[M3A]]-(IF(Table2[[#This Row],[M2A]]="",IF(Table2[[#This Row],[M1A]]="",Table2[[#This Row],[AWAL]],Table2[[#This Row],[M1A]]),Table2[[#This Row],[M2A]]))))</f>
        <v/>
      </c>
      <c r="L999" s="35"/>
      <c r="M999" s="35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99" s="35" t="str">
        <f>IF(NOT(Table2[[#This Row],[M1B]]=""),"+-","")</f>
        <v/>
      </c>
      <c r="O999" s="50"/>
    </row>
    <row r="1000" spans="1:15">
      <c r="A1000" s="28">
        <f>IF(Table2[[#This Row],[TT]]&lt;1,"",COUNT(A$2:A999)+1)</f>
        <v>899</v>
      </c>
      <c r="B1000" s="38" t="s">
        <v>1089</v>
      </c>
      <c r="C1000" s="39">
        <v>9</v>
      </c>
      <c r="D1000" s="39" t="s">
        <v>120</v>
      </c>
      <c r="E100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1000" s="29" t="str">
        <f>IF(Table2[[#This Row],[M1A]]="","",Table2[[#This Row],[M1A]]-Table2[[#This Row],[AWAL]])</f>
        <v/>
      </c>
      <c r="I1000" s="29" t="str">
        <f>IF(Table2[[#This Row],[M2A]]="","",SUM(Table2[[#This Row],[M2A]]-(IF(Table2[[#This Row],[M1A]]="",Table2[[#This Row],[AWAL]],Table2[[#This Row],[M1A]]))))</f>
        <v/>
      </c>
      <c r="J1000" s="30"/>
      <c r="K100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0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00" s="31" t="str">
        <f>IF(NOT(Table2[[#This Row],[M1B]]=""),"+-","")</f>
        <v/>
      </c>
      <c r="O1000" s="50"/>
    </row>
    <row r="1001" spans="1:15">
      <c r="A1001" s="28">
        <f>IF(Table2[[#This Row],[TT]]&lt;1,"",COUNT(A$2:A1000)+1)</f>
        <v>900</v>
      </c>
      <c r="B1001" s="38" t="s">
        <v>1090</v>
      </c>
      <c r="C1001" s="39">
        <v>4</v>
      </c>
      <c r="D1001" s="39" t="s">
        <v>120</v>
      </c>
      <c r="E100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001" s="29" t="str">
        <f>IF(Table2[[#This Row],[M1A]]="","",Table2[[#This Row],[M1A]]-Table2[[#This Row],[AWAL]])</f>
        <v/>
      </c>
      <c r="I1001" s="29" t="str">
        <f>IF(Table2[[#This Row],[M2A]]="","",SUM(Table2[[#This Row],[M2A]]-(IF(Table2[[#This Row],[M1A]]="",Table2[[#This Row],[AWAL]],Table2[[#This Row],[M1A]]))))</f>
        <v/>
      </c>
      <c r="J1001" s="30"/>
      <c r="K100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0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01" s="31" t="str">
        <f>IF(NOT(Table2[[#This Row],[M1B]]=""),"+-","")</f>
        <v/>
      </c>
      <c r="O1001" s="50"/>
    </row>
    <row r="1002" spans="1:15">
      <c r="A1002" s="28">
        <f>IF(Table2[[#This Row],[TT]]&lt;1,"",COUNT(A$2:A1001)+1)</f>
        <v>901</v>
      </c>
      <c r="B1002" s="38" t="s">
        <v>1091</v>
      </c>
      <c r="C1002" s="39">
        <v>1</v>
      </c>
      <c r="D1002" s="39" t="s">
        <v>414</v>
      </c>
      <c r="E100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002" s="29" t="str">
        <f>IF(Table2[[#This Row],[M1A]]="","",Table2[[#This Row],[M1A]]-Table2[[#This Row],[AWAL]])</f>
        <v/>
      </c>
      <c r="I1002" s="29" t="str">
        <f>IF(Table2[[#This Row],[M2A]]="","",SUM(Table2[[#This Row],[M2A]]-(IF(Table2[[#This Row],[M1A]]="",Table2[[#This Row],[AWAL]],Table2[[#This Row],[M1A]]))))</f>
        <v/>
      </c>
      <c r="J1002" s="30"/>
      <c r="K100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0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02" s="31" t="str">
        <f>IF(NOT(Table2[[#This Row],[M1B]]=""),"+-","")</f>
        <v/>
      </c>
      <c r="O1002" s="50"/>
    </row>
    <row r="1003" spans="1:15">
      <c r="A1003" s="28">
        <f>IF(Table2[[#This Row],[TT]]&lt;1,"",COUNT(A$2:A1002)+1)</f>
        <v>902</v>
      </c>
      <c r="B1003" s="38" t="s">
        <v>1092</v>
      </c>
      <c r="C1003" s="39">
        <v>1</v>
      </c>
      <c r="D1003" s="39" t="s">
        <v>19</v>
      </c>
      <c r="E100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003" s="29" t="str">
        <f>IF(Table2[[#This Row],[M1A]]="","",Table2[[#This Row],[M1A]]-Table2[[#This Row],[AWAL]])</f>
        <v/>
      </c>
      <c r="I1003" s="29" t="str">
        <f>IF(Table2[[#This Row],[M2A]]="","",SUM(Table2[[#This Row],[M2A]]-(IF(Table2[[#This Row],[M1A]]="",Table2[[#This Row],[AWAL]],Table2[[#This Row],[M1A]]))))</f>
        <v/>
      </c>
      <c r="J1003" s="30"/>
      <c r="K100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0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03" s="31" t="str">
        <f>IF(NOT(Table2[[#This Row],[M1B]]=""),"+-","")</f>
        <v/>
      </c>
      <c r="O1003" s="50"/>
    </row>
    <row r="1004" spans="1:15">
      <c r="A1004" s="28">
        <f>IF(Table2[[#This Row],[TT]]&lt;1,"",COUNT(A$2:A1003)+1)</f>
        <v>903</v>
      </c>
      <c r="B1004" s="38" t="s">
        <v>1093</v>
      </c>
      <c r="C1004" s="39">
        <v>9</v>
      </c>
      <c r="D1004" s="39" t="s">
        <v>106</v>
      </c>
      <c r="E100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1004" s="29" t="str">
        <f>IF(Table2[[#This Row],[M1A]]="","",Table2[[#This Row],[M1A]]-Table2[[#This Row],[AWAL]])</f>
        <v/>
      </c>
      <c r="I1004" s="29" t="str">
        <f>IF(Table2[[#This Row],[M2A]]="","",SUM(Table2[[#This Row],[M2A]]-(IF(Table2[[#This Row],[M1A]]="",Table2[[#This Row],[AWAL]],Table2[[#This Row],[M1A]]))))</f>
        <v/>
      </c>
      <c r="J1004" s="30"/>
      <c r="K100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0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04" s="31" t="str">
        <f>IF(NOT(Table2[[#This Row],[M1B]]=""),"+-","")</f>
        <v/>
      </c>
      <c r="O1004" s="50"/>
    </row>
    <row r="1005" spans="1:15">
      <c r="A1005" s="28">
        <f>IF(Table2[[#This Row],[TT]]&lt;1,"",COUNT(A$2:A1004)+1)</f>
        <v>904</v>
      </c>
      <c r="B1005" s="38" t="s">
        <v>1094</v>
      </c>
      <c r="C1005" s="39">
        <v>4</v>
      </c>
      <c r="D1005" s="39">
        <v>288</v>
      </c>
      <c r="E100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005" s="29" t="str">
        <f>IF(Table2[[#This Row],[M1A]]="","",Table2[[#This Row],[M1A]]-Table2[[#This Row],[AWAL]])</f>
        <v/>
      </c>
      <c r="I1005" s="29" t="str">
        <f>IF(Table2[[#This Row],[M2A]]="","",SUM(Table2[[#This Row],[M2A]]-(IF(Table2[[#This Row],[M1A]]="",Table2[[#This Row],[AWAL]],Table2[[#This Row],[M1A]]))))</f>
        <v/>
      </c>
      <c r="J1005" s="30"/>
      <c r="K100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0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05" s="31" t="str">
        <f>IF(NOT(Table2[[#This Row],[M1B]]=""),"+-","")</f>
        <v/>
      </c>
      <c r="O1005" s="50"/>
    </row>
    <row r="1006" spans="1:15">
      <c r="A1006" s="28">
        <f>IF(Table2[[#This Row],[TT]]&lt;1,"",COUNT(A$2:A1005)+1)</f>
        <v>905</v>
      </c>
      <c r="B1006" s="70" t="s">
        <v>1095</v>
      </c>
      <c r="C1006" s="71">
        <v>18</v>
      </c>
      <c r="D1006" s="71" t="s">
        <v>1096</v>
      </c>
      <c r="E100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18</v>
      </c>
      <c r="G1006" s="29" t="str">
        <f>IF(Table2[[#This Row],[M1A]]="","",Table2[[#This Row],[M1A]]-Table2[[#This Row],[AWAL]])</f>
        <v/>
      </c>
      <c r="I1006" s="29" t="str">
        <f>IF(Table2[[#This Row],[M2A]]="","",SUM(Table2[[#This Row],[M2A]]-(IF(Table2[[#This Row],[M1A]]="",Table2[[#This Row],[AWAL]],Table2[[#This Row],[M1A]]))))</f>
        <v/>
      </c>
      <c r="J1006" s="30"/>
      <c r="K100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0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06" s="31" t="str">
        <f>IF(NOT(Table2[[#This Row],[M1B]]=""),"+-","")</f>
        <v/>
      </c>
      <c r="O1006" s="50"/>
    </row>
    <row r="1007" spans="1:15">
      <c r="A1007" s="28">
        <f>IF(Table2[[#This Row],[TT]]&lt;1,"",COUNT(A$2:A1006)+1)</f>
        <v>906</v>
      </c>
      <c r="B1007" s="38" t="s">
        <v>1097</v>
      </c>
      <c r="C1007" s="39">
        <v>1</v>
      </c>
      <c r="D1007" s="39" t="s">
        <v>1098</v>
      </c>
      <c r="E100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007" s="29" t="str">
        <f>IF(Table2[[#This Row],[M1A]]="","",Table2[[#This Row],[M1A]]-Table2[[#This Row],[AWAL]])</f>
        <v/>
      </c>
      <c r="I1007" s="29" t="str">
        <f>IF(Table2[[#This Row],[M2A]]="","",SUM(Table2[[#This Row],[M2A]]-(IF(Table2[[#This Row],[M1A]]="",Table2[[#This Row],[AWAL]],Table2[[#This Row],[M1A]]))))</f>
        <v/>
      </c>
      <c r="J1007" s="30"/>
      <c r="K100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0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07" s="31" t="str">
        <f>IF(NOT(Table2[[#This Row],[M1B]]=""),"+-","")</f>
        <v/>
      </c>
      <c r="O1007" s="50"/>
    </row>
    <row r="1008" spans="1:15">
      <c r="A1008" s="28">
        <f>IF(Table2[[#This Row],[TT]]&lt;1,"",COUNT(A$2:A1007)+1)</f>
        <v>907</v>
      </c>
      <c r="B1008" s="38" t="s">
        <v>1099</v>
      </c>
      <c r="C1008" s="39">
        <v>1</v>
      </c>
      <c r="D1008" s="39" t="s">
        <v>1098</v>
      </c>
      <c r="E100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008" s="29" t="str">
        <f>IF(Table2[[#This Row],[M1A]]="","",Table2[[#This Row],[M1A]]-Table2[[#This Row],[AWAL]])</f>
        <v/>
      </c>
      <c r="I1008" s="29" t="str">
        <f>IF(Table2[[#This Row],[M2A]]="","",SUM(Table2[[#This Row],[M2A]]-(IF(Table2[[#This Row],[M1A]]="",Table2[[#This Row],[AWAL]],Table2[[#This Row],[M1A]]))))</f>
        <v/>
      </c>
      <c r="J1008" s="30"/>
      <c r="K100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0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08" s="31" t="str">
        <f>IF(NOT(Table2[[#This Row],[M1B]]=""),"+-","")</f>
        <v/>
      </c>
      <c r="O1008" s="50"/>
    </row>
    <row r="1009" spans="1:15">
      <c r="A1009" s="28">
        <f>IF(Table2[[#This Row],[TT]]&lt;1,"",COUNT(A$2:A1008)+1)</f>
        <v>908</v>
      </c>
      <c r="B1009" s="38" t="s">
        <v>1100</v>
      </c>
      <c r="C1009" s="39">
        <v>5</v>
      </c>
      <c r="D1009" s="39" t="s">
        <v>106</v>
      </c>
      <c r="E100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009" s="29" t="str">
        <f>IF(Table2[[#This Row],[M1A]]="","",Table2[[#This Row],[M1A]]-Table2[[#This Row],[AWAL]])</f>
        <v/>
      </c>
      <c r="I1009" s="29" t="str">
        <f>IF(Table2[[#This Row],[M2A]]="","",SUM(Table2[[#This Row],[M2A]]-(IF(Table2[[#This Row],[M1A]]="",Table2[[#This Row],[AWAL]],Table2[[#This Row],[M1A]]))))</f>
        <v/>
      </c>
      <c r="J1009" s="30"/>
      <c r="K100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0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09" s="31" t="str">
        <f>IF(NOT(Table2[[#This Row],[M1B]]=""),"+-","")</f>
        <v/>
      </c>
      <c r="O1009" s="50"/>
    </row>
    <row r="1010" spans="1:15">
      <c r="A1010" s="28">
        <f>IF(Table2[[#This Row],[TT]]&lt;1,"",COUNT(A$2:A1009)+1)</f>
        <v>909</v>
      </c>
      <c r="B1010" s="38" t="s">
        <v>1101</v>
      </c>
      <c r="C1010" s="39">
        <v>11</v>
      </c>
      <c r="D1010" s="39">
        <v>288</v>
      </c>
      <c r="E101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G1010" s="29" t="str">
        <f>IF(Table2[[#This Row],[M1A]]="","",Table2[[#This Row],[M1A]]-Table2[[#This Row],[AWAL]])</f>
        <v/>
      </c>
      <c r="I1010" s="29" t="str">
        <f>IF(Table2[[#This Row],[M2A]]="","",SUM(Table2[[#This Row],[M2A]]-(IF(Table2[[#This Row],[M1A]]="",Table2[[#This Row],[AWAL]],Table2[[#This Row],[M1A]]))))</f>
        <v/>
      </c>
      <c r="J1010" s="30"/>
      <c r="K101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1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10" s="31" t="str">
        <f>IF(NOT(Table2[[#This Row],[M1B]]=""),"+-","")</f>
        <v/>
      </c>
      <c r="O1010" s="50"/>
    </row>
    <row r="1011" spans="1:15">
      <c r="A1011" s="28">
        <f>IF(Table2[[#This Row],[TT]]&lt;1,"",COUNT(A$2:A1010)+1)</f>
        <v>910</v>
      </c>
      <c r="B1011" s="38" t="s">
        <v>1102</v>
      </c>
      <c r="C1011" s="39">
        <v>7</v>
      </c>
      <c r="D1011" s="39" t="s">
        <v>106</v>
      </c>
      <c r="E101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011" s="29" t="str">
        <f>IF(Table2[[#This Row],[M1A]]="","",Table2[[#This Row],[M1A]]-Table2[[#This Row],[AWAL]])</f>
        <v/>
      </c>
      <c r="I1011" s="29" t="str">
        <f>IF(Table2[[#This Row],[M2A]]="","",SUM(Table2[[#This Row],[M2A]]-(IF(Table2[[#This Row],[M1A]]="",Table2[[#This Row],[AWAL]],Table2[[#This Row],[M1A]]))))</f>
        <v/>
      </c>
      <c r="J1011" s="30"/>
      <c r="K101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1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11" s="31" t="str">
        <f>IF(NOT(Table2[[#This Row],[M1B]]=""),"+-","")</f>
        <v/>
      </c>
      <c r="O1011" s="50"/>
    </row>
    <row r="1012" spans="1:15">
      <c r="A1012" s="28">
        <f>IF(Table2[[#This Row],[TT]]&lt;1,"",COUNT(A$2:A1011)+1)</f>
        <v>911</v>
      </c>
      <c r="B1012" s="38" t="s">
        <v>1103</v>
      </c>
      <c r="C1012" s="39">
        <v>4</v>
      </c>
      <c r="D1012" s="39">
        <v>288</v>
      </c>
      <c r="E101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012" s="29" t="str">
        <f>IF(Table2[[#This Row],[M1A]]="","",Table2[[#This Row],[M1A]]-Table2[[#This Row],[AWAL]])</f>
        <v/>
      </c>
      <c r="I1012" s="29" t="str">
        <f>IF(Table2[[#This Row],[M2A]]="","",SUM(Table2[[#This Row],[M2A]]-(IF(Table2[[#This Row],[M1A]]="",Table2[[#This Row],[AWAL]],Table2[[#This Row],[M1A]]))))</f>
        <v/>
      </c>
      <c r="J1012" s="30"/>
      <c r="K101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1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12" s="31" t="str">
        <f>IF(NOT(Table2[[#This Row],[M1B]]=""),"+-","")</f>
        <v/>
      </c>
      <c r="O1012" s="50"/>
    </row>
    <row r="1013" spans="1:15">
      <c r="A1013" s="28">
        <f>IF(Table2[[#This Row],[TT]]&lt;1,"",COUNT(A$2:A1012)+1)</f>
        <v>912</v>
      </c>
      <c r="B1013" s="38" t="s">
        <v>1104</v>
      </c>
      <c r="C1013" s="39">
        <v>1</v>
      </c>
      <c r="D1013" s="39">
        <v>288</v>
      </c>
      <c r="E101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013" s="29" t="str">
        <f>IF(Table2[[#This Row],[M1A]]="","",Table2[[#This Row],[M1A]]-Table2[[#This Row],[AWAL]])</f>
        <v/>
      </c>
      <c r="I1013" s="29" t="str">
        <f>IF(Table2[[#This Row],[M2A]]="","",SUM(Table2[[#This Row],[M2A]]-(IF(Table2[[#This Row],[M1A]]="",Table2[[#This Row],[AWAL]],Table2[[#This Row],[M1A]]))))</f>
        <v/>
      </c>
      <c r="J1013" s="30"/>
      <c r="K101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1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13" s="31" t="str">
        <f>IF(NOT(Table2[[#This Row],[M1B]]=""),"+-","")</f>
        <v/>
      </c>
      <c r="O1013" s="50"/>
    </row>
    <row r="1014" spans="1:15">
      <c r="A1014" s="28">
        <f>IF(Table2[[#This Row],[TT]]&lt;1,"",COUNT(A$2:A1013)+1)</f>
        <v>913</v>
      </c>
      <c r="B1014" s="38" t="s">
        <v>1105</v>
      </c>
      <c r="C1014" s="39">
        <v>1</v>
      </c>
      <c r="D1014" s="39" t="s">
        <v>1106</v>
      </c>
      <c r="E101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014" s="29" t="str">
        <f>IF(Table2[[#This Row],[M1A]]="","",Table2[[#This Row],[M1A]]-Table2[[#This Row],[AWAL]])</f>
        <v/>
      </c>
      <c r="I1014" s="29" t="str">
        <f>IF(Table2[[#This Row],[M2A]]="","",SUM(Table2[[#This Row],[M2A]]-(IF(Table2[[#This Row],[M1A]]="",Table2[[#This Row],[AWAL]],Table2[[#This Row],[M1A]]))))</f>
        <v/>
      </c>
      <c r="J1014" s="30"/>
      <c r="K101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1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14" s="31" t="str">
        <f>IF(NOT(Table2[[#This Row],[M1B]]=""),"+-","")</f>
        <v/>
      </c>
      <c r="O1014" s="50"/>
    </row>
    <row r="1015" spans="1:15">
      <c r="A1015" s="28">
        <f>IF(Table2[[#This Row],[TT]]&lt;1,"",COUNT(A$2:A1014)+1)</f>
        <v>914</v>
      </c>
      <c r="B1015" s="38" t="s">
        <v>1107</v>
      </c>
      <c r="C1015" s="39">
        <v>8</v>
      </c>
      <c r="D1015" s="39" t="s">
        <v>1106</v>
      </c>
      <c r="E101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1015" s="29" t="str">
        <f>IF(Table2[[#This Row],[M1A]]="","",Table2[[#This Row],[M1A]]-Table2[[#This Row],[AWAL]])</f>
        <v/>
      </c>
      <c r="I1015" s="29" t="str">
        <f>IF(Table2[[#This Row],[M2A]]="","",SUM(Table2[[#This Row],[M2A]]-(IF(Table2[[#This Row],[M1A]]="",Table2[[#This Row],[AWAL]],Table2[[#This Row],[M1A]]))))</f>
        <v/>
      </c>
      <c r="J1015" s="30"/>
      <c r="K101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1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15" s="31" t="str">
        <f>IF(NOT(Table2[[#This Row],[M1B]]=""),"+-","")</f>
        <v/>
      </c>
      <c r="O1015" s="50"/>
    </row>
    <row r="1016" spans="1:15">
      <c r="A1016" s="28">
        <f>IF(Table2[[#This Row],[TT]]&lt;1,"",COUNT(A$2:A1015)+1)</f>
        <v>915</v>
      </c>
      <c r="B1016" s="38" t="s">
        <v>1108</v>
      </c>
      <c r="C1016" s="39">
        <v>8</v>
      </c>
      <c r="D1016" s="39">
        <v>288</v>
      </c>
      <c r="E101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1016" s="29" t="str">
        <f>IF(Table2[[#This Row],[M1A]]="","",Table2[[#This Row],[M1A]]-Table2[[#This Row],[AWAL]])</f>
        <v/>
      </c>
      <c r="I1016" s="29" t="str">
        <f>IF(Table2[[#This Row],[M2A]]="","",SUM(Table2[[#This Row],[M2A]]-(IF(Table2[[#This Row],[M1A]]="",Table2[[#This Row],[AWAL]],Table2[[#This Row],[M1A]]))))</f>
        <v/>
      </c>
      <c r="J1016" s="30"/>
      <c r="K101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1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16" s="31" t="str">
        <f>IF(NOT(Table2[[#This Row],[M1B]]=""),"+-","")</f>
        <v/>
      </c>
      <c r="O1016" s="50"/>
    </row>
    <row r="1017" spans="1:15">
      <c r="A1017" s="28">
        <f>IF(Table2[[#This Row],[TT]]&lt;1,"",COUNT(A$2:A1016)+1)</f>
        <v>916</v>
      </c>
      <c r="B1017" s="38" t="s">
        <v>1109</v>
      </c>
      <c r="C1017" s="39">
        <v>20</v>
      </c>
      <c r="D1017" s="39" t="s">
        <v>194</v>
      </c>
      <c r="E101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20</v>
      </c>
      <c r="G1017" s="29" t="str">
        <f>IF(Table2[[#This Row],[M1A]]="","",Table2[[#This Row],[M1A]]-Table2[[#This Row],[AWAL]])</f>
        <v/>
      </c>
      <c r="I1017" s="29" t="str">
        <f>IF(Table2[[#This Row],[M2A]]="","",SUM(Table2[[#This Row],[M2A]]-(IF(Table2[[#This Row],[M1A]]="",Table2[[#This Row],[AWAL]],Table2[[#This Row],[M1A]]))))</f>
        <v/>
      </c>
      <c r="J1017" s="30"/>
      <c r="K101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1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17" s="31" t="str">
        <f>IF(NOT(Table2[[#This Row],[M1B]]=""),"+-","")</f>
        <v/>
      </c>
      <c r="O1017" s="50"/>
    </row>
    <row r="1018" spans="1:15">
      <c r="A1018" s="28">
        <f>IF(Table2[[#This Row],[TT]]&lt;1,"",COUNT(A$2:A1017)+1)</f>
        <v>917</v>
      </c>
      <c r="B1018" s="38" t="s">
        <v>1110</v>
      </c>
      <c r="C1018" s="39">
        <v>43</v>
      </c>
      <c r="D1018" s="39" t="s">
        <v>143</v>
      </c>
      <c r="E101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43</v>
      </c>
      <c r="G1018" s="29" t="str">
        <f>IF(Table2[[#This Row],[M1A]]="","",Table2[[#This Row],[M1A]]-Table2[[#This Row],[AWAL]])</f>
        <v/>
      </c>
      <c r="I1018" s="29" t="str">
        <f>IF(Table2[[#This Row],[M2A]]="","",SUM(Table2[[#This Row],[M2A]]-(IF(Table2[[#This Row],[M1A]]="",Table2[[#This Row],[AWAL]],Table2[[#This Row],[M1A]]))))</f>
        <v/>
      </c>
      <c r="J1018" s="30"/>
      <c r="K101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1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18" s="31" t="str">
        <f>IF(NOT(Table2[[#This Row],[M1B]]=""),"+-","")</f>
        <v/>
      </c>
      <c r="O1018" s="50"/>
    </row>
    <row r="1019" spans="1:15">
      <c r="A1019" s="28">
        <f>IF(Table2[[#This Row],[TT]]&lt;1,"",COUNT(A$2:A1018)+1)</f>
        <v>918</v>
      </c>
      <c r="B1019" s="38" t="s">
        <v>1111</v>
      </c>
      <c r="C1019" s="39">
        <v>14</v>
      </c>
      <c r="D1019" s="39">
        <v>288</v>
      </c>
      <c r="E101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G1019" s="29" t="str">
        <f>IF(Table2[[#This Row],[M1A]]="","",Table2[[#This Row],[M1A]]-Table2[[#This Row],[AWAL]])</f>
        <v/>
      </c>
      <c r="I1019" s="29" t="str">
        <f>IF(Table2[[#This Row],[M2A]]="","",SUM(Table2[[#This Row],[M2A]]-(IF(Table2[[#This Row],[M1A]]="",Table2[[#This Row],[AWAL]],Table2[[#This Row],[M1A]]))))</f>
        <v/>
      </c>
      <c r="J1019" s="30"/>
      <c r="K101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1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19" s="31" t="str">
        <f>IF(NOT(Table2[[#This Row],[M1B]]=""),"+-","")</f>
        <v/>
      </c>
      <c r="O1019" s="50"/>
    </row>
    <row r="1020" spans="1:15">
      <c r="A1020" s="28">
        <f>IF(Table2[[#This Row],[TT]]&lt;1,"",COUNT(A$2:A1019)+1)</f>
        <v>919</v>
      </c>
      <c r="B1020" s="38" t="s">
        <v>1112</v>
      </c>
      <c r="C1020" s="39">
        <v>31</v>
      </c>
      <c r="D1020" s="39" t="s">
        <v>39</v>
      </c>
      <c r="E102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30</v>
      </c>
      <c r="G1020" s="29" t="str">
        <f>IF(Table2[[#This Row],[M1A]]="","",Table2[[#This Row],[M1A]]-Table2[[#This Row],[AWAL]])</f>
        <v/>
      </c>
      <c r="H1020" s="29">
        <v>30</v>
      </c>
      <c r="I1020" s="29">
        <f>IF(Table2[[#This Row],[M2A]]="","",SUM(Table2[[#This Row],[M2A]]-(IF(Table2[[#This Row],[M1A]]="",Table2[[#This Row],[AWAL]],Table2[[#This Row],[M1A]]))))</f>
        <v>-1</v>
      </c>
      <c r="J1020" s="30"/>
      <c r="K102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2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20" s="31" t="str">
        <f>IF(NOT(Table2[[#This Row],[M1B]]=""),"+-","")</f>
        <v/>
      </c>
      <c r="O1020" s="50"/>
    </row>
    <row r="1021" spans="1:15">
      <c r="A1021" s="28">
        <f>IF(Table2[[#This Row],[TT]]&lt;1,"",COUNT(A$2:A1020)+1)</f>
        <v>920</v>
      </c>
      <c r="B1021" s="38" t="s">
        <v>1113</v>
      </c>
      <c r="C1021" s="39">
        <v>1</v>
      </c>
      <c r="D1021" s="39" t="s">
        <v>262</v>
      </c>
      <c r="E102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021" s="29" t="str">
        <f>IF(Table2[[#This Row],[M1A]]="","",Table2[[#This Row],[M1A]]-Table2[[#This Row],[AWAL]])</f>
        <v/>
      </c>
      <c r="I1021" s="29" t="str">
        <f>IF(Table2[[#This Row],[M2A]]="","",SUM(Table2[[#This Row],[M2A]]-(IF(Table2[[#This Row],[M1A]]="",Table2[[#This Row],[AWAL]],Table2[[#This Row],[M1A]]))))</f>
        <v/>
      </c>
      <c r="J1021" s="30"/>
      <c r="K102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2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21" s="31" t="str">
        <f>IF(NOT(Table2[[#This Row],[M1B]]=""),"+-","")</f>
        <v/>
      </c>
      <c r="O1021" s="50"/>
    </row>
    <row r="1022" spans="1:15">
      <c r="A1022" s="28">
        <f>IF(Table2[[#This Row],[TT]]&lt;1,"",COUNT(A$2:A1021)+1)</f>
        <v>921</v>
      </c>
      <c r="B1022" s="38" t="s">
        <v>1114</v>
      </c>
      <c r="C1022" s="39">
        <v>1</v>
      </c>
      <c r="D1022" s="39" t="s">
        <v>137</v>
      </c>
      <c r="E102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022" s="29" t="str">
        <f>IF(Table2[[#This Row],[M1A]]="","",Table2[[#This Row],[M1A]]-Table2[[#This Row],[AWAL]])</f>
        <v/>
      </c>
      <c r="I1022" s="29" t="str">
        <f>IF(Table2[[#This Row],[M2A]]="","",SUM(Table2[[#This Row],[M2A]]-(IF(Table2[[#This Row],[M1A]]="",Table2[[#This Row],[AWAL]],Table2[[#This Row],[M1A]]))))</f>
        <v/>
      </c>
      <c r="J1022" s="30"/>
      <c r="K102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2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22" s="31" t="str">
        <f>IF(NOT(Table2[[#This Row],[M1B]]=""),"+-","")</f>
        <v/>
      </c>
      <c r="O1022" s="50"/>
    </row>
    <row r="1023" spans="1:15">
      <c r="A1023" s="28">
        <f>IF(Table2[[#This Row],[TT]]&lt;1,"",COUNT(A$2:A1022)+1)</f>
        <v>922</v>
      </c>
      <c r="B1023" s="70" t="s">
        <v>1115</v>
      </c>
      <c r="C1023" s="71">
        <v>2</v>
      </c>
      <c r="D1023" s="71" t="s">
        <v>137</v>
      </c>
      <c r="E102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023" s="29" t="str">
        <f>IF(Table2[[#This Row],[M1A]]="","",Table2[[#This Row],[M1A]]-Table2[[#This Row],[AWAL]])</f>
        <v/>
      </c>
      <c r="I1023" s="29" t="str">
        <f>IF(Table2[[#This Row],[M2A]]="","",SUM(Table2[[#This Row],[M2A]]-(IF(Table2[[#This Row],[M1A]]="",Table2[[#This Row],[AWAL]],Table2[[#This Row],[M1A]]))))</f>
        <v/>
      </c>
      <c r="J1023" s="30"/>
      <c r="K102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2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23" s="31" t="str">
        <f>IF(NOT(Table2[[#This Row],[M1B]]=""),"+-","")</f>
        <v/>
      </c>
      <c r="O1023" s="50"/>
    </row>
    <row r="1024" spans="1:15">
      <c r="A1024" s="28">
        <f>IF(Table2[[#This Row],[TT]]&lt;1,"",COUNT(A$2:A1023)+1)</f>
        <v>923</v>
      </c>
      <c r="B1024" s="70" t="s">
        <v>1116</v>
      </c>
      <c r="C1024" s="71">
        <v>3</v>
      </c>
      <c r="D1024" s="71" t="s">
        <v>137</v>
      </c>
      <c r="E102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024" s="29" t="str">
        <f>IF(Table2[[#This Row],[M1A]]="","",Table2[[#This Row],[M1A]]-Table2[[#This Row],[AWAL]])</f>
        <v/>
      </c>
      <c r="I1024" s="29" t="str">
        <f>IF(Table2[[#This Row],[M2A]]="","",SUM(Table2[[#This Row],[M2A]]-(IF(Table2[[#This Row],[M1A]]="",Table2[[#This Row],[AWAL]],Table2[[#This Row],[M1A]]))))</f>
        <v/>
      </c>
      <c r="J1024" s="30"/>
      <c r="K102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2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24" s="31" t="str">
        <f>IF(NOT(Table2[[#This Row],[M1B]]=""),"+-","")</f>
        <v/>
      </c>
      <c r="O1024" s="50"/>
    </row>
    <row r="1025" spans="1:15">
      <c r="A1025" s="28">
        <f>IF(Table2[[#This Row],[TT]]&lt;1,"",COUNT(A$2:A1024)+1)</f>
        <v>924</v>
      </c>
      <c r="B1025" s="38" t="s">
        <v>1117</v>
      </c>
      <c r="C1025" s="39">
        <v>3</v>
      </c>
      <c r="D1025" s="39" t="s">
        <v>137</v>
      </c>
      <c r="E102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025" s="29" t="str">
        <f>IF(Table2[[#This Row],[M1A]]="","",Table2[[#This Row],[M1A]]-Table2[[#This Row],[AWAL]])</f>
        <v/>
      </c>
      <c r="I1025" s="29" t="str">
        <f>IF(Table2[[#This Row],[M2A]]="","",SUM(Table2[[#This Row],[M2A]]-(IF(Table2[[#This Row],[M1A]]="",Table2[[#This Row],[AWAL]],Table2[[#This Row],[M1A]]))))</f>
        <v/>
      </c>
      <c r="J1025" s="30"/>
      <c r="K102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2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25" s="31" t="str">
        <f>IF(NOT(Table2[[#This Row],[M1B]]=""),"+-","")</f>
        <v/>
      </c>
      <c r="O1025" s="50"/>
    </row>
    <row r="1026" spans="1:15">
      <c r="A1026" s="28" t="str">
        <f>IF(Table2[[#This Row],[TT]]&lt;1,"",COUNT(A$2:A1025)+1)</f>
        <v/>
      </c>
      <c r="B1026" s="38" t="s">
        <v>1118</v>
      </c>
      <c r="C1026" s="39">
        <v>1</v>
      </c>
      <c r="D1026" s="39">
        <v>0</v>
      </c>
      <c r="E102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026" s="29" t="str">
        <f>IF(Table2[[#This Row],[M1A]]="","",Table2[[#This Row],[M1A]]-Table2[[#This Row],[AWAL]])</f>
        <v/>
      </c>
      <c r="H1026" s="29">
        <v>0</v>
      </c>
      <c r="I1026" s="29">
        <f>IF(Table2[[#This Row],[M2A]]="","",SUM(Table2[[#This Row],[M2A]]-(IF(Table2[[#This Row],[M1A]]="",Table2[[#This Row],[AWAL]],Table2[[#This Row],[M1A]]))))</f>
        <v>-1</v>
      </c>
      <c r="J1026" s="30"/>
      <c r="K102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2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26" s="31" t="str">
        <f>IF(NOT(Table2[[#This Row],[M1B]]=""),"+-","")</f>
        <v/>
      </c>
      <c r="O1026" s="50"/>
    </row>
    <row r="1027" spans="1:15">
      <c r="A1027" s="28">
        <f>IF(Table2[[#This Row],[TT]]&lt;1,"",COUNT(A$2:A1026)+1)</f>
        <v>925</v>
      </c>
      <c r="B1027" s="38" t="s">
        <v>1119</v>
      </c>
      <c r="C1027" s="39">
        <v>3</v>
      </c>
      <c r="D1027" s="39" t="s">
        <v>135</v>
      </c>
      <c r="E102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027" s="29" t="str">
        <f>IF(Table2[[#This Row],[M1A]]="","",Table2[[#This Row],[M1A]]-Table2[[#This Row],[AWAL]])</f>
        <v/>
      </c>
      <c r="I1027" s="29" t="str">
        <f>IF(Table2[[#This Row],[M2A]]="","",SUM(Table2[[#This Row],[M2A]]-(IF(Table2[[#This Row],[M1A]]="",Table2[[#This Row],[AWAL]],Table2[[#This Row],[M1A]]))))</f>
        <v/>
      </c>
      <c r="J1027" s="30"/>
      <c r="K102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2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27" s="31" t="str">
        <f>IF(NOT(Table2[[#This Row],[M1B]]=""),"+-","")</f>
        <v/>
      </c>
      <c r="O1027" s="50"/>
    </row>
    <row r="1028" spans="1:15">
      <c r="A1028" s="28" t="str">
        <f>IF(Table2[[#This Row],[TT]]&lt;1,"",COUNT(A$2:A1027)+1)</f>
        <v/>
      </c>
      <c r="B1028" s="38" t="s">
        <v>1120</v>
      </c>
      <c r="C1028" s="39">
        <v>2</v>
      </c>
      <c r="D1028" s="39" t="s">
        <v>135</v>
      </c>
      <c r="E102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1028" s="29">
        <v>0</v>
      </c>
      <c r="G1028" s="29">
        <f>IF(Table2[[#This Row],[M1A]]="","",Table2[[#This Row],[M1A]]-Table2[[#This Row],[AWAL]])</f>
        <v>-2</v>
      </c>
      <c r="I1028" s="29" t="str">
        <f>IF(Table2[[#This Row],[M2A]]="","",SUM(Table2[[#This Row],[M2A]]-(IF(Table2[[#This Row],[M1A]]="",Table2[[#This Row],[AWAL]],Table2[[#This Row],[M1A]]))))</f>
        <v/>
      </c>
      <c r="J1028" s="30"/>
      <c r="K102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2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28" s="31" t="str">
        <f>IF(NOT(Table2[[#This Row],[M1B]]=""),"+-","")</f>
        <v>+-</v>
      </c>
      <c r="O1028" s="50"/>
    </row>
    <row r="1029" spans="1:15">
      <c r="A1029" s="28">
        <f>IF(Table2[[#This Row],[TT]]&lt;1,"",COUNT(A$2:A1028)+1)</f>
        <v>926</v>
      </c>
      <c r="B1029" s="38" t="s">
        <v>1121</v>
      </c>
      <c r="C1029" s="39">
        <v>2</v>
      </c>
      <c r="D1029" s="39" t="s">
        <v>186</v>
      </c>
      <c r="E102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029" s="29" t="str">
        <f>IF(Table2[[#This Row],[M1A]]="","",Table2[[#This Row],[M1A]]-Table2[[#This Row],[AWAL]])</f>
        <v/>
      </c>
      <c r="I1029" s="29" t="str">
        <f>IF(Table2[[#This Row],[M2A]]="","",SUM(Table2[[#This Row],[M2A]]-(IF(Table2[[#This Row],[M1A]]="",Table2[[#This Row],[AWAL]],Table2[[#This Row],[M1A]]))))</f>
        <v/>
      </c>
      <c r="J1029" s="30"/>
      <c r="K102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2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29" s="31" t="str">
        <f>IF(NOT(Table2[[#This Row],[M1B]]=""),"+-","")</f>
        <v/>
      </c>
      <c r="O1029" s="50"/>
    </row>
    <row r="1030" spans="1:15">
      <c r="A1030" s="28">
        <f>IF(Table2[[#This Row],[TT]]&lt;1,"",COUNT(A$2:A1029)+1)</f>
        <v>927</v>
      </c>
      <c r="B1030" s="38" t="s">
        <v>1122</v>
      </c>
      <c r="C1030" s="39">
        <v>8</v>
      </c>
      <c r="D1030" s="39" t="s">
        <v>78</v>
      </c>
      <c r="E103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1030" s="29" t="str">
        <f>IF(Table2[[#This Row],[M1A]]="","",Table2[[#This Row],[M1A]]-Table2[[#This Row],[AWAL]])</f>
        <v/>
      </c>
      <c r="I1030" s="29" t="str">
        <f>IF(Table2[[#This Row],[M2A]]="","",SUM(Table2[[#This Row],[M2A]]-(IF(Table2[[#This Row],[M1A]]="",Table2[[#This Row],[AWAL]],Table2[[#This Row],[M1A]]))))</f>
        <v/>
      </c>
      <c r="J1030" s="30"/>
      <c r="K103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3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30" s="31" t="str">
        <f>IF(NOT(Table2[[#This Row],[M1B]]=""),"+-","")</f>
        <v/>
      </c>
      <c r="O1030" s="50"/>
    </row>
    <row r="1031" spans="1:15">
      <c r="A1031" s="28">
        <f>IF(Table2[[#This Row],[TT]]&lt;1,"",COUNT(A$2:A1030)+1)</f>
        <v>928</v>
      </c>
      <c r="B1031" s="38" t="s">
        <v>1123</v>
      </c>
      <c r="C1031" s="39">
        <v>14</v>
      </c>
      <c r="D1031" s="39" t="s">
        <v>78</v>
      </c>
      <c r="E103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G1031" s="29" t="str">
        <f>IF(Table2[[#This Row],[M1A]]="","",Table2[[#This Row],[M1A]]-Table2[[#This Row],[AWAL]])</f>
        <v/>
      </c>
      <c r="I1031" s="29" t="str">
        <f>IF(Table2[[#This Row],[M2A]]="","",SUM(Table2[[#This Row],[M2A]]-(IF(Table2[[#This Row],[M1A]]="",Table2[[#This Row],[AWAL]],Table2[[#This Row],[M1A]]))))</f>
        <v/>
      </c>
      <c r="J1031" s="30"/>
      <c r="K103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3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31" s="31" t="str">
        <f>IF(NOT(Table2[[#This Row],[M1B]]=""),"+-","")</f>
        <v/>
      </c>
      <c r="O1031" s="50"/>
    </row>
    <row r="1032" spans="1:15">
      <c r="A1032" s="28">
        <f>IF(Table2[[#This Row],[TT]]&lt;1,"",COUNT(A$2:A1031)+1)</f>
        <v>929</v>
      </c>
      <c r="B1032" s="38" t="s">
        <v>1124</v>
      </c>
      <c r="C1032" s="39">
        <v>4</v>
      </c>
      <c r="D1032" s="39" t="s">
        <v>67</v>
      </c>
      <c r="E103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032" s="29" t="str">
        <f>IF(Table2[[#This Row],[M1A]]="","",Table2[[#This Row],[M1A]]-Table2[[#This Row],[AWAL]])</f>
        <v/>
      </c>
      <c r="I1032" s="29" t="str">
        <f>IF(Table2[[#This Row],[M2A]]="","",SUM(Table2[[#This Row],[M2A]]-(IF(Table2[[#This Row],[M1A]]="",Table2[[#This Row],[AWAL]],Table2[[#This Row],[M1A]]))))</f>
        <v/>
      </c>
      <c r="J1032" s="30"/>
      <c r="K103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3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32" s="31" t="str">
        <f>IF(NOT(Table2[[#This Row],[M1B]]=""),"+-","")</f>
        <v/>
      </c>
      <c r="O1032" s="50"/>
    </row>
    <row r="1033" spans="1:15">
      <c r="A1033" s="28">
        <f>IF(Table2[[#This Row],[TT]]&lt;1,"",COUNT(A$2:A1032)+1)</f>
        <v>930</v>
      </c>
      <c r="B1033" s="38" t="s">
        <v>1125</v>
      </c>
      <c r="C1033" s="39">
        <v>4</v>
      </c>
      <c r="D1033" s="39" t="s">
        <v>186</v>
      </c>
      <c r="E103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033" s="29" t="str">
        <f>IF(Table2[[#This Row],[M1A]]="","",Table2[[#This Row],[M1A]]-Table2[[#This Row],[AWAL]])</f>
        <v/>
      </c>
      <c r="I1033" s="29" t="str">
        <f>IF(Table2[[#This Row],[M2A]]="","",SUM(Table2[[#This Row],[M2A]]-(IF(Table2[[#This Row],[M1A]]="",Table2[[#This Row],[AWAL]],Table2[[#This Row],[M1A]]))))</f>
        <v/>
      </c>
      <c r="J1033" s="30"/>
      <c r="K103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3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33" s="31" t="str">
        <f>IF(NOT(Table2[[#This Row],[M1B]]=""),"+-","")</f>
        <v/>
      </c>
      <c r="O1033" s="50"/>
    </row>
    <row r="1034" spans="1:15">
      <c r="A1034" s="28">
        <f>IF(Table2[[#This Row],[TT]]&lt;1,"",COUNT(A$2:A1033)+1)</f>
        <v>931</v>
      </c>
      <c r="B1034" s="38" t="s">
        <v>1126</v>
      </c>
      <c r="C1034" s="39">
        <v>7</v>
      </c>
      <c r="D1034" s="39" t="s">
        <v>32</v>
      </c>
      <c r="E103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034" s="29" t="str">
        <f>IF(Table2[[#This Row],[M1A]]="","",Table2[[#This Row],[M1A]]-Table2[[#This Row],[AWAL]])</f>
        <v/>
      </c>
      <c r="I1034" s="29" t="str">
        <f>IF(Table2[[#This Row],[M2A]]="","",SUM(Table2[[#This Row],[M2A]]-(IF(Table2[[#This Row],[M1A]]="",Table2[[#This Row],[AWAL]],Table2[[#This Row],[M1A]]))))</f>
        <v/>
      </c>
      <c r="J1034" s="30"/>
      <c r="K103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3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34" s="31" t="str">
        <f>IF(NOT(Table2[[#This Row],[M1B]]=""),"+-","")</f>
        <v/>
      </c>
      <c r="O1034" s="50"/>
    </row>
    <row r="1035" spans="1:15">
      <c r="A1035" s="28">
        <f>IF(Table2[[#This Row],[TT]]&lt;1,"",COUNT(A$2:A1034)+1)</f>
        <v>932</v>
      </c>
      <c r="B1035" s="38" t="s">
        <v>1127</v>
      </c>
      <c r="C1035" s="39">
        <v>14</v>
      </c>
      <c r="D1035" s="39" t="s">
        <v>32</v>
      </c>
      <c r="E103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G1035" s="29" t="str">
        <f>IF(Table2[[#This Row],[M1A]]="","",Table2[[#This Row],[M1A]]-Table2[[#This Row],[AWAL]])</f>
        <v/>
      </c>
      <c r="I1035" s="29" t="str">
        <f>IF(Table2[[#This Row],[M2A]]="","",SUM(Table2[[#This Row],[M2A]]-(IF(Table2[[#This Row],[M1A]]="",Table2[[#This Row],[AWAL]],Table2[[#This Row],[M1A]]))))</f>
        <v/>
      </c>
      <c r="J1035" s="30"/>
      <c r="K103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3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35" s="31" t="str">
        <f>IF(NOT(Table2[[#This Row],[M1B]]=""),"+-","")</f>
        <v/>
      </c>
      <c r="O1035" s="50"/>
    </row>
    <row r="1036" spans="1:15">
      <c r="A1036" s="28">
        <f>IF(Table2[[#This Row],[TT]]&lt;1,"",COUNT(A$2:A1035)+1)</f>
        <v>933</v>
      </c>
      <c r="B1036" s="38" t="s">
        <v>1128</v>
      </c>
      <c r="C1036" s="39">
        <v>3</v>
      </c>
      <c r="D1036" s="39" t="s">
        <v>67</v>
      </c>
      <c r="E103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036" s="29" t="str">
        <f>IF(Table2[[#This Row],[M1A]]="","",Table2[[#This Row],[M1A]]-Table2[[#This Row],[AWAL]])</f>
        <v/>
      </c>
      <c r="I1036" s="29" t="str">
        <f>IF(Table2[[#This Row],[M2A]]="","",SUM(Table2[[#This Row],[M2A]]-(IF(Table2[[#This Row],[M1A]]="",Table2[[#This Row],[AWAL]],Table2[[#This Row],[M1A]]))))</f>
        <v/>
      </c>
      <c r="J1036" s="30"/>
      <c r="K103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1036" s="29">
        <v>2</v>
      </c>
      <c r="M1036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1036" s="31" t="str">
        <f>IF(NOT(Table2[[#This Row],[M1B]]=""),"+-","")</f>
        <v/>
      </c>
      <c r="O1036" s="86"/>
    </row>
    <row r="1037" spans="1:15">
      <c r="A1037" s="28">
        <f>IF(Table2[[#This Row],[TT]]&lt;1,"",COUNT(A$2:A1036)+1)</f>
        <v>934</v>
      </c>
      <c r="B1037" s="38" t="s">
        <v>1129</v>
      </c>
      <c r="C1037" s="39">
        <v>5</v>
      </c>
      <c r="D1037" s="39" t="s">
        <v>78</v>
      </c>
      <c r="E103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037" s="29" t="str">
        <f>IF(Table2[[#This Row],[M1A]]="","",Table2[[#This Row],[M1A]]-Table2[[#This Row],[AWAL]])</f>
        <v/>
      </c>
      <c r="I1037" s="29" t="str">
        <f>IF(Table2[[#This Row],[M2A]]="","",SUM(Table2[[#This Row],[M2A]]-(IF(Table2[[#This Row],[M1A]]="",Table2[[#This Row],[AWAL]],Table2[[#This Row],[M1A]]))))</f>
        <v/>
      </c>
      <c r="J1037" s="30"/>
      <c r="K103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1037" s="29">
        <v>4</v>
      </c>
      <c r="M1037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1037" s="31" t="str">
        <f>IF(NOT(Table2[[#This Row],[M1B]]=""),"+-","")</f>
        <v/>
      </c>
      <c r="O1037" s="50"/>
    </row>
    <row r="1038" spans="1:15">
      <c r="A1038" s="28">
        <f>IF(Table2[[#This Row],[TT]]&lt;1,"",COUNT(A$2:A1037)+1)</f>
        <v>935</v>
      </c>
      <c r="B1038" s="38" t="s">
        <v>1130</v>
      </c>
      <c r="C1038" s="39">
        <v>4</v>
      </c>
      <c r="D1038" s="39" t="s">
        <v>78</v>
      </c>
      <c r="E103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038" s="29" t="str">
        <f>IF(Table2[[#This Row],[M1A]]="","",Table2[[#This Row],[M1A]]-Table2[[#This Row],[AWAL]])</f>
        <v/>
      </c>
      <c r="I1038" s="29" t="str">
        <f>IF(Table2[[#This Row],[M2A]]="","",SUM(Table2[[#This Row],[M2A]]-(IF(Table2[[#This Row],[M1A]]="",Table2[[#This Row],[AWAL]],Table2[[#This Row],[M1A]]))))</f>
        <v/>
      </c>
      <c r="J1038" s="30"/>
      <c r="K103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1038" s="29">
        <v>3</v>
      </c>
      <c r="M1038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1038" s="31" t="str">
        <f>IF(NOT(Table2[[#This Row],[M1B]]=""),"+-","")</f>
        <v/>
      </c>
      <c r="O1038" s="50"/>
    </row>
    <row r="1039" spans="1:15">
      <c r="A1039" s="28" t="str">
        <f>IF(Table2[[#This Row],[TT]]&lt;1,"",COUNT(A$2:A1038)+1)</f>
        <v/>
      </c>
      <c r="B1039" s="38" t="s">
        <v>1131</v>
      </c>
      <c r="C1039" s="39">
        <v>1</v>
      </c>
      <c r="D1039" s="39" t="s">
        <v>43</v>
      </c>
      <c r="E103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039" s="29" t="str">
        <f>IF(Table2[[#This Row],[M1A]]="","",Table2[[#This Row],[M1A]]-Table2[[#This Row],[AWAL]])</f>
        <v/>
      </c>
      <c r="I1039" s="29" t="str">
        <f>IF(Table2[[#This Row],[M2A]]="","",SUM(Table2[[#This Row],[M2A]]-(IF(Table2[[#This Row],[M1A]]="",Table2[[#This Row],[AWAL]],Table2[[#This Row],[M1A]]))))</f>
        <v/>
      </c>
      <c r="J1039" s="30"/>
      <c r="K103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1039" s="29">
        <v>0</v>
      </c>
      <c r="M1039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1039" s="31" t="str">
        <f>IF(NOT(Table2[[#This Row],[M1B]]=""),"+-","")</f>
        <v/>
      </c>
      <c r="O1039" s="50"/>
    </row>
    <row r="1040" spans="1:15">
      <c r="A1040" s="28">
        <f>IF(Table2[[#This Row],[TT]]&lt;1,"",COUNT(A$2:A1039)+1)</f>
        <v>936</v>
      </c>
      <c r="B1040" s="38" t="s">
        <v>1132</v>
      </c>
      <c r="C1040" s="39">
        <v>3</v>
      </c>
      <c r="D1040" s="39">
        <v>0</v>
      </c>
      <c r="E104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040" s="29" t="str">
        <f>IF(Table2[[#This Row],[M1A]]="","",Table2[[#This Row],[M1A]]-Table2[[#This Row],[AWAL]])</f>
        <v/>
      </c>
      <c r="I1040" s="29" t="str">
        <f>IF(Table2[[#This Row],[M2A]]="","",SUM(Table2[[#This Row],[M2A]]-(IF(Table2[[#This Row],[M1A]]="",Table2[[#This Row],[AWAL]],Table2[[#This Row],[M1A]]))))</f>
        <v/>
      </c>
      <c r="J1040" s="30"/>
      <c r="K104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4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40" s="31" t="str">
        <f>IF(NOT(Table2[[#This Row],[M1B]]=""),"+-","")</f>
        <v/>
      </c>
      <c r="O1040" s="50"/>
    </row>
    <row r="1041" spans="1:15">
      <c r="A1041" s="28">
        <f>IF(Table2[[#This Row],[TT]]&lt;1,"",COUNT(A$2:A1040)+1)</f>
        <v>937</v>
      </c>
      <c r="B1041" s="38" t="s">
        <v>1133</v>
      </c>
      <c r="C1041" s="39">
        <v>4</v>
      </c>
      <c r="D1041" s="39" t="s">
        <v>1134</v>
      </c>
      <c r="E104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041" s="29" t="str">
        <f>IF(Table2[[#This Row],[M1A]]="","",Table2[[#This Row],[M1A]]-Table2[[#This Row],[AWAL]])</f>
        <v/>
      </c>
      <c r="I1041" s="29" t="str">
        <f>IF(Table2[[#This Row],[M2A]]="","",SUM(Table2[[#This Row],[M2A]]-(IF(Table2[[#This Row],[M1A]]="",Table2[[#This Row],[AWAL]],Table2[[#This Row],[M1A]]))))</f>
        <v/>
      </c>
      <c r="J1041" s="30"/>
      <c r="K104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4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41" s="31" t="str">
        <f>IF(NOT(Table2[[#This Row],[M1B]]=""),"+-","")</f>
        <v/>
      </c>
      <c r="O1041" s="50"/>
    </row>
    <row r="1042" spans="1:15">
      <c r="A1042" s="28">
        <f>IF(Table2[[#This Row],[TT]]&lt;1,"",COUNT(A$2:A1041)+1)</f>
        <v>938</v>
      </c>
      <c r="B1042" s="38" t="s">
        <v>1135</v>
      </c>
      <c r="C1042" s="39">
        <v>43</v>
      </c>
      <c r="D1042" s="39" t="s">
        <v>135</v>
      </c>
      <c r="E104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41</v>
      </c>
      <c r="F1042" s="29">
        <v>42</v>
      </c>
      <c r="G1042" s="29">
        <f>IF(Table2[[#This Row],[M1A]]="","",Table2[[#This Row],[M1A]]-Table2[[#This Row],[AWAL]])</f>
        <v>-1</v>
      </c>
      <c r="I1042" s="29" t="str">
        <f>IF(Table2[[#This Row],[M2A]]="","",SUM(Table2[[#This Row],[M2A]]-(IF(Table2[[#This Row],[M1A]]="",Table2[[#This Row],[AWAL]],Table2[[#This Row],[M1A]]))))</f>
        <v/>
      </c>
      <c r="J1042" s="30"/>
      <c r="K104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1042" s="29">
        <v>41</v>
      </c>
      <c r="M1042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1042" s="31" t="str">
        <f>IF(NOT(Table2[[#This Row],[M1B]]=""),"+-","")</f>
        <v>+-</v>
      </c>
      <c r="O1042" s="50"/>
    </row>
    <row r="1043" spans="1:15">
      <c r="A1043" s="28">
        <f>IF(Table2[[#This Row],[TT]]&lt;1,"",COUNT(A$2:A1042)+1)</f>
        <v>939</v>
      </c>
      <c r="B1043" s="38" t="s">
        <v>1136</v>
      </c>
      <c r="C1043" s="39">
        <v>1</v>
      </c>
      <c r="D1043" s="39" t="s">
        <v>120</v>
      </c>
      <c r="E104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043" s="29" t="str">
        <f>IF(Table2[[#This Row],[M1A]]="","",Table2[[#This Row],[M1A]]-Table2[[#This Row],[AWAL]])</f>
        <v/>
      </c>
      <c r="I1043" s="29" t="str">
        <f>IF(Table2[[#This Row],[M2A]]="","",SUM(Table2[[#This Row],[M2A]]-(IF(Table2[[#This Row],[M1A]]="",Table2[[#This Row],[AWAL]],Table2[[#This Row],[M1A]]))))</f>
        <v/>
      </c>
      <c r="J1043" s="30"/>
      <c r="K104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4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43" s="31" t="str">
        <f>IF(NOT(Table2[[#This Row],[M1B]]=""),"+-","")</f>
        <v/>
      </c>
      <c r="O1043" s="50"/>
    </row>
    <row r="1044" spans="1:15">
      <c r="A1044" s="28">
        <f>IF(Table2[[#This Row],[TT]]&lt;1,"",COUNT(A$2:A1043)+1)</f>
        <v>940</v>
      </c>
      <c r="B1044" s="38" t="s">
        <v>1137</v>
      </c>
      <c r="C1044" s="39">
        <v>4</v>
      </c>
      <c r="D1044" s="39" t="s">
        <v>954</v>
      </c>
      <c r="E104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044" s="29" t="str">
        <f>IF(Table2[[#This Row],[M1A]]="","",Table2[[#This Row],[M1A]]-Table2[[#This Row],[AWAL]])</f>
        <v/>
      </c>
      <c r="I1044" s="29" t="str">
        <f>IF(Table2[[#This Row],[M2A]]="","",SUM(Table2[[#This Row],[M2A]]-(IF(Table2[[#This Row],[M1A]]="",Table2[[#This Row],[AWAL]],Table2[[#This Row],[M1A]]))))</f>
        <v/>
      </c>
      <c r="J1044" s="30"/>
      <c r="K104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4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44" s="31" t="str">
        <f>IF(NOT(Table2[[#This Row],[M1B]]=""),"+-","")</f>
        <v/>
      </c>
      <c r="O1044" s="50"/>
    </row>
    <row r="1045" spans="1:15">
      <c r="A1045" s="28">
        <f>IF(Table2[[#This Row],[TT]]&lt;1,"",COUNT(A$2:A1044)+1)</f>
        <v>941</v>
      </c>
      <c r="B1045" s="38" t="s">
        <v>1138</v>
      </c>
      <c r="C1045" s="39">
        <v>3</v>
      </c>
      <c r="D1045" s="39" t="s">
        <v>120</v>
      </c>
      <c r="E104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045" s="29" t="str">
        <f>IF(Table2[[#This Row],[M1A]]="","",Table2[[#This Row],[M1A]]-Table2[[#This Row],[AWAL]])</f>
        <v/>
      </c>
      <c r="I1045" s="29" t="str">
        <f>IF(Table2[[#This Row],[M2A]]="","",SUM(Table2[[#This Row],[M2A]]-(IF(Table2[[#This Row],[M1A]]="",Table2[[#This Row],[AWAL]],Table2[[#This Row],[M1A]]))))</f>
        <v/>
      </c>
      <c r="J1045" s="30"/>
      <c r="K104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4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45" s="31" t="str">
        <f>IF(NOT(Table2[[#This Row],[M1B]]=""),"+-","")</f>
        <v/>
      </c>
      <c r="O1045" s="50"/>
    </row>
    <row r="1046" spans="1:15">
      <c r="A1046" s="28">
        <f>IF(Table2[[#This Row],[TT]]&lt;1,"",COUNT(A$2:A1045)+1)</f>
        <v>942</v>
      </c>
      <c r="B1046" s="38" t="s">
        <v>1139</v>
      </c>
      <c r="C1046" s="39">
        <v>17</v>
      </c>
      <c r="D1046" s="39" t="s">
        <v>120</v>
      </c>
      <c r="E104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17</v>
      </c>
      <c r="G1046" s="29" t="str">
        <f>IF(Table2[[#This Row],[M1A]]="","",Table2[[#This Row],[M1A]]-Table2[[#This Row],[AWAL]])</f>
        <v/>
      </c>
      <c r="I1046" s="29" t="str">
        <f>IF(Table2[[#This Row],[M2A]]="","",SUM(Table2[[#This Row],[M2A]]-(IF(Table2[[#This Row],[M1A]]="",Table2[[#This Row],[AWAL]],Table2[[#This Row],[M1A]]))))</f>
        <v/>
      </c>
      <c r="J1046" s="30"/>
      <c r="K104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4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46" s="31" t="str">
        <f>IF(NOT(Table2[[#This Row],[M1B]]=""),"+-","")</f>
        <v/>
      </c>
      <c r="O1046" s="50"/>
    </row>
    <row r="1047" spans="1:15">
      <c r="A1047" s="28">
        <f>IF(Table2[[#This Row],[TT]]&lt;1,"",COUNT(A$2:A1046)+1)</f>
        <v>943</v>
      </c>
      <c r="B1047" s="38" t="s">
        <v>1140</v>
      </c>
      <c r="C1047" s="39">
        <v>15</v>
      </c>
      <c r="D1047" s="39" t="s">
        <v>120</v>
      </c>
      <c r="E104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G1047" s="29" t="str">
        <f>IF(Table2[[#This Row],[M1A]]="","",Table2[[#This Row],[M1A]]-Table2[[#This Row],[AWAL]])</f>
        <v/>
      </c>
      <c r="I1047" s="29" t="str">
        <f>IF(Table2[[#This Row],[M2A]]="","",SUM(Table2[[#This Row],[M2A]]-(IF(Table2[[#This Row],[M1A]]="",Table2[[#This Row],[AWAL]],Table2[[#This Row],[M1A]]))))</f>
        <v/>
      </c>
      <c r="J1047" s="30"/>
      <c r="K104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4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47" s="31" t="str">
        <f>IF(NOT(Table2[[#This Row],[M1B]]=""),"+-","")</f>
        <v/>
      </c>
      <c r="O1047" s="50"/>
    </row>
    <row r="1048" spans="1:15">
      <c r="A1048" s="28">
        <f>IF(Table2[[#This Row],[TT]]&lt;1,"",COUNT(A$2:A1047)+1)</f>
        <v>944</v>
      </c>
      <c r="B1048" s="38" t="s">
        <v>1141</v>
      </c>
      <c r="C1048" s="39">
        <v>15</v>
      </c>
      <c r="D1048" s="39" t="s">
        <v>120</v>
      </c>
      <c r="E104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G1048" s="29" t="str">
        <f>IF(Table2[[#This Row],[M1A]]="","",Table2[[#This Row],[M1A]]-Table2[[#This Row],[AWAL]])</f>
        <v/>
      </c>
      <c r="I1048" s="29" t="str">
        <f>IF(Table2[[#This Row],[M2A]]="","",SUM(Table2[[#This Row],[M2A]]-(IF(Table2[[#This Row],[M1A]]="",Table2[[#This Row],[AWAL]],Table2[[#This Row],[M1A]]))))</f>
        <v/>
      </c>
      <c r="J1048" s="30"/>
      <c r="K104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4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48" s="31" t="str">
        <f>IF(NOT(Table2[[#This Row],[M1B]]=""),"+-","")</f>
        <v/>
      </c>
      <c r="O1048" s="50"/>
    </row>
    <row r="1049" spans="1:15">
      <c r="A1049" s="28">
        <f>IF(Table2[[#This Row],[TT]]&lt;1,"",COUNT(A$2:A1048)+1)</f>
        <v>945</v>
      </c>
      <c r="B1049" s="38" t="s">
        <v>1142</v>
      </c>
      <c r="C1049" s="39">
        <v>14</v>
      </c>
      <c r="D1049" s="39" t="s">
        <v>120</v>
      </c>
      <c r="E104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G1049" s="29" t="str">
        <f>IF(Table2[[#This Row],[M1A]]="","",Table2[[#This Row],[M1A]]-Table2[[#This Row],[AWAL]])</f>
        <v/>
      </c>
      <c r="I1049" s="29" t="str">
        <f>IF(Table2[[#This Row],[M2A]]="","",SUM(Table2[[#This Row],[M2A]]-(IF(Table2[[#This Row],[M1A]]="",Table2[[#This Row],[AWAL]],Table2[[#This Row],[M1A]]))))</f>
        <v/>
      </c>
      <c r="J1049" s="30"/>
      <c r="K104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4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49" s="31" t="str">
        <f>IF(NOT(Table2[[#This Row],[M1B]]=""),"+-","")</f>
        <v/>
      </c>
      <c r="O1049" s="50"/>
    </row>
    <row r="1050" spans="1:15">
      <c r="A1050" s="28">
        <f>IF(Table2[[#This Row],[TT]]&lt;1,"",COUNT(A$2:A1049)+1)</f>
        <v>946</v>
      </c>
      <c r="B1050" s="38" t="s">
        <v>1143</v>
      </c>
      <c r="C1050" s="39">
        <v>5</v>
      </c>
      <c r="D1050" s="39" t="s">
        <v>135</v>
      </c>
      <c r="E105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050" s="29" t="str">
        <f>IF(Table2[[#This Row],[M1A]]="","",Table2[[#This Row],[M1A]]-Table2[[#This Row],[AWAL]])</f>
        <v/>
      </c>
      <c r="I1050" s="29" t="str">
        <f>IF(Table2[[#This Row],[M2A]]="","",SUM(Table2[[#This Row],[M2A]]-(IF(Table2[[#This Row],[M1A]]="",Table2[[#This Row],[AWAL]],Table2[[#This Row],[M1A]]))))</f>
        <v/>
      </c>
      <c r="J1050" s="30"/>
      <c r="K105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5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50" s="31" t="str">
        <f>IF(NOT(Table2[[#This Row],[M1B]]=""),"+-","")</f>
        <v/>
      </c>
      <c r="O1050" s="50"/>
    </row>
    <row r="1051" spans="1:15">
      <c r="A1051" s="28">
        <f>IF(Table2[[#This Row],[TT]]&lt;1,"",COUNT(A$2:A1050)+1)</f>
        <v>947</v>
      </c>
      <c r="B1051" s="38" t="s">
        <v>1144</v>
      </c>
      <c r="C1051" s="39">
        <v>4</v>
      </c>
      <c r="D1051" s="39" t="s">
        <v>135</v>
      </c>
      <c r="E105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051" s="29" t="str">
        <f>IF(Table2[[#This Row],[M1A]]="","",Table2[[#This Row],[M1A]]-Table2[[#This Row],[AWAL]])</f>
        <v/>
      </c>
      <c r="I1051" s="29" t="str">
        <f>IF(Table2[[#This Row],[M2A]]="","",SUM(Table2[[#This Row],[M2A]]-(IF(Table2[[#This Row],[M1A]]="",Table2[[#This Row],[AWAL]],Table2[[#This Row],[M1A]]))))</f>
        <v/>
      </c>
      <c r="J1051" s="30"/>
      <c r="K105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1051" s="29">
        <v>3</v>
      </c>
      <c r="M1051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1051" s="31" t="str">
        <f>IF(NOT(Table2[[#This Row],[M1B]]=""),"+-","")</f>
        <v/>
      </c>
      <c r="O1051" s="50"/>
    </row>
    <row r="1052" spans="1:15">
      <c r="A1052" s="28">
        <f>IF(Table2[[#This Row],[TT]]&lt;1,"",COUNT(A$2:A1051)+1)</f>
        <v>948</v>
      </c>
      <c r="B1052" s="38" t="s">
        <v>1145</v>
      </c>
      <c r="C1052" s="39">
        <v>9</v>
      </c>
      <c r="D1052" s="39" t="s">
        <v>120</v>
      </c>
      <c r="E105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1052" s="29" t="str">
        <f>IF(Table2[[#This Row],[M1A]]="","",Table2[[#This Row],[M1A]]-Table2[[#This Row],[AWAL]])</f>
        <v/>
      </c>
      <c r="I1052" s="29" t="str">
        <f>IF(Table2[[#This Row],[M2A]]="","",SUM(Table2[[#This Row],[M2A]]-(IF(Table2[[#This Row],[M1A]]="",Table2[[#This Row],[AWAL]],Table2[[#This Row],[M1A]]))))</f>
        <v/>
      </c>
      <c r="J1052" s="30"/>
      <c r="K105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1052" s="29">
        <v>8</v>
      </c>
      <c r="M1052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1052" s="31" t="str">
        <f>IF(NOT(Table2[[#This Row],[M1B]]=""),"+-","")</f>
        <v/>
      </c>
      <c r="O1052" s="50"/>
    </row>
    <row r="1053" spans="1:15">
      <c r="A1053" s="28">
        <f>IF(Table2[[#This Row],[TT]]&lt;1,"",COUNT(A$2:A1052)+1)</f>
        <v>949</v>
      </c>
      <c r="B1053" s="38" t="s">
        <v>1146</v>
      </c>
      <c r="C1053" s="39">
        <v>4</v>
      </c>
      <c r="D1053" s="39" t="s">
        <v>120</v>
      </c>
      <c r="E105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053" s="29" t="str">
        <f>IF(Table2[[#This Row],[M1A]]="","",Table2[[#This Row],[M1A]]-Table2[[#This Row],[AWAL]])</f>
        <v/>
      </c>
      <c r="I1053" s="29" t="str">
        <f>IF(Table2[[#This Row],[M2A]]="","",SUM(Table2[[#This Row],[M2A]]-(IF(Table2[[#This Row],[M1A]]="",Table2[[#This Row],[AWAL]],Table2[[#This Row],[M1A]]))))</f>
        <v/>
      </c>
      <c r="J1053" s="30"/>
      <c r="K105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1053" s="29">
        <v>3</v>
      </c>
      <c r="M1053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1053" s="31" t="str">
        <f>IF(NOT(Table2[[#This Row],[M1B]]=""),"+-","")</f>
        <v/>
      </c>
      <c r="O1053" s="50"/>
    </row>
    <row r="1054" spans="1:15">
      <c r="A1054" s="28">
        <f>IF(Table2[[#This Row],[TT]]&lt;1,"",COUNT(A$2:A1053)+1)</f>
        <v>950</v>
      </c>
      <c r="B1054" s="38" t="s">
        <v>1147</v>
      </c>
      <c r="C1054" s="39">
        <v>3</v>
      </c>
      <c r="D1054" s="39" t="s">
        <v>86</v>
      </c>
      <c r="E105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054" s="29" t="str">
        <f>IF(Table2[[#This Row],[M1A]]="","",Table2[[#This Row],[M1A]]-Table2[[#This Row],[AWAL]])</f>
        <v/>
      </c>
      <c r="I1054" s="29" t="str">
        <f>IF(Table2[[#This Row],[M2A]]="","",SUM(Table2[[#This Row],[M2A]]-(IF(Table2[[#This Row],[M1A]]="",Table2[[#This Row],[AWAL]],Table2[[#This Row],[M1A]]))))</f>
        <v/>
      </c>
      <c r="J1054" s="30"/>
      <c r="K105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5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54" s="31" t="str">
        <f>IF(NOT(Table2[[#This Row],[M1B]]=""),"+-","")</f>
        <v/>
      </c>
      <c r="O1054" s="50"/>
    </row>
    <row r="1055" spans="1:15">
      <c r="A1055" s="28">
        <f>IF(Table2[[#This Row],[TT]]&lt;1,"",COUNT(A$2:A1054)+1)</f>
        <v>951</v>
      </c>
      <c r="B1055" s="38" t="s">
        <v>1148</v>
      </c>
      <c r="C1055" s="39">
        <v>6</v>
      </c>
      <c r="D1055" s="39" t="s">
        <v>196</v>
      </c>
      <c r="E105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1055" s="29" t="str">
        <f>IF(Table2[[#This Row],[M1A]]="","",Table2[[#This Row],[M1A]]-Table2[[#This Row],[AWAL]])</f>
        <v/>
      </c>
      <c r="I1055" s="29" t="str">
        <f>IF(Table2[[#This Row],[M2A]]="","",SUM(Table2[[#This Row],[M2A]]-(IF(Table2[[#This Row],[M1A]]="",Table2[[#This Row],[AWAL]],Table2[[#This Row],[M1A]]))))</f>
        <v/>
      </c>
      <c r="J1055" s="30"/>
      <c r="K105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5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55" s="31" t="str">
        <f>IF(NOT(Table2[[#This Row],[M1B]]=""),"+-","")</f>
        <v/>
      </c>
      <c r="O1055" s="50"/>
    </row>
    <row r="1056" spans="1:15">
      <c r="A1056" s="28">
        <f>IF(Table2[[#This Row],[TT]]&lt;1,"",COUNT(A$2:A1055)+1)</f>
        <v>952</v>
      </c>
      <c r="B1056" s="38" t="s">
        <v>1149</v>
      </c>
      <c r="C1056" s="39">
        <v>1</v>
      </c>
      <c r="D1056" s="39" t="s">
        <v>196</v>
      </c>
      <c r="E105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056" s="29" t="str">
        <f>IF(Table2[[#This Row],[M1A]]="","",Table2[[#This Row],[M1A]]-Table2[[#This Row],[AWAL]])</f>
        <v/>
      </c>
      <c r="I1056" s="29" t="str">
        <f>IF(Table2[[#This Row],[M2A]]="","",SUM(Table2[[#This Row],[M2A]]-(IF(Table2[[#This Row],[M1A]]="",Table2[[#This Row],[AWAL]],Table2[[#This Row],[M1A]]))))</f>
        <v/>
      </c>
      <c r="J1056" s="30"/>
      <c r="K105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5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56" s="31" t="str">
        <f>IF(NOT(Table2[[#This Row],[M1B]]=""),"+-","")</f>
        <v/>
      </c>
      <c r="O1056" s="50"/>
    </row>
    <row r="1057" spans="1:15">
      <c r="A1057" s="28">
        <f>IF(Table2[[#This Row],[TT]]&lt;1,"",COUNT(A$2:A1056)+1)</f>
        <v>953</v>
      </c>
      <c r="B1057" s="70" t="s">
        <v>1150</v>
      </c>
      <c r="C1057" s="71">
        <v>6</v>
      </c>
      <c r="D1057" s="71" t="s">
        <v>43</v>
      </c>
      <c r="E105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1057" s="29" t="str">
        <f>IF(Table2[[#This Row],[M1A]]="","",Table2[[#This Row],[M1A]]-Table2[[#This Row],[AWAL]])</f>
        <v/>
      </c>
      <c r="I1057" s="29" t="str">
        <f>IF(Table2[[#This Row],[M2A]]="","",SUM(Table2[[#This Row],[M2A]]-(IF(Table2[[#This Row],[M1A]]="",Table2[[#This Row],[AWAL]],Table2[[#This Row],[M1A]]))))</f>
        <v/>
      </c>
      <c r="J1057" s="30"/>
      <c r="K105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5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57" s="31" t="str">
        <f>IF(NOT(Table2[[#This Row],[M1B]]=""),"+-","")</f>
        <v/>
      </c>
      <c r="O1057" s="50"/>
    </row>
    <row r="1058" spans="1:15">
      <c r="A1058" s="28">
        <f>IF(Table2[[#This Row],[TT]]&lt;1,"",COUNT(A$2:A1057)+1)</f>
        <v>954</v>
      </c>
      <c r="B1058" s="38" t="s">
        <v>1151</v>
      </c>
      <c r="C1058" s="39">
        <v>5</v>
      </c>
      <c r="D1058" s="39" t="s">
        <v>1152</v>
      </c>
      <c r="E105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058" s="29" t="str">
        <f>IF(Table2[[#This Row],[M1A]]="","",Table2[[#This Row],[M1A]]-Table2[[#This Row],[AWAL]])</f>
        <v/>
      </c>
      <c r="I1058" s="29" t="str">
        <f>IF(Table2[[#This Row],[M2A]]="","",SUM(Table2[[#This Row],[M2A]]-(IF(Table2[[#This Row],[M1A]]="",Table2[[#This Row],[AWAL]],Table2[[#This Row],[M1A]]))))</f>
        <v/>
      </c>
      <c r="J1058" s="30"/>
      <c r="K105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5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58" s="31" t="str">
        <f>IF(NOT(Table2[[#This Row],[M1B]]=""),"+-","")</f>
        <v/>
      </c>
      <c r="O1058" s="50"/>
    </row>
    <row r="1059" spans="1:15">
      <c r="A1059" s="28">
        <f>IF(Table2[[#This Row],[TT]]&lt;1,"",COUNT(A$2:A1058)+1)</f>
        <v>955</v>
      </c>
      <c r="B1059" s="38" t="s">
        <v>1153</v>
      </c>
      <c r="C1059" s="39">
        <v>5</v>
      </c>
      <c r="D1059" s="39" t="s">
        <v>1134</v>
      </c>
      <c r="E105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059" s="29" t="str">
        <f>IF(Table2[[#This Row],[M1A]]="","",Table2[[#This Row],[M1A]]-Table2[[#This Row],[AWAL]])</f>
        <v/>
      </c>
      <c r="I1059" s="29" t="str">
        <f>IF(Table2[[#This Row],[M2A]]="","",SUM(Table2[[#This Row],[M2A]]-(IF(Table2[[#This Row],[M1A]]="",Table2[[#This Row],[AWAL]],Table2[[#This Row],[M1A]]))))</f>
        <v/>
      </c>
      <c r="J1059" s="30"/>
      <c r="K105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5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59" s="31" t="str">
        <f>IF(NOT(Table2[[#This Row],[M1B]]=""),"+-","")</f>
        <v/>
      </c>
      <c r="O1059" s="50"/>
    </row>
    <row r="1060" spans="1:15">
      <c r="A1060" s="28">
        <f>IF(Table2[[#This Row],[TT]]&lt;1,"",COUNT(A$2:A1059)+1)</f>
        <v>956</v>
      </c>
      <c r="B1060" s="38" t="s">
        <v>1154</v>
      </c>
      <c r="C1060" s="39">
        <v>5</v>
      </c>
      <c r="D1060" s="39" t="s">
        <v>43</v>
      </c>
      <c r="E106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060" s="29" t="str">
        <f>IF(Table2[[#This Row],[M1A]]="","",Table2[[#This Row],[M1A]]-Table2[[#This Row],[AWAL]])</f>
        <v/>
      </c>
      <c r="I1060" s="29" t="str">
        <f>IF(Table2[[#This Row],[M2A]]="","",SUM(Table2[[#This Row],[M2A]]-(IF(Table2[[#This Row],[M1A]]="",Table2[[#This Row],[AWAL]],Table2[[#This Row],[M1A]]))))</f>
        <v/>
      </c>
      <c r="J1060" s="30"/>
      <c r="K106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6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60" s="31" t="str">
        <f>IF(NOT(Table2[[#This Row],[M1B]]=""),"+-","")</f>
        <v/>
      </c>
      <c r="O1060" s="50"/>
    </row>
    <row r="1061" spans="1:15">
      <c r="A1061" s="28">
        <f>IF(Table2[[#This Row],[TT]]&lt;1,"",COUNT(A$2:A1060)+1)</f>
        <v>957</v>
      </c>
      <c r="B1061" s="38" t="s">
        <v>1155</v>
      </c>
      <c r="C1061" s="39">
        <v>1</v>
      </c>
      <c r="D1061" s="39" t="s">
        <v>186</v>
      </c>
      <c r="E106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061" s="29" t="str">
        <f>IF(Table2[[#This Row],[M1A]]="","",Table2[[#This Row],[M1A]]-Table2[[#This Row],[AWAL]])</f>
        <v/>
      </c>
      <c r="I1061" s="29" t="str">
        <f>IF(Table2[[#This Row],[M2A]]="","",SUM(Table2[[#This Row],[M2A]]-(IF(Table2[[#This Row],[M1A]]="",Table2[[#This Row],[AWAL]],Table2[[#This Row],[M1A]]))))</f>
        <v/>
      </c>
      <c r="J1061" s="30"/>
      <c r="K106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6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61" s="31" t="str">
        <f>IF(NOT(Table2[[#This Row],[M1B]]=""),"+-","")</f>
        <v/>
      </c>
      <c r="O1061" s="50"/>
    </row>
    <row r="1062" spans="1:15">
      <c r="A1062" s="28">
        <f>IF(Table2[[#This Row],[TT]]&lt;1,"",COUNT(A$2:A1061)+1)</f>
        <v>958</v>
      </c>
      <c r="B1062" s="38" t="s">
        <v>1156</v>
      </c>
      <c r="C1062" s="39">
        <v>6</v>
      </c>
      <c r="D1062" s="39" t="s">
        <v>86</v>
      </c>
      <c r="E106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1062" s="29" t="str">
        <f>IF(Table2[[#This Row],[M1A]]="","",Table2[[#This Row],[M1A]]-Table2[[#This Row],[AWAL]])</f>
        <v/>
      </c>
      <c r="I1062" s="29" t="str">
        <f>IF(Table2[[#This Row],[M2A]]="","",SUM(Table2[[#This Row],[M2A]]-(IF(Table2[[#This Row],[M1A]]="",Table2[[#This Row],[AWAL]],Table2[[#This Row],[M1A]]))))</f>
        <v/>
      </c>
      <c r="J1062" s="30"/>
      <c r="K106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6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62" s="31" t="str">
        <f>IF(NOT(Table2[[#This Row],[M1B]]=""),"+-","")</f>
        <v/>
      </c>
      <c r="O1062" s="50"/>
    </row>
    <row r="1063" spans="1:15">
      <c r="A1063" s="28">
        <f>IF(Table2[[#This Row],[TT]]&lt;1,"",COUNT(A$2:A1062)+1)</f>
        <v>959</v>
      </c>
      <c r="B1063" s="38" t="s">
        <v>1157</v>
      </c>
      <c r="C1063" s="39">
        <v>6</v>
      </c>
      <c r="D1063" s="39" t="s">
        <v>86</v>
      </c>
      <c r="E106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F1063" s="29">
        <v>5</v>
      </c>
      <c r="G1063" s="29">
        <f>IF(Table2[[#This Row],[M1A]]="","",Table2[[#This Row],[M1A]]-Table2[[#This Row],[AWAL]])</f>
        <v>-1</v>
      </c>
      <c r="I1063" s="29" t="str">
        <f>IF(Table2[[#This Row],[M2A]]="","",SUM(Table2[[#This Row],[M2A]]-(IF(Table2[[#This Row],[M1A]]="",Table2[[#This Row],[AWAL]],Table2[[#This Row],[M1A]]))))</f>
        <v/>
      </c>
      <c r="J1063" s="30"/>
      <c r="K106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6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63" s="31" t="str">
        <f>IF(NOT(Table2[[#This Row],[M1B]]=""),"+-","")</f>
        <v>+-</v>
      </c>
      <c r="O1063" s="50"/>
    </row>
    <row r="1064" spans="1:15">
      <c r="A1064" s="28" t="str">
        <f>IF(Table2[[#This Row],[TT]]&lt;1,"",COUNT(A$2:A1063)+1)</f>
        <v/>
      </c>
      <c r="B1064" s="38" t="s">
        <v>1158</v>
      </c>
      <c r="C1064" s="39">
        <v>1</v>
      </c>
      <c r="D1064" s="39" t="s">
        <v>86</v>
      </c>
      <c r="E106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1064" s="29">
        <v>0</v>
      </c>
      <c r="G1064" s="29">
        <f>IF(Table2[[#This Row],[M1A]]="","",Table2[[#This Row],[M1A]]-Table2[[#This Row],[AWAL]])</f>
        <v>-1</v>
      </c>
      <c r="I1064" s="29" t="str">
        <f>IF(Table2[[#This Row],[M2A]]="","",SUM(Table2[[#This Row],[M2A]]-(IF(Table2[[#This Row],[M1A]]="",Table2[[#This Row],[AWAL]],Table2[[#This Row],[M1A]]))))</f>
        <v/>
      </c>
      <c r="J1064" s="30"/>
      <c r="K106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6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64" s="31" t="str">
        <f>IF(NOT(Table2[[#This Row],[M1B]]=""),"+-","")</f>
        <v>+-</v>
      </c>
      <c r="O1064" s="50"/>
    </row>
    <row r="1065" spans="1:15">
      <c r="A1065" s="28">
        <f>IF(Table2[[#This Row],[TT]]&lt;1,"",COUNT(A$2:A1064)+1)</f>
        <v>960</v>
      </c>
      <c r="B1065" s="38" t="s">
        <v>1159</v>
      </c>
      <c r="C1065" s="39">
        <v>25</v>
      </c>
      <c r="D1065" s="39" t="s">
        <v>86</v>
      </c>
      <c r="E106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18</v>
      </c>
      <c r="F1065" s="29">
        <v>23</v>
      </c>
      <c r="G1065" s="29">
        <f>IF(Table2[[#This Row],[M1A]]="","",Table2[[#This Row],[M1A]]-Table2[[#This Row],[AWAL]])</f>
        <v>-2</v>
      </c>
      <c r="I1065" s="29" t="str">
        <f>IF(Table2[[#This Row],[M2A]]="","",SUM(Table2[[#This Row],[M2A]]-(IF(Table2[[#This Row],[M1A]]="",Table2[[#This Row],[AWAL]],Table2[[#This Row],[M1A]]))))</f>
        <v/>
      </c>
      <c r="J1065" s="30">
        <v>18</v>
      </c>
      <c r="K1065" s="29">
        <f>IF(Table2[[#This Row],[M3A]]="","",SUM(Table2[[#This Row],[M3A]]-(IF(Table2[[#This Row],[M2A]]="",IF(Table2[[#This Row],[M1A]]="",Table2[[#This Row],[AWAL]],Table2[[#This Row],[M1A]]),Table2[[#This Row],[M2A]]))))</f>
        <v>-5</v>
      </c>
      <c r="M106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65" s="31" t="str">
        <f>IF(NOT(Table2[[#This Row],[M1B]]=""),"+-","")</f>
        <v>+-</v>
      </c>
      <c r="O1065" s="50"/>
    </row>
    <row r="1066" spans="1:15">
      <c r="A1066" s="28">
        <f>IF(Table2[[#This Row],[TT]]&lt;1,"",COUNT(A$2:A1065)+1)</f>
        <v>961</v>
      </c>
      <c r="B1066" s="38" t="s">
        <v>1160</v>
      </c>
      <c r="C1066" s="39">
        <v>1</v>
      </c>
      <c r="D1066" s="39" t="s">
        <v>32</v>
      </c>
      <c r="E106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066" s="29" t="str">
        <f>IF(Table2[[#This Row],[M1A]]="","",Table2[[#This Row],[M1A]]-Table2[[#This Row],[AWAL]])</f>
        <v/>
      </c>
      <c r="I1066" s="29" t="str">
        <f>IF(Table2[[#This Row],[M2A]]="","",SUM(Table2[[#This Row],[M2A]]-(IF(Table2[[#This Row],[M1A]]="",Table2[[#This Row],[AWAL]],Table2[[#This Row],[M1A]]))))</f>
        <v/>
      </c>
      <c r="J1066" s="30"/>
      <c r="K106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6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66" s="31" t="str">
        <f>IF(NOT(Table2[[#This Row],[M1B]]=""),"+-","")</f>
        <v/>
      </c>
      <c r="O1066" s="50"/>
    </row>
    <row r="1067" spans="1:15">
      <c r="A1067" s="28">
        <f>IF(Table2[[#This Row],[TT]]&lt;1,"",COUNT(A$2:A1066)+1)</f>
        <v>962</v>
      </c>
      <c r="B1067" s="38" t="s">
        <v>1161</v>
      </c>
      <c r="C1067" s="39">
        <v>1</v>
      </c>
      <c r="D1067" s="39" t="s">
        <v>178</v>
      </c>
      <c r="E106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067" s="29" t="str">
        <f>IF(Table2[[#This Row],[M1A]]="","",Table2[[#This Row],[M1A]]-Table2[[#This Row],[AWAL]])</f>
        <v/>
      </c>
      <c r="I1067" s="29" t="str">
        <f>IF(Table2[[#This Row],[M2A]]="","",SUM(Table2[[#This Row],[M2A]]-(IF(Table2[[#This Row],[M1A]]="",Table2[[#This Row],[AWAL]],Table2[[#This Row],[M1A]]))))</f>
        <v/>
      </c>
      <c r="J1067" s="30"/>
      <c r="K106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6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67" s="31" t="str">
        <f>IF(NOT(Table2[[#This Row],[M1B]]=""),"+-","")</f>
        <v/>
      </c>
      <c r="O1067" s="50"/>
    </row>
    <row r="1068" spans="1:15">
      <c r="A1068" s="28">
        <f>IF(Table2[[#This Row],[TT]]&lt;1,"",COUNT(A$2:A1067)+1)</f>
        <v>963</v>
      </c>
      <c r="B1068" s="38" t="s">
        <v>1162</v>
      </c>
      <c r="C1068" s="39">
        <v>44</v>
      </c>
      <c r="D1068" s="39">
        <v>2000</v>
      </c>
      <c r="E106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44</v>
      </c>
      <c r="G1068" s="29" t="str">
        <f>IF(Table2[[#This Row],[M1A]]="","",Table2[[#This Row],[M1A]]-Table2[[#This Row],[AWAL]])</f>
        <v/>
      </c>
      <c r="I1068" s="29" t="str">
        <f>IF(Table2[[#This Row],[M2A]]="","",SUM(Table2[[#This Row],[M2A]]-(IF(Table2[[#This Row],[M1A]]="",Table2[[#This Row],[AWAL]],Table2[[#This Row],[M1A]]))))</f>
        <v/>
      </c>
      <c r="J1068" s="30"/>
      <c r="K106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6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68" s="31" t="str">
        <f>IF(NOT(Table2[[#This Row],[M1B]]=""),"+-","")</f>
        <v/>
      </c>
      <c r="O1068" s="50"/>
    </row>
    <row r="1069" spans="1:15">
      <c r="A1069" s="28">
        <f>IF(Table2[[#This Row],[TT]]&lt;1,"",COUNT(A$2:A1068)+1)</f>
        <v>964</v>
      </c>
      <c r="B1069" s="38" t="s">
        <v>1163</v>
      </c>
      <c r="C1069" s="39">
        <v>43</v>
      </c>
      <c r="D1069" s="39">
        <v>2000</v>
      </c>
      <c r="E106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43</v>
      </c>
      <c r="G1069" s="29" t="str">
        <f>IF(Table2[[#This Row],[M1A]]="","",Table2[[#This Row],[M1A]]-Table2[[#This Row],[AWAL]])</f>
        <v/>
      </c>
      <c r="I1069" s="29" t="str">
        <f>IF(Table2[[#This Row],[M2A]]="","",SUM(Table2[[#This Row],[M2A]]-(IF(Table2[[#This Row],[M1A]]="",Table2[[#This Row],[AWAL]],Table2[[#This Row],[M1A]]))))</f>
        <v/>
      </c>
      <c r="J1069" s="30"/>
      <c r="K106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6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69" s="31" t="str">
        <f>IF(NOT(Table2[[#This Row],[M1B]]=""),"+-","")</f>
        <v/>
      </c>
      <c r="O1069" s="50"/>
    </row>
    <row r="1070" spans="1:15">
      <c r="A1070" s="28">
        <f>IF(Table2[[#This Row],[TT]]&lt;1,"",COUNT(A$2:A1069)+1)</f>
        <v>965</v>
      </c>
      <c r="B1070" s="38" t="s">
        <v>1164</v>
      </c>
      <c r="C1070" s="39">
        <v>45</v>
      </c>
      <c r="D1070" s="39">
        <v>2000</v>
      </c>
      <c r="E107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45</v>
      </c>
      <c r="G1070" s="29" t="str">
        <f>IF(Table2[[#This Row],[M1A]]="","",Table2[[#This Row],[M1A]]-Table2[[#This Row],[AWAL]])</f>
        <v/>
      </c>
      <c r="I1070" s="29" t="str">
        <f>IF(Table2[[#This Row],[M2A]]="","",SUM(Table2[[#This Row],[M2A]]-(IF(Table2[[#This Row],[M1A]]="",Table2[[#This Row],[AWAL]],Table2[[#This Row],[M1A]]))))</f>
        <v/>
      </c>
      <c r="J1070" s="30"/>
      <c r="K107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7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70" s="31" t="str">
        <f>IF(NOT(Table2[[#This Row],[M1B]]=""),"+-","")</f>
        <v/>
      </c>
      <c r="O1070" s="50"/>
    </row>
    <row r="1071" spans="1:15">
      <c r="A1071" s="32">
        <f>IF(Table2[[#This Row],[TT]]&lt;1,"",COUNT(A$2:A1070)+1)</f>
        <v>966</v>
      </c>
      <c r="B1071" s="38" t="s">
        <v>1165</v>
      </c>
      <c r="C1071" s="39">
        <v>47</v>
      </c>
      <c r="D1071" s="39">
        <v>2000</v>
      </c>
      <c r="E1071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46</v>
      </c>
      <c r="G1071" s="31" t="str">
        <f>IF(Table2[[#This Row],[M1A]]="","",Table2[[#This Row],[M1A]]-Table2[[#This Row],[AWAL]])</f>
        <v/>
      </c>
      <c r="I1071" s="29" t="str">
        <f>IF(Table2[[#This Row],[M2A]]="","",SUM(Table2[[#This Row],[M2A]]-(IF(Table2[[#This Row],[M1A]]="",Table2[[#This Row],[AWAL]],Table2[[#This Row],[M1A]]))))</f>
        <v/>
      </c>
      <c r="J1071" s="30">
        <v>46</v>
      </c>
      <c r="K1071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107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71" s="31" t="str">
        <f>IF(NOT(Table2[[#This Row],[M1B]]=""),"+-","")</f>
        <v/>
      </c>
      <c r="O1071" s="50"/>
    </row>
    <row r="1072" spans="1:15">
      <c r="A1072" s="28">
        <f>IF(Table2[[#This Row],[TT]]&lt;1,"",COUNT(A$2:A1071)+1)</f>
        <v>967</v>
      </c>
      <c r="B1072" s="38" t="s">
        <v>1166</v>
      </c>
      <c r="C1072" s="39">
        <v>45</v>
      </c>
      <c r="D1072" s="39">
        <v>2000</v>
      </c>
      <c r="E107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44</v>
      </c>
      <c r="G1072" s="29" t="str">
        <f>IF(Table2[[#This Row],[M1A]]="","",Table2[[#This Row],[M1A]]-Table2[[#This Row],[AWAL]])</f>
        <v/>
      </c>
      <c r="H1072" s="29">
        <v>44</v>
      </c>
      <c r="I1072" s="29">
        <f>IF(Table2[[#This Row],[M2A]]="","",SUM(Table2[[#This Row],[M2A]]-(IF(Table2[[#This Row],[M1A]]="",Table2[[#This Row],[AWAL]],Table2[[#This Row],[M1A]]))))</f>
        <v>-1</v>
      </c>
      <c r="J1072" s="30"/>
      <c r="K107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7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72" s="31" t="str">
        <f>IF(NOT(Table2[[#This Row],[M1B]]=""),"+-","")</f>
        <v/>
      </c>
      <c r="O1072" s="50"/>
    </row>
    <row r="1073" spans="1:15">
      <c r="A1073" s="28">
        <f>IF(Table2[[#This Row],[TT]]&lt;1,"",COUNT(A$2:A1072)+1)</f>
        <v>968</v>
      </c>
      <c r="B1073" s="38" t="s">
        <v>1167</v>
      </c>
      <c r="C1073" s="39">
        <v>46</v>
      </c>
      <c r="D1073" s="39">
        <v>2000</v>
      </c>
      <c r="E107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46</v>
      </c>
      <c r="G1073" s="29" t="str">
        <f>IF(Table2[[#This Row],[M1A]]="","",Table2[[#This Row],[M1A]]-Table2[[#This Row],[AWAL]])</f>
        <v/>
      </c>
      <c r="I1073" s="29" t="str">
        <f>IF(Table2[[#This Row],[M2A]]="","",SUM(Table2[[#This Row],[M2A]]-(IF(Table2[[#This Row],[M1A]]="",Table2[[#This Row],[AWAL]],Table2[[#This Row],[M1A]]))))</f>
        <v/>
      </c>
      <c r="J1073" s="30"/>
      <c r="K107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7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73" s="31" t="str">
        <f>IF(NOT(Table2[[#This Row],[M1B]]=""),"+-","")</f>
        <v/>
      </c>
      <c r="O1073" s="50"/>
    </row>
    <row r="1074" spans="1:15">
      <c r="A1074" s="28">
        <f>IF(Table2[[#This Row],[TT]]&lt;1,"",COUNT(A$2:A1073)+1)</f>
        <v>969</v>
      </c>
      <c r="B1074" s="38" t="s">
        <v>1168</v>
      </c>
      <c r="C1074" s="39">
        <v>2</v>
      </c>
      <c r="D1074" s="39">
        <v>8000</v>
      </c>
      <c r="E107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074" s="29" t="str">
        <f>IF(Table2[[#This Row],[M1A]]="","",Table2[[#This Row],[M1A]]-Table2[[#This Row],[AWAL]])</f>
        <v/>
      </c>
      <c r="I1074" s="29" t="str">
        <f>IF(Table2[[#This Row],[M2A]]="","",SUM(Table2[[#This Row],[M2A]]-(IF(Table2[[#This Row],[M1A]]="",Table2[[#This Row],[AWAL]],Table2[[#This Row],[M1A]]))))</f>
        <v/>
      </c>
      <c r="J1074" s="30"/>
      <c r="K107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7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74" s="31" t="str">
        <f>IF(NOT(Table2[[#This Row],[M1B]]=""),"+-","")</f>
        <v/>
      </c>
      <c r="O1074" s="50"/>
    </row>
    <row r="1075" spans="1:15">
      <c r="A1075" s="28">
        <f>IF(Table2[[#This Row],[TT]]&lt;1,"",COUNT(A$2:A1074)+1)</f>
        <v>970</v>
      </c>
      <c r="B1075" s="38" t="s">
        <v>1169</v>
      </c>
      <c r="C1075" s="39">
        <v>3</v>
      </c>
      <c r="D1075" s="39" t="s">
        <v>1170</v>
      </c>
      <c r="E107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075" s="29" t="str">
        <f>IF(Table2[[#This Row],[M1A]]="","",Table2[[#This Row],[M1A]]-Table2[[#This Row],[AWAL]])</f>
        <v/>
      </c>
      <c r="I1075" s="29" t="str">
        <f>IF(Table2[[#This Row],[M2A]]="","",SUM(Table2[[#This Row],[M2A]]-(IF(Table2[[#This Row],[M1A]]="",Table2[[#This Row],[AWAL]],Table2[[#This Row],[M1A]]))))</f>
        <v/>
      </c>
      <c r="J1075" s="30"/>
      <c r="K107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7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75" s="31" t="str">
        <f>IF(NOT(Table2[[#This Row],[M1B]]=""),"+-","")</f>
        <v/>
      </c>
      <c r="O1075" s="50"/>
    </row>
    <row r="1076" spans="1:15">
      <c r="A1076" s="28">
        <f>IF(Table2[[#This Row],[TT]]&lt;1,"",COUNT(A$2:A1075)+1)</f>
        <v>971</v>
      </c>
      <c r="B1076" s="38" t="s">
        <v>1171</v>
      </c>
      <c r="C1076" s="39">
        <v>4</v>
      </c>
      <c r="D1076" s="39" t="s">
        <v>1172</v>
      </c>
      <c r="E107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076" s="29" t="str">
        <f>IF(Table2[[#This Row],[M1A]]="","",Table2[[#This Row],[M1A]]-Table2[[#This Row],[AWAL]])</f>
        <v/>
      </c>
      <c r="H1076" s="29">
        <v>3</v>
      </c>
      <c r="I1076" s="29">
        <f>IF(Table2[[#This Row],[M2A]]="","",SUM(Table2[[#This Row],[M2A]]-(IF(Table2[[#This Row],[M1A]]="",Table2[[#This Row],[AWAL]],Table2[[#This Row],[M1A]]))))</f>
        <v>-1</v>
      </c>
      <c r="J1076" s="30"/>
      <c r="K107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7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76" s="31" t="str">
        <f>IF(NOT(Table2[[#This Row],[M1B]]=""),"+-","")</f>
        <v/>
      </c>
      <c r="O1076" s="50"/>
    </row>
    <row r="1077" spans="1:15">
      <c r="A1077" s="28">
        <f>IF(Table2[[#This Row],[TT]]&lt;1,"",COUNT(A$2:A1076)+1)</f>
        <v>972</v>
      </c>
      <c r="B1077" s="38" t="s">
        <v>1174</v>
      </c>
      <c r="C1077" s="39">
        <v>2</v>
      </c>
      <c r="D1077" s="39" t="s">
        <v>1173</v>
      </c>
      <c r="E107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077" s="29" t="str">
        <f>IF(Table2[[#This Row],[M1A]]="","",Table2[[#This Row],[M1A]]-Table2[[#This Row],[AWAL]])</f>
        <v/>
      </c>
      <c r="I1077" s="29" t="str">
        <f>IF(Table2[[#This Row],[M2A]]="","",SUM(Table2[[#This Row],[M2A]]-(IF(Table2[[#This Row],[M1A]]="",Table2[[#This Row],[AWAL]],Table2[[#This Row],[M1A]]))))</f>
        <v/>
      </c>
      <c r="J1077" s="30"/>
      <c r="K107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7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77" s="31" t="str">
        <f>IF(NOT(Table2[[#This Row],[M1B]]=""),"+-","")</f>
        <v/>
      </c>
      <c r="O1077" s="50"/>
    </row>
    <row r="1078" spans="1:15">
      <c r="A1078" s="28">
        <f>IF(Table2[[#This Row],[TT]]&lt;1,"",COUNT(A$2:A1077)+1)</f>
        <v>973</v>
      </c>
      <c r="B1078" s="38" t="s">
        <v>1175</v>
      </c>
      <c r="C1078" s="39">
        <v>15</v>
      </c>
      <c r="D1078" s="39">
        <v>3000</v>
      </c>
      <c r="E107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G1078" s="29" t="str">
        <f>IF(Table2[[#This Row],[M1A]]="","",Table2[[#This Row],[M1A]]-Table2[[#This Row],[AWAL]])</f>
        <v/>
      </c>
      <c r="I1078" s="29" t="str">
        <f>IF(Table2[[#This Row],[M2A]]="","",SUM(Table2[[#This Row],[M2A]]-(IF(Table2[[#This Row],[M1A]]="",Table2[[#This Row],[AWAL]],Table2[[#This Row],[M1A]]))))</f>
        <v/>
      </c>
      <c r="J1078" s="30"/>
      <c r="K107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7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78" s="31" t="str">
        <f>IF(NOT(Table2[[#This Row],[M1B]]=""),"+-","")</f>
        <v/>
      </c>
      <c r="O1078" s="50"/>
    </row>
    <row r="1079" spans="1:15">
      <c r="A1079" s="28">
        <f>IF(Table2[[#This Row],[TT]]&lt;1,"",COUNT(A$2:A1078)+1)</f>
        <v>974</v>
      </c>
      <c r="B1079" s="38" t="s">
        <v>1176</v>
      </c>
      <c r="C1079" s="39">
        <v>1</v>
      </c>
      <c r="D1079" s="39">
        <v>3000</v>
      </c>
      <c r="E107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079" s="29" t="str">
        <f>IF(Table2[[#This Row],[M1A]]="","",Table2[[#This Row],[M1A]]-Table2[[#This Row],[AWAL]])</f>
        <v/>
      </c>
      <c r="I1079" s="29" t="str">
        <f>IF(Table2[[#This Row],[M2A]]="","",SUM(Table2[[#This Row],[M2A]]-(IF(Table2[[#This Row],[M1A]]="",Table2[[#This Row],[AWAL]],Table2[[#This Row],[M1A]]))))</f>
        <v/>
      </c>
      <c r="J1079" s="30"/>
      <c r="K107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7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79" s="31" t="str">
        <f>IF(NOT(Table2[[#This Row],[M1B]]=""),"+-","")</f>
        <v/>
      </c>
      <c r="O1079" s="50"/>
    </row>
    <row r="1080" spans="1:15">
      <c r="A1080" s="78">
        <f>IF(Table2[[#This Row],[TT]]&lt;1,"",COUNT(A$2:A1079)+1)</f>
        <v>975</v>
      </c>
      <c r="B1080" s="84" t="s">
        <v>3062</v>
      </c>
      <c r="C1080" s="79"/>
      <c r="D1080" s="79">
        <v>500</v>
      </c>
      <c r="E1080" s="8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F1080" s="81"/>
      <c r="G1080" s="80" t="str">
        <f>IF(Table2[[#This Row],[M1A]]="","",Table2[[#This Row],[M1A]]-Table2[[#This Row],[AWAL]])</f>
        <v/>
      </c>
      <c r="H1080" s="81">
        <v>1</v>
      </c>
      <c r="I1080" s="80">
        <f>IF(Table2[[#This Row],[M2A]]="","",SUM(Table2[[#This Row],[M2A]]-(IF(Table2[[#This Row],[M1A]]="",Table2[[#This Row],[AWAL]],Table2[[#This Row],[M1A]]))))</f>
        <v>1</v>
      </c>
      <c r="J1080" s="82"/>
      <c r="K1080" s="80" t="str">
        <f>IF(Table2[[#This Row],[M3A]]="","",SUM(Table2[[#This Row],[M3A]]-(IF(Table2[[#This Row],[M2A]]="",IF(Table2[[#This Row],[M1A]]="",Table2[[#This Row],[AWAL]],Table2[[#This Row],[M1A]]),Table2[[#This Row],[M2A]]))))</f>
        <v/>
      </c>
      <c r="L1080" s="81"/>
      <c r="M1080" s="80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80" s="80" t="str">
        <f>IF(NOT(Table2[[#This Row],[M1B]]=""),"+-","")</f>
        <v/>
      </c>
      <c r="O1080" s="80"/>
    </row>
    <row r="1081" spans="1:15">
      <c r="A1081" s="78" t="str">
        <f>IF(Table2[[#This Row],[TT]]&lt;1,"",COUNT(A$2:A1080)+1)</f>
        <v/>
      </c>
      <c r="B1081" s="84" t="s">
        <v>3063</v>
      </c>
      <c r="C1081" s="79"/>
      <c r="D1081" s="79">
        <v>500</v>
      </c>
      <c r="E1081" s="8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1081" s="81"/>
      <c r="G1081" s="80" t="str">
        <f>IF(Table2[[#This Row],[M1A]]="","",Table2[[#This Row],[M1A]]-Table2[[#This Row],[AWAL]])</f>
        <v/>
      </c>
      <c r="H1081" s="81">
        <v>1</v>
      </c>
      <c r="I1081" s="80">
        <f>IF(Table2[[#This Row],[M2A]]="","",SUM(Table2[[#This Row],[M2A]]-(IF(Table2[[#This Row],[M1A]]="",Table2[[#This Row],[AWAL]],Table2[[#This Row],[M1A]]))))</f>
        <v>1</v>
      </c>
      <c r="J1081" s="82">
        <v>0</v>
      </c>
      <c r="K1081" s="80">
        <f>IF(Table2[[#This Row],[M3A]]="","",SUM(Table2[[#This Row],[M3A]]-(IF(Table2[[#This Row],[M2A]]="",IF(Table2[[#This Row],[M1A]]="",Table2[[#This Row],[AWAL]],Table2[[#This Row],[M1A]]),Table2[[#This Row],[M2A]]))))</f>
        <v>-1</v>
      </c>
      <c r="L1081" s="81"/>
      <c r="M1081" s="80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81" s="80" t="str">
        <f>IF(NOT(Table2[[#This Row],[M1B]]=""),"+-","")</f>
        <v/>
      </c>
      <c r="O1081" s="80"/>
    </row>
    <row r="1082" spans="1:15">
      <c r="A1082" s="28">
        <f>IF(Table2[[#This Row],[TT]]&lt;1,"",COUNT(A$2:A1081)+1)</f>
        <v>976</v>
      </c>
      <c r="B1082" s="38" t="s">
        <v>1177</v>
      </c>
      <c r="C1082" s="39">
        <v>7</v>
      </c>
      <c r="D1082" s="39" t="s">
        <v>400</v>
      </c>
      <c r="E108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082" s="29" t="str">
        <f>IF(Table2[[#This Row],[M1A]]="","",Table2[[#This Row],[M1A]]-Table2[[#This Row],[AWAL]])</f>
        <v/>
      </c>
      <c r="I1082" s="29" t="str">
        <f>IF(Table2[[#This Row],[M2A]]="","",SUM(Table2[[#This Row],[M2A]]-(IF(Table2[[#This Row],[M1A]]="",Table2[[#This Row],[AWAL]],Table2[[#This Row],[M1A]]))))</f>
        <v/>
      </c>
      <c r="J1082" s="30"/>
      <c r="K108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8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82" s="31" t="str">
        <f>IF(NOT(Table2[[#This Row],[M1B]]=""),"+-","")</f>
        <v/>
      </c>
      <c r="O1082" s="50"/>
    </row>
    <row r="1083" spans="1:15">
      <c r="A1083" s="28" t="str">
        <f>IF(Table2[[#This Row],[TT]]&lt;1,"",COUNT(A$2:A1082)+1)</f>
        <v/>
      </c>
      <c r="B1083" s="70" t="s">
        <v>1178</v>
      </c>
      <c r="C1083" s="71">
        <v>2</v>
      </c>
      <c r="D1083" s="71" t="s">
        <v>1179</v>
      </c>
      <c r="E108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083" s="29" t="str">
        <f>IF(Table2[[#This Row],[M1A]]="","",Table2[[#This Row],[M1A]]-Table2[[#This Row],[AWAL]])</f>
        <v/>
      </c>
      <c r="I1083" s="29" t="str">
        <f>IF(Table2[[#This Row],[M2A]]="","",SUM(Table2[[#This Row],[M2A]]-(IF(Table2[[#This Row],[M1A]]="",Table2[[#This Row],[AWAL]],Table2[[#This Row],[M1A]]))))</f>
        <v/>
      </c>
      <c r="J1083" s="30">
        <v>1</v>
      </c>
      <c r="K1083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L1083" s="29">
        <v>0</v>
      </c>
      <c r="M1083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1083" s="31" t="str">
        <f>IF(NOT(Table2[[#This Row],[M1B]]=""),"+-","")</f>
        <v/>
      </c>
      <c r="O1083" s="50"/>
    </row>
    <row r="1084" spans="1:15">
      <c r="A1084" s="28">
        <f>IF(Table2[[#This Row],[TT]]&lt;1,"",COUNT(A$2:A1083)+1)</f>
        <v>977</v>
      </c>
      <c r="B1084" s="38" t="s">
        <v>1180</v>
      </c>
      <c r="C1084" s="39">
        <v>2</v>
      </c>
      <c r="D1084" s="39" t="s">
        <v>1086</v>
      </c>
      <c r="E108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084" s="29" t="str">
        <f>IF(Table2[[#This Row],[M1A]]="","",Table2[[#This Row],[M1A]]-Table2[[#This Row],[AWAL]])</f>
        <v/>
      </c>
      <c r="I1084" s="29" t="str">
        <f>IF(Table2[[#This Row],[M2A]]="","",SUM(Table2[[#This Row],[M2A]]-(IF(Table2[[#This Row],[M1A]]="",Table2[[#This Row],[AWAL]],Table2[[#This Row],[M1A]]))))</f>
        <v/>
      </c>
      <c r="J1084" s="30"/>
      <c r="K108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8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84" s="31" t="str">
        <f>IF(NOT(Table2[[#This Row],[M1B]]=""),"+-","")</f>
        <v/>
      </c>
      <c r="O1084" s="50"/>
    </row>
    <row r="1085" spans="1:15">
      <c r="A1085" s="28">
        <f>IF(Table2[[#This Row],[TT]]&lt;1,"",COUNT(A$2:A1084)+1)</f>
        <v>978</v>
      </c>
      <c r="B1085" s="38" t="s">
        <v>1181</v>
      </c>
      <c r="C1085" s="39">
        <v>1</v>
      </c>
      <c r="D1085" s="39" t="s">
        <v>124</v>
      </c>
      <c r="E108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085" s="29" t="str">
        <f>IF(Table2[[#This Row],[M1A]]="","",Table2[[#This Row],[M1A]]-Table2[[#This Row],[AWAL]])</f>
        <v/>
      </c>
      <c r="I1085" s="29" t="str">
        <f>IF(Table2[[#This Row],[M2A]]="","",SUM(Table2[[#This Row],[M2A]]-(IF(Table2[[#This Row],[M1A]]="",Table2[[#This Row],[AWAL]],Table2[[#This Row],[M1A]]))))</f>
        <v/>
      </c>
      <c r="J1085" s="30"/>
      <c r="K108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8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85" s="31" t="str">
        <f>IF(NOT(Table2[[#This Row],[M1B]]=""),"+-","")</f>
        <v/>
      </c>
      <c r="O1085" s="50"/>
    </row>
    <row r="1086" spans="1:15">
      <c r="A1086" s="28" t="str">
        <f>IF(Table2[[#This Row],[TT]]&lt;1,"",COUNT(A$2:A1085)+1)</f>
        <v/>
      </c>
      <c r="B1086" s="38" t="s">
        <v>2613</v>
      </c>
      <c r="C1086" s="39">
        <v>4</v>
      </c>
      <c r="D1086" s="39" t="s">
        <v>2883</v>
      </c>
      <c r="E108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086" s="29" t="str">
        <f>IF(Table2[[#This Row],[M1A]]="","",Table2[[#This Row],[M1A]]-Table2[[#This Row],[AWAL]])</f>
        <v/>
      </c>
      <c r="H1086" s="29">
        <v>0</v>
      </c>
      <c r="I1086" s="29">
        <f>IF(Table2[[#This Row],[M2A]]="","",SUM(Table2[[#This Row],[M2A]]-(IF(Table2[[#This Row],[M1A]]="",Table2[[#This Row],[AWAL]],Table2[[#This Row],[M1A]]))))</f>
        <v>-4</v>
      </c>
      <c r="J1086" s="30"/>
      <c r="K108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8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86" s="31" t="str">
        <f>IF(NOT(Table2[[#This Row],[M1B]]=""),"+-","")</f>
        <v/>
      </c>
      <c r="O1086" s="50"/>
    </row>
    <row r="1087" spans="1:15">
      <c r="A1087" s="28">
        <f>IF(Table2[[#This Row],[TT]]&lt;1,"",COUNT(A$2:A1086)+1)</f>
        <v>979</v>
      </c>
      <c r="B1087" s="37" t="s">
        <v>2914</v>
      </c>
      <c r="C1087" s="42">
        <v>7</v>
      </c>
      <c r="D1087" s="42" t="s">
        <v>2869</v>
      </c>
      <c r="E108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087" s="29" t="str">
        <f>IF(Table2[[#This Row],[M1A]]="","",Table2[[#This Row],[M1A]]-Table2[[#This Row],[AWAL]])</f>
        <v/>
      </c>
      <c r="H1087" s="29">
        <v>5</v>
      </c>
      <c r="I1087" s="29">
        <f>IF(Table2[[#This Row],[M2A]]="","",SUM(Table2[[#This Row],[M2A]]-(IF(Table2[[#This Row],[M1A]]="",Table2[[#This Row],[AWAL]],Table2[[#This Row],[M1A]]))))</f>
        <v>-2</v>
      </c>
      <c r="J1087" s="30"/>
      <c r="K108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8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87" s="31" t="str">
        <f>IF(NOT(Table2[[#This Row],[M1B]]=""),"+-","")</f>
        <v/>
      </c>
      <c r="O1087" s="50"/>
    </row>
    <row r="1088" spans="1:15">
      <c r="A1088" s="28">
        <f>IF(Table2[[#This Row],[TT]]&lt;1,"",COUNT(A$2:A1087)+1)</f>
        <v>980</v>
      </c>
      <c r="B1088" s="38" t="s">
        <v>2647</v>
      </c>
      <c r="C1088" s="39">
        <v>47</v>
      </c>
      <c r="D1088" s="39" t="s">
        <v>2884</v>
      </c>
      <c r="E108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24</v>
      </c>
      <c r="F1088" s="29">
        <v>40</v>
      </c>
      <c r="G1088" s="29">
        <f>IF(Table2[[#This Row],[M1A]]="","",Table2[[#This Row],[M1A]]-Table2[[#This Row],[AWAL]])</f>
        <v>-7</v>
      </c>
      <c r="H1088" s="29">
        <v>38</v>
      </c>
      <c r="I1088" s="29">
        <f>IF(Table2[[#This Row],[M2A]]="","",SUM(Table2[[#This Row],[M2A]]-(IF(Table2[[#This Row],[M1A]]="",Table2[[#This Row],[AWAL]],Table2[[#This Row],[M1A]]))))</f>
        <v>-2</v>
      </c>
      <c r="J1088" s="30">
        <v>33</v>
      </c>
      <c r="K1088" s="29">
        <f>IF(Table2[[#This Row],[M3A]]="","",SUM(Table2[[#This Row],[M3A]]-(IF(Table2[[#This Row],[M2A]]="",IF(Table2[[#This Row],[M1A]]="",Table2[[#This Row],[AWAL]],Table2[[#This Row],[M1A]]),Table2[[#This Row],[M2A]]))))</f>
        <v>-5</v>
      </c>
      <c r="L1088" s="29">
        <v>24</v>
      </c>
      <c r="M1088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-9</v>
      </c>
      <c r="N1088" s="31" t="str">
        <f>IF(NOT(Table2[[#This Row],[M1B]]=""),"+-","")</f>
        <v>+-</v>
      </c>
      <c r="O1088" s="50"/>
    </row>
    <row r="1089" spans="1:15">
      <c r="A1089" s="28">
        <f>IF(Table2[[#This Row],[TT]]&lt;1,"",COUNT(A$2:A1088)+1)</f>
        <v>981</v>
      </c>
      <c r="B1089" s="37" t="s">
        <v>2916</v>
      </c>
      <c r="C1089" s="42">
        <v>1</v>
      </c>
      <c r="D1089" s="42" t="s">
        <v>2883</v>
      </c>
      <c r="E108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089" s="29" t="str">
        <f>IF(Table2[[#This Row],[M1A]]="","",Table2[[#This Row],[M1A]]-Table2[[#This Row],[AWAL]])</f>
        <v/>
      </c>
      <c r="I1089" s="29" t="str">
        <f>IF(Table2[[#This Row],[M2A]]="","",SUM(Table2[[#This Row],[M2A]]-(IF(Table2[[#This Row],[M1A]]="",Table2[[#This Row],[AWAL]],Table2[[#This Row],[M1A]]))))</f>
        <v/>
      </c>
      <c r="J1089" s="30"/>
      <c r="K108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8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89" s="31" t="str">
        <f>IF(NOT(Table2[[#This Row],[M1B]]=""),"+-","")</f>
        <v/>
      </c>
      <c r="O1089" s="50"/>
    </row>
    <row r="1090" spans="1:15">
      <c r="A1090" s="28">
        <f>IF(Table2[[#This Row],[TT]]&lt;1,"",COUNT(A$2:A1089)+1)</f>
        <v>982</v>
      </c>
      <c r="B1090" s="37" t="s">
        <v>2915</v>
      </c>
      <c r="C1090" s="42">
        <v>2</v>
      </c>
      <c r="D1090" s="42" t="s">
        <v>2883</v>
      </c>
      <c r="E109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1090" s="29" t="str">
        <f>IF(Table2[[#This Row],[M1A]]="","",Table2[[#This Row],[M1A]]-Table2[[#This Row],[AWAL]])</f>
        <v/>
      </c>
      <c r="H1090" s="29">
        <v>6</v>
      </c>
      <c r="I1090" s="29">
        <f>IF(Table2[[#This Row],[M2A]]="","",SUM(Table2[[#This Row],[M2A]]-(IF(Table2[[#This Row],[M1A]]="",Table2[[#This Row],[AWAL]],Table2[[#This Row],[M1A]]))))</f>
        <v>4</v>
      </c>
      <c r="J1090" s="30"/>
      <c r="K109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9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90" s="31" t="str">
        <f>IF(NOT(Table2[[#This Row],[M1B]]=""),"+-","")</f>
        <v/>
      </c>
      <c r="O1090" s="50"/>
    </row>
    <row r="1091" spans="1:15">
      <c r="A1091" s="28">
        <f>IF(Table2[[#This Row],[TT]]&lt;1,"",COUNT(A$2:A1090)+1)</f>
        <v>983</v>
      </c>
      <c r="B1091" s="38" t="s">
        <v>1182</v>
      </c>
      <c r="C1091" s="39">
        <v>4</v>
      </c>
      <c r="D1091" s="39" t="s">
        <v>1183</v>
      </c>
      <c r="E109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091" s="29" t="str">
        <f>IF(Table2[[#This Row],[M1A]]="","",Table2[[#This Row],[M1A]]-Table2[[#This Row],[AWAL]])</f>
        <v/>
      </c>
      <c r="I1091" s="29" t="str">
        <f>IF(Table2[[#This Row],[M2A]]="","",SUM(Table2[[#This Row],[M2A]]-(IF(Table2[[#This Row],[M1A]]="",Table2[[#This Row],[AWAL]],Table2[[#This Row],[M1A]]))))</f>
        <v/>
      </c>
      <c r="J1091" s="30"/>
      <c r="K109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9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91" s="31" t="str">
        <f>IF(NOT(Table2[[#This Row],[M1B]]=""),"+-","")</f>
        <v/>
      </c>
      <c r="O1091" s="50"/>
    </row>
    <row r="1092" spans="1:15">
      <c r="A1092" s="28">
        <f>IF(Table2[[#This Row],[TT]]&lt;1,"",COUNT(A$2:A1091)+1)</f>
        <v>984</v>
      </c>
      <c r="B1092" s="72" t="s">
        <v>1184</v>
      </c>
      <c r="C1092" s="73">
        <v>18</v>
      </c>
      <c r="D1092" s="73" t="s">
        <v>1183</v>
      </c>
      <c r="E109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18</v>
      </c>
      <c r="G1092" s="29" t="str">
        <f>IF(Table2[[#This Row],[M1A]]="","",Table2[[#This Row],[M1A]]-Table2[[#This Row],[AWAL]])</f>
        <v/>
      </c>
      <c r="I1092" s="29" t="str">
        <f>IF(Table2[[#This Row],[M2A]]="","",SUM(Table2[[#This Row],[M2A]]-(IF(Table2[[#This Row],[M1A]]="",Table2[[#This Row],[AWAL]],Table2[[#This Row],[M1A]]))))</f>
        <v/>
      </c>
      <c r="J1092" s="30"/>
      <c r="K109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9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92" s="31" t="str">
        <f>IF(NOT(Table2[[#This Row],[M1B]]=""),"+-","")</f>
        <v/>
      </c>
      <c r="O1092" s="50"/>
    </row>
    <row r="1093" spans="1:15">
      <c r="A1093" s="28">
        <f>IF(Table2[[#This Row],[TT]]&lt;1,"",COUNT(A$2:A1092)+1)</f>
        <v>985</v>
      </c>
      <c r="B1093" s="38" t="s">
        <v>1185</v>
      </c>
      <c r="C1093" s="39">
        <v>1</v>
      </c>
      <c r="D1093" s="39" t="s">
        <v>1186</v>
      </c>
      <c r="E109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093" s="29" t="str">
        <f>IF(Table2[[#This Row],[M1A]]="","",Table2[[#This Row],[M1A]]-Table2[[#This Row],[AWAL]])</f>
        <v/>
      </c>
      <c r="I1093" s="29" t="str">
        <f>IF(Table2[[#This Row],[M2A]]="","",SUM(Table2[[#This Row],[M2A]]-(IF(Table2[[#This Row],[M1A]]="",Table2[[#This Row],[AWAL]],Table2[[#This Row],[M1A]]))))</f>
        <v/>
      </c>
      <c r="J1093" s="30"/>
      <c r="K109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9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93" s="31" t="str">
        <f>IF(NOT(Table2[[#This Row],[M1B]]=""),"+-","")</f>
        <v/>
      </c>
      <c r="O1093" s="50"/>
    </row>
    <row r="1094" spans="1:15">
      <c r="A1094" s="28">
        <f>IF(Table2[[#This Row],[TT]]&lt;1,"",COUNT(A$2:A1093)+1)</f>
        <v>986</v>
      </c>
      <c r="B1094" s="38" t="s">
        <v>1187</v>
      </c>
      <c r="C1094" s="39">
        <v>5</v>
      </c>
      <c r="D1094" s="39" t="s">
        <v>1188</v>
      </c>
      <c r="E109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094" s="29" t="str">
        <f>IF(Table2[[#This Row],[M1A]]="","",Table2[[#This Row],[M1A]]-Table2[[#This Row],[AWAL]])</f>
        <v/>
      </c>
      <c r="I1094" s="29" t="str">
        <f>IF(Table2[[#This Row],[M2A]]="","",SUM(Table2[[#This Row],[M2A]]-(IF(Table2[[#This Row],[M1A]]="",Table2[[#This Row],[AWAL]],Table2[[#This Row],[M1A]]))))</f>
        <v/>
      </c>
      <c r="J1094" s="30"/>
      <c r="K109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9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94" s="31" t="str">
        <f>IF(NOT(Table2[[#This Row],[M1B]]=""),"+-","")</f>
        <v/>
      </c>
      <c r="O1094" s="50"/>
    </row>
    <row r="1095" spans="1:15">
      <c r="A1095" s="28">
        <f>IF(Table2[[#This Row],[TT]]&lt;1,"",COUNT(A$2:A1094)+1)</f>
        <v>987</v>
      </c>
      <c r="B1095" s="38" t="s">
        <v>1189</v>
      </c>
      <c r="C1095" s="39">
        <v>2</v>
      </c>
      <c r="D1095" s="39" t="s">
        <v>14</v>
      </c>
      <c r="E109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095" s="29" t="str">
        <f>IF(Table2[[#This Row],[M1A]]="","",Table2[[#This Row],[M1A]]-Table2[[#This Row],[AWAL]])</f>
        <v/>
      </c>
      <c r="I1095" s="29" t="str">
        <f>IF(Table2[[#This Row],[M2A]]="","",SUM(Table2[[#This Row],[M2A]]-(IF(Table2[[#This Row],[M1A]]="",Table2[[#This Row],[AWAL]],Table2[[#This Row],[M1A]]))))</f>
        <v/>
      </c>
      <c r="J1095" s="30"/>
      <c r="K109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9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95" s="31" t="str">
        <f>IF(NOT(Table2[[#This Row],[M1B]]=""),"+-","")</f>
        <v/>
      </c>
      <c r="O1095" s="50"/>
    </row>
    <row r="1096" spans="1:15">
      <c r="A1096" s="28" t="str">
        <f>IF(Table2[[#This Row],[TT]]&lt;1,"",COUNT(A$2:A1095)+1)</f>
        <v/>
      </c>
      <c r="B1096" s="70" t="s">
        <v>2838</v>
      </c>
      <c r="C1096" s="71">
        <v>0</v>
      </c>
      <c r="D1096" s="71">
        <v>100</v>
      </c>
      <c r="E109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096" s="29" t="str">
        <f>IF(Table2[[#This Row],[M1A]]="","",Table2[[#This Row],[M1A]]-Table2[[#This Row],[AWAL]])</f>
        <v/>
      </c>
      <c r="I1096" s="29" t="str">
        <f>IF(Table2[[#This Row],[M2A]]="","",SUM(Table2[[#This Row],[M2A]]-(IF(Table2[[#This Row],[M1A]]="",Table2[[#This Row],[AWAL]],Table2[[#This Row],[M1A]]))))</f>
        <v/>
      </c>
      <c r="J1096" s="30"/>
      <c r="K109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9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96" s="31" t="str">
        <f>IF(NOT(Table2[[#This Row],[M1B]]=""),"+-","")</f>
        <v/>
      </c>
      <c r="O1096" s="50"/>
    </row>
    <row r="1097" spans="1:15">
      <c r="A1097" s="28" t="str">
        <f>IF(Table2[[#This Row],[TT]]&lt;1,"",COUNT(A$2:A1096)+1)</f>
        <v/>
      </c>
      <c r="B1097" s="70" t="s">
        <v>2839</v>
      </c>
      <c r="C1097" s="71">
        <v>2</v>
      </c>
      <c r="D1097" s="71">
        <v>50</v>
      </c>
      <c r="E109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097" s="29" t="str">
        <f>IF(Table2[[#This Row],[M1A]]="","",Table2[[#This Row],[M1A]]-Table2[[#This Row],[AWAL]])</f>
        <v/>
      </c>
      <c r="I1097" s="29" t="str">
        <f>IF(Table2[[#This Row],[M2A]]="","",SUM(Table2[[#This Row],[M2A]]-(IF(Table2[[#This Row],[M1A]]="",Table2[[#This Row],[AWAL]],Table2[[#This Row],[M1A]]))))</f>
        <v/>
      </c>
      <c r="J1097" s="30">
        <v>0</v>
      </c>
      <c r="K1097" s="29">
        <f>IF(Table2[[#This Row],[M3A]]="","",SUM(Table2[[#This Row],[M3A]]-(IF(Table2[[#This Row],[M2A]]="",IF(Table2[[#This Row],[M1A]]="",Table2[[#This Row],[AWAL]],Table2[[#This Row],[M1A]]),Table2[[#This Row],[M2A]]))))</f>
        <v>-2</v>
      </c>
      <c r="M109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97" s="31" t="str">
        <f>IF(NOT(Table2[[#This Row],[M1B]]=""),"+-","")</f>
        <v/>
      </c>
      <c r="O1097" s="50"/>
    </row>
    <row r="1098" spans="1:15">
      <c r="A1098" s="28">
        <f>IF(Table2[[#This Row],[TT]]&lt;1,"",COUNT(A$2:A1097)+1)</f>
        <v>988</v>
      </c>
      <c r="B1098" s="70" t="s">
        <v>1190</v>
      </c>
      <c r="C1098" s="71">
        <v>16</v>
      </c>
      <c r="D1098" s="71">
        <v>100</v>
      </c>
      <c r="E109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G1098" s="29" t="str">
        <f>IF(Table2[[#This Row],[M1A]]="","",Table2[[#This Row],[M1A]]-Table2[[#This Row],[AWAL]])</f>
        <v/>
      </c>
      <c r="I1098" s="29" t="str">
        <f>IF(Table2[[#This Row],[M2A]]="","",SUM(Table2[[#This Row],[M2A]]-(IF(Table2[[#This Row],[M1A]]="",Table2[[#This Row],[AWAL]],Table2[[#This Row],[M1A]]))))</f>
        <v/>
      </c>
      <c r="J1098" s="30">
        <v>15</v>
      </c>
      <c r="K1098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L1098" s="29">
        <v>13</v>
      </c>
      <c r="M1098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-2</v>
      </c>
      <c r="N1098" s="31" t="str">
        <f>IF(NOT(Table2[[#This Row],[M1B]]=""),"+-","")</f>
        <v/>
      </c>
      <c r="O1098" s="50"/>
    </row>
    <row r="1099" spans="1:15">
      <c r="A1099" s="28">
        <f>IF(Table2[[#This Row],[TT]]&lt;1,"",COUNT(A$2:A1098)+1)</f>
        <v>989</v>
      </c>
      <c r="B1099" s="70" t="s">
        <v>1191</v>
      </c>
      <c r="C1099" s="71">
        <v>1</v>
      </c>
      <c r="D1099" s="71" t="s">
        <v>458</v>
      </c>
      <c r="E109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099" s="29" t="str">
        <f>IF(Table2[[#This Row],[M1A]]="","",Table2[[#This Row],[M1A]]-Table2[[#This Row],[AWAL]])</f>
        <v/>
      </c>
      <c r="I1099" s="29" t="str">
        <f>IF(Table2[[#This Row],[M2A]]="","",SUM(Table2[[#This Row],[M2A]]-(IF(Table2[[#This Row],[M1A]]="",Table2[[#This Row],[AWAL]],Table2[[#This Row],[M1A]]))))</f>
        <v/>
      </c>
      <c r="J1099" s="30"/>
      <c r="K109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9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99" s="31" t="str">
        <f>IF(NOT(Table2[[#This Row],[M1B]]=""),"+-","")</f>
        <v/>
      </c>
      <c r="O1099" s="50"/>
    </row>
    <row r="1100" spans="1:15">
      <c r="A1100" s="28">
        <f>IF(Table2[[#This Row],[TT]]&lt;1,"",COUNT(A$2:A1099)+1)</f>
        <v>990</v>
      </c>
      <c r="B1100" s="70" t="s">
        <v>1192</v>
      </c>
      <c r="C1100" s="71">
        <v>1</v>
      </c>
      <c r="D1100" s="71" t="s">
        <v>554</v>
      </c>
      <c r="E110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100" s="29" t="str">
        <f>IF(Table2[[#This Row],[M1A]]="","",Table2[[#This Row],[M1A]]-Table2[[#This Row],[AWAL]])</f>
        <v/>
      </c>
      <c r="I1100" s="29" t="str">
        <f>IF(Table2[[#This Row],[M2A]]="","",SUM(Table2[[#This Row],[M2A]]-(IF(Table2[[#This Row],[M1A]]="",Table2[[#This Row],[AWAL]],Table2[[#This Row],[M1A]]))))</f>
        <v/>
      </c>
      <c r="J1100" s="30"/>
      <c r="K110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0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00" s="31" t="str">
        <f>IF(NOT(Table2[[#This Row],[M1B]]=""),"+-","")</f>
        <v/>
      </c>
      <c r="O1100" s="50"/>
    </row>
    <row r="1101" spans="1:15">
      <c r="A1101" s="28">
        <f>IF(Table2[[#This Row],[TT]]&lt;1,"",COUNT(A$2:A1100)+1)</f>
        <v>991</v>
      </c>
      <c r="B1101" s="38" t="s">
        <v>1193</v>
      </c>
      <c r="C1101" s="39">
        <v>1</v>
      </c>
      <c r="D1101" s="39" t="s">
        <v>270</v>
      </c>
      <c r="E110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101" s="29" t="str">
        <f>IF(Table2[[#This Row],[M1A]]="","",Table2[[#This Row],[M1A]]-Table2[[#This Row],[AWAL]])</f>
        <v/>
      </c>
      <c r="I1101" s="29" t="str">
        <f>IF(Table2[[#This Row],[M2A]]="","",SUM(Table2[[#This Row],[M2A]]-(IF(Table2[[#This Row],[M1A]]="",Table2[[#This Row],[AWAL]],Table2[[#This Row],[M1A]]))))</f>
        <v/>
      </c>
      <c r="J1101" s="30"/>
      <c r="K110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0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01" s="31" t="str">
        <f>IF(NOT(Table2[[#This Row],[M1B]]=""),"+-","")</f>
        <v/>
      </c>
      <c r="O1101" s="50"/>
    </row>
    <row r="1102" spans="1:15">
      <c r="A1102" s="28">
        <f>IF(Table2[[#This Row],[TT]]&lt;1,"",COUNT(A$2:A1101)+1)</f>
        <v>992</v>
      </c>
      <c r="B1102" s="38" t="s">
        <v>1194</v>
      </c>
      <c r="C1102" s="39">
        <v>3</v>
      </c>
      <c r="D1102" s="39" t="s">
        <v>270</v>
      </c>
      <c r="E110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102" s="29" t="str">
        <f>IF(Table2[[#This Row],[M1A]]="","",Table2[[#This Row],[M1A]]-Table2[[#This Row],[AWAL]])</f>
        <v/>
      </c>
      <c r="I1102" s="29" t="str">
        <f>IF(Table2[[#This Row],[M2A]]="","",SUM(Table2[[#This Row],[M2A]]-(IF(Table2[[#This Row],[M1A]]="",Table2[[#This Row],[AWAL]],Table2[[#This Row],[M1A]]))))</f>
        <v/>
      </c>
      <c r="J1102" s="30"/>
      <c r="K110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0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02" s="31" t="str">
        <f>IF(NOT(Table2[[#This Row],[M1B]]=""),"+-","")</f>
        <v/>
      </c>
      <c r="O1102" s="50"/>
    </row>
    <row r="1103" spans="1:15">
      <c r="A1103" s="28">
        <f>IF(Table2[[#This Row],[TT]]&lt;1,"",COUNT(A$2:A1102)+1)</f>
        <v>993</v>
      </c>
      <c r="B1103" s="38" t="s">
        <v>1195</v>
      </c>
      <c r="C1103" s="39">
        <v>3</v>
      </c>
      <c r="D1103" s="39" t="s">
        <v>690</v>
      </c>
      <c r="E110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103" s="29" t="str">
        <f>IF(Table2[[#This Row],[M1A]]="","",Table2[[#This Row],[M1A]]-Table2[[#This Row],[AWAL]])</f>
        <v/>
      </c>
      <c r="I1103" s="29" t="str">
        <f>IF(Table2[[#This Row],[M2A]]="","",SUM(Table2[[#This Row],[M2A]]-(IF(Table2[[#This Row],[M1A]]="",Table2[[#This Row],[AWAL]],Table2[[#This Row],[M1A]]))))</f>
        <v/>
      </c>
      <c r="J1103" s="30"/>
      <c r="K110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0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03" s="31" t="str">
        <f>IF(NOT(Table2[[#This Row],[M1B]]=""),"+-","")</f>
        <v/>
      </c>
      <c r="O1103" s="50"/>
    </row>
    <row r="1104" spans="1:15">
      <c r="A1104" s="28">
        <f>IF(Table2[[#This Row],[TT]]&lt;1,"",COUNT(A$2:A1103)+1)</f>
        <v>994</v>
      </c>
      <c r="B1104" s="38" t="s">
        <v>1196</v>
      </c>
      <c r="C1104" s="39">
        <v>1</v>
      </c>
      <c r="D1104" s="39" t="s">
        <v>1197</v>
      </c>
      <c r="E110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104" s="29" t="str">
        <f>IF(Table2[[#This Row],[M1A]]="","",Table2[[#This Row],[M1A]]-Table2[[#This Row],[AWAL]])</f>
        <v/>
      </c>
      <c r="I1104" s="29" t="str">
        <f>IF(Table2[[#This Row],[M2A]]="","",SUM(Table2[[#This Row],[M2A]]-(IF(Table2[[#This Row],[M1A]]="",Table2[[#This Row],[AWAL]],Table2[[#This Row],[M1A]]))))</f>
        <v/>
      </c>
      <c r="J1104" s="30"/>
      <c r="K110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0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04" s="31" t="str">
        <f>IF(NOT(Table2[[#This Row],[M1B]]=""),"+-","")</f>
        <v/>
      </c>
      <c r="O1104" s="50"/>
    </row>
    <row r="1105" spans="1:15">
      <c r="A1105" s="28">
        <f>IF(Table2[[#This Row],[TT]]&lt;1,"",COUNT(A$2:A1104)+1)</f>
        <v>995</v>
      </c>
      <c r="B1105" s="38" t="s">
        <v>1198</v>
      </c>
      <c r="C1105" s="39">
        <v>1</v>
      </c>
      <c r="D1105" s="39" t="s">
        <v>252</v>
      </c>
      <c r="E110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105" s="29" t="str">
        <f>IF(Table2[[#This Row],[M1A]]="","",Table2[[#This Row],[M1A]]-Table2[[#This Row],[AWAL]])</f>
        <v/>
      </c>
      <c r="I1105" s="29" t="str">
        <f>IF(Table2[[#This Row],[M2A]]="","",SUM(Table2[[#This Row],[M2A]]-(IF(Table2[[#This Row],[M1A]]="",Table2[[#This Row],[AWAL]],Table2[[#This Row],[M1A]]))))</f>
        <v/>
      </c>
      <c r="J1105" s="30"/>
      <c r="K110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0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05" s="31" t="str">
        <f>IF(NOT(Table2[[#This Row],[M1B]]=""),"+-","")</f>
        <v/>
      </c>
      <c r="O1105" s="50"/>
    </row>
    <row r="1106" spans="1:15">
      <c r="A1106" s="28">
        <f>IF(Table2[[#This Row],[TT]]&lt;1,"",COUNT(A$2:A1105)+1)</f>
        <v>996</v>
      </c>
      <c r="B1106" s="70" t="s">
        <v>1198</v>
      </c>
      <c r="C1106" s="71">
        <v>1</v>
      </c>
      <c r="D1106" s="71" t="s">
        <v>3134</v>
      </c>
      <c r="E110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106" s="29" t="str">
        <f>IF(Table2[[#This Row],[M1A]]="","",Table2[[#This Row],[M1A]]-Table2[[#This Row],[AWAL]])</f>
        <v/>
      </c>
      <c r="I1106" s="29" t="str">
        <f>IF(Table2[[#This Row],[M2A]]="","",SUM(Table2[[#This Row],[M2A]]-(IF(Table2[[#This Row],[M1A]]="",Table2[[#This Row],[AWAL]],Table2[[#This Row],[M1A]]))))</f>
        <v/>
      </c>
      <c r="J1106" s="30"/>
      <c r="K110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0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06" s="31" t="str">
        <f>IF(NOT(Table2[[#This Row],[M1B]]=""),"+-","")</f>
        <v/>
      </c>
      <c r="O1106" s="50"/>
    </row>
    <row r="1107" spans="1:15">
      <c r="A1107" s="28">
        <f>IF(Table2[[#This Row],[TT]]&lt;1,"",COUNT(A$2:A1106)+1)</f>
        <v>997</v>
      </c>
      <c r="B1107" s="70" t="s">
        <v>1199</v>
      </c>
      <c r="C1107" s="71">
        <v>2</v>
      </c>
      <c r="D1107" s="71" t="s">
        <v>244</v>
      </c>
      <c r="E110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107" s="29" t="str">
        <f>IF(Table2[[#This Row],[M1A]]="","",Table2[[#This Row],[M1A]]-Table2[[#This Row],[AWAL]])</f>
        <v/>
      </c>
      <c r="I1107" s="29" t="str">
        <f>IF(Table2[[#This Row],[M2A]]="","",SUM(Table2[[#This Row],[M2A]]-(IF(Table2[[#This Row],[M1A]]="",Table2[[#This Row],[AWAL]],Table2[[#This Row],[M1A]]))))</f>
        <v/>
      </c>
      <c r="J1107" s="30"/>
      <c r="K110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0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07" s="31" t="str">
        <f>IF(NOT(Table2[[#This Row],[M1B]]=""),"+-","")</f>
        <v/>
      </c>
      <c r="O1107" s="50"/>
    </row>
    <row r="1108" spans="1:15">
      <c r="A1108" s="28">
        <f>IF(Table2[[#This Row],[TT]]&lt;1,"",COUNT(A$2:A1107)+1)</f>
        <v>998</v>
      </c>
      <c r="B1108" s="70" t="s">
        <v>1200</v>
      </c>
      <c r="C1108" s="71">
        <v>2</v>
      </c>
      <c r="D1108" s="71" t="s">
        <v>218</v>
      </c>
      <c r="E110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108" s="29" t="str">
        <f>IF(Table2[[#This Row],[M1A]]="","",Table2[[#This Row],[M1A]]-Table2[[#This Row],[AWAL]])</f>
        <v/>
      </c>
      <c r="I1108" s="29" t="str">
        <f>IF(Table2[[#This Row],[M2A]]="","",SUM(Table2[[#This Row],[M2A]]-(IF(Table2[[#This Row],[M1A]]="",Table2[[#This Row],[AWAL]],Table2[[#This Row],[M1A]]))))</f>
        <v/>
      </c>
      <c r="J1108" s="30"/>
      <c r="K110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0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08" s="31" t="str">
        <f>IF(NOT(Table2[[#This Row],[M1B]]=""),"+-","")</f>
        <v/>
      </c>
      <c r="O1108" s="50"/>
    </row>
    <row r="1109" spans="1:15">
      <c r="A1109" s="28">
        <f>IF(Table2[[#This Row],[TT]]&lt;1,"",COUNT(A$2:A1108)+1)</f>
        <v>999</v>
      </c>
      <c r="B1109" s="70" t="s">
        <v>1201</v>
      </c>
      <c r="C1109" s="71">
        <v>4</v>
      </c>
      <c r="D1109" s="71" t="s">
        <v>554</v>
      </c>
      <c r="E110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109" s="29" t="str">
        <f>IF(Table2[[#This Row],[M1A]]="","",Table2[[#This Row],[M1A]]-Table2[[#This Row],[AWAL]])</f>
        <v/>
      </c>
      <c r="I1109" s="29" t="str">
        <f>IF(Table2[[#This Row],[M2A]]="","",SUM(Table2[[#This Row],[M2A]]-(IF(Table2[[#This Row],[M1A]]="",Table2[[#This Row],[AWAL]],Table2[[#This Row],[M1A]]))))</f>
        <v/>
      </c>
      <c r="J1109" s="30"/>
      <c r="K110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0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09" s="31" t="str">
        <f>IF(NOT(Table2[[#This Row],[M1B]]=""),"+-","")</f>
        <v/>
      </c>
      <c r="O1109" s="50"/>
    </row>
    <row r="1110" spans="1:15">
      <c r="A1110" s="28">
        <f>IF(Table2[[#This Row],[TT]]&lt;1,"",COUNT(A$2:A1109)+1)</f>
        <v>1000</v>
      </c>
      <c r="B1110" s="38" t="s">
        <v>1202</v>
      </c>
      <c r="C1110" s="39">
        <v>2</v>
      </c>
      <c r="D1110" s="39" t="s">
        <v>1203</v>
      </c>
      <c r="E111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110" s="29" t="str">
        <f>IF(Table2[[#This Row],[M1A]]="","",Table2[[#This Row],[M1A]]-Table2[[#This Row],[AWAL]])</f>
        <v/>
      </c>
      <c r="I1110" s="29" t="str">
        <f>IF(Table2[[#This Row],[M2A]]="","",SUM(Table2[[#This Row],[M2A]]-(IF(Table2[[#This Row],[M1A]]="",Table2[[#This Row],[AWAL]],Table2[[#This Row],[M1A]]))))</f>
        <v/>
      </c>
      <c r="J1110" s="30"/>
      <c r="K111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1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10" s="31" t="str">
        <f>IF(NOT(Table2[[#This Row],[M1B]]=""),"+-","")</f>
        <v/>
      </c>
      <c r="O1110" s="50"/>
    </row>
    <row r="1111" spans="1:15">
      <c r="A1111" s="28">
        <f>IF(Table2[[#This Row],[TT]]&lt;1,"",COUNT(A$2:A1110)+1)</f>
        <v>1001</v>
      </c>
      <c r="B1111" s="38" t="s">
        <v>1204</v>
      </c>
      <c r="C1111" s="39">
        <v>2</v>
      </c>
      <c r="D1111" s="39" t="s">
        <v>1205</v>
      </c>
      <c r="E111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111" s="29" t="str">
        <f>IF(Table2[[#This Row],[M1A]]="","",Table2[[#This Row],[M1A]]-Table2[[#This Row],[AWAL]])</f>
        <v/>
      </c>
      <c r="I1111" s="29" t="str">
        <f>IF(Table2[[#This Row],[M2A]]="","",SUM(Table2[[#This Row],[M2A]]-(IF(Table2[[#This Row],[M1A]]="",Table2[[#This Row],[AWAL]],Table2[[#This Row],[M1A]]))))</f>
        <v/>
      </c>
      <c r="J1111" s="30"/>
      <c r="K111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1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11" s="31" t="str">
        <f>IF(NOT(Table2[[#This Row],[M1B]]=""),"+-","")</f>
        <v/>
      </c>
      <c r="O1111" s="50"/>
    </row>
    <row r="1112" spans="1:15">
      <c r="A1112" s="28">
        <f>IF(Table2[[#This Row],[TT]]&lt;1,"",COUNT(A$2:A1111)+1)</f>
        <v>1002</v>
      </c>
      <c r="B1112" s="70" t="s">
        <v>1206</v>
      </c>
      <c r="C1112" s="71">
        <v>1</v>
      </c>
      <c r="D1112" s="71" t="s">
        <v>563</v>
      </c>
      <c r="E111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112" s="29" t="str">
        <f>IF(Table2[[#This Row],[M1A]]="","",Table2[[#This Row],[M1A]]-Table2[[#This Row],[AWAL]])</f>
        <v/>
      </c>
      <c r="I1112" s="29" t="str">
        <f>IF(Table2[[#This Row],[M2A]]="","",SUM(Table2[[#This Row],[M2A]]-(IF(Table2[[#This Row],[M1A]]="",Table2[[#This Row],[AWAL]],Table2[[#This Row],[M1A]]))))</f>
        <v/>
      </c>
      <c r="J1112" s="30"/>
      <c r="K111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1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12" s="31" t="str">
        <f>IF(NOT(Table2[[#This Row],[M1B]]=""),"+-","")</f>
        <v/>
      </c>
      <c r="O1112" s="50"/>
    </row>
    <row r="1113" spans="1:15">
      <c r="A1113" s="28">
        <f>IF(Table2[[#This Row],[TT]]&lt;1,"",COUNT(A$2:A1112)+1)</f>
        <v>1003</v>
      </c>
      <c r="B1113" s="38" t="s">
        <v>1207</v>
      </c>
      <c r="C1113" s="39">
        <v>1</v>
      </c>
      <c r="D1113" s="39" t="s">
        <v>1208</v>
      </c>
      <c r="E111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113" s="29" t="str">
        <f>IF(Table2[[#This Row],[M1A]]="","",Table2[[#This Row],[M1A]]-Table2[[#This Row],[AWAL]])</f>
        <v/>
      </c>
      <c r="I1113" s="29" t="str">
        <f>IF(Table2[[#This Row],[M2A]]="","",SUM(Table2[[#This Row],[M2A]]-(IF(Table2[[#This Row],[M1A]]="",Table2[[#This Row],[AWAL]],Table2[[#This Row],[M1A]]))))</f>
        <v/>
      </c>
      <c r="J1113" s="30"/>
      <c r="K111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1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13" s="31" t="str">
        <f>IF(NOT(Table2[[#This Row],[M1B]]=""),"+-","")</f>
        <v/>
      </c>
      <c r="O1113" s="50"/>
    </row>
    <row r="1114" spans="1:15">
      <c r="A1114" s="28">
        <f>IF(Table2[[#This Row],[TT]]&lt;1,"",COUNT(A$2:A1113)+1)</f>
        <v>1004</v>
      </c>
      <c r="B1114" s="38" t="s">
        <v>1209</v>
      </c>
      <c r="C1114" s="39">
        <v>15</v>
      </c>
      <c r="D1114" s="39" t="s">
        <v>1188</v>
      </c>
      <c r="E111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G1114" s="29" t="str">
        <f>IF(Table2[[#This Row],[M1A]]="","",Table2[[#This Row],[M1A]]-Table2[[#This Row],[AWAL]])</f>
        <v/>
      </c>
      <c r="I1114" s="29" t="str">
        <f>IF(Table2[[#This Row],[M2A]]="","",SUM(Table2[[#This Row],[M2A]]-(IF(Table2[[#This Row],[M1A]]="",Table2[[#This Row],[AWAL]],Table2[[#This Row],[M1A]]))))</f>
        <v/>
      </c>
      <c r="J1114" s="30"/>
      <c r="K111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1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14" s="31" t="str">
        <f>IF(NOT(Table2[[#This Row],[M1B]]=""),"+-","")</f>
        <v/>
      </c>
      <c r="O1114" s="50"/>
    </row>
    <row r="1115" spans="1:15">
      <c r="A1115" s="28">
        <f>IF(Table2[[#This Row],[TT]]&lt;1,"",COUNT(A$2:A1114)+1)</f>
        <v>1005</v>
      </c>
      <c r="B1115" s="38" t="s">
        <v>1210</v>
      </c>
      <c r="C1115" s="39">
        <v>6</v>
      </c>
      <c r="D1115" s="39" t="s">
        <v>1188</v>
      </c>
      <c r="E111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1115" s="29" t="str">
        <f>IF(Table2[[#This Row],[M1A]]="","",Table2[[#This Row],[M1A]]-Table2[[#This Row],[AWAL]])</f>
        <v/>
      </c>
      <c r="I1115" s="29" t="str">
        <f>IF(Table2[[#This Row],[M2A]]="","",SUM(Table2[[#This Row],[M2A]]-(IF(Table2[[#This Row],[M1A]]="",Table2[[#This Row],[AWAL]],Table2[[#This Row],[M1A]]))))</f>
        <v/>
      </c>
      <c r="J1115" s="30"/>
      <c r="K111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1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15" s="31" t="str">
        <f>IF(NOT(Table2[[#This Row],[M1B]]=""),"+-","")</f>
        <v/>
      </c>
      <c r="O1115" s="50"/>
    </row>
    <row r="1116" spans="1:15">
      <c r="A1116" s="28">
        <f>IF(Table2[[#This Row],[TT]]&lt;1,"",COUNT(A$2:A1115)+1)</f>
        <v>1006</v>
      </c>
      <c r="B1116" s="38" t="s">
        <v>1211</v>
      </c>
      <c r="C1116" s="39">
        <v>3</v>
      </c>
      <c r="D1116" s="39" t="s">
        <v>554</v>
      </c>
      <c r="E111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116" s="29" t="str">
        <f>IF(Table2[[#This Row],[M1A]]="","",Table2[[#This Row],[M1A]]-Table2[[#This Row],[AWAL]])</f>
        <v/>
      </c>
      <c r="I1116" s="29" t="str">
        <f>IF(Table2[[#This Row],[M2A]]="","",SUM(Table2[[#This Row],[M2A]]-(IF(Table2[[#This Row],[M1A]]="",Table2[[#This Row],[AWAL]],Table2[[#This Row],[M1A]]))))</f>
        <v/>
      </c>
      <c r="J1116" s="30"/>
      <c r="K111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1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16" s="31" t="str">
        <f>IF(NOT(Table2[[#This Row],[M1B]]=""),"+-","")</f>
        <v/>
      </c>
      <c r="O1116" s="50"/>
    </row>
    <row r="1117" spans="1:15">
      <c r="A1117" s="28">
        <f>IF(Table2[[#This Row],[TT]]&lt;1,"",COUNT(A$2:A1116)+1)</f>
        <v>1007</v>
      </c>
      <c r="B1117" s="38" t="s">
        <v>1212</v>
      </c>
      <c r="C1117" s="39">
        <v>2</v>
      </c>
      <c r="D1117" s="39" t="s">
        <v>1213</v>
      </c>
      <c r="E111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117" s="29" t="str">
        <f>IF(Table2[[#This Row],[M1A]]="","",Table2[[#This Row],[M1A]]-Table2[[#This Row],[AWAL]])</f>
        <v/>
      </c>
      <c r="I1117" s="29" t="str">
        <f>IF(Table2[[#This Row],[M2A]]="","",SUM(Table2[[#This Row],[M2A]]-(IF(Table2[[#This Row],[M1A]]="",Table2[[#This Row],[AWAL]],Table2[[#This Row],[M1A]]))))</f>
        <v/>
      </c>
      <c r="J1117" s="30"/>
      <c r="K111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1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17" s="31" t="str">
        <f>IF(NOT(Table2[[#This Row],[M1B]]=""),"+-","")</f>
        <v/>
      </c>
      <c r="O1117" s="50"/>
    </row>
    <row r="1118" spans="1:15">
      <c r="A1118" s="28">
        <f>IF(Table2[[#This Row],[TT]]&lt;1,"",COUNT(A$2:A1117)+1)</f>
        <v>1008</v>
      </c>
      <c r="B1118" s="38" t="s">
        <v>1214</v>
      </c>
      <c r="C1118" s="39">
        <v>3</v>
      </c>
      <c r="D1118" s="39" t="s">
        <v>247</v>
      </c>
      <c r="E111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118" s="29" t="str">
        <f>IF(Table2[[#This Row],[M1A]]="","",Table2[[#This Row],[M1A]]-Table2[[#This Row],[AWAL]])</f>
        <v/>
      </c>
      <c r="I1118" s="29" t="str">
        <f>IF(Table2[[#This Row],[M2A]]="","",SUM(Table2[[#This Row],[M2A]]-(IF(Table2[[#This Row],[M1A]]="",Table2[[#This Row],[AWAL]],Table2[[#This Row],[M1A]]))))</f>
        <v/>
      </c>
      <c r="J1118" s="30"/>
      <c r="K111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1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18" s="31" t="str">
        <f>IF(NOT(Table2[[#This Row],[M1B]]=""),"+-","")</f>
        <v/>
      </c>
      <c r="O1118" s="50"/>
    </row>
    <row r="1119" spans="1:15">
      <c r="A1119" s="28">
        <f>IF(Table2[[#This Row],[TT]]&lt;1,"",COUNT(A$2:A1118)+1)</f>
        <v>1009</v>
      </c>
      <c r="B1119" s="38" t="s">
        <v>1215</v>
      </c>
      <c r="C1119" s="39">
        <v>3</v>
      </c>
      <c r="D1119" s="39" t="s">
        <v>247</v>
      </c>
      <c r="E111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119" s="29" t="str">
        <f>IF(Table2[[#This Row],[M1A]]="","",Table2[[#This Row],[M1A]]-Table2[[#This Row],[AWAL]])</f>
        <v/>
      </c>
      <c r="I1119" s="29" t="str">
        <f>IF(Table2[[#This Row],[M2A]]="","",SUM(Table2[[#This Row],[M2A]]-(IF(Table2[[#This Row],[M1A]]="",Table2[[#This Row],[AWAL]],Table2[[#This Row],[M1A]]))))</f>
        <v/>
      </c>
      <c r="J1119" s="30"/>
      <c r="K111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1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19" s="31" t="str">
        <f>IF(NOT(Table2[[#This Row],[M1B]]=""),"+-","")</f>
        <v/>
      </c>
      <c r="O1119" s="50"/>
    </row>
    <row r="1120" spans="1:15">
      <c r="A1120" s="28">
        <f>IF(Table2[[#This Row],[TT]]&lt;1,"",COUNT(A$2:A1119)+1)</f>
        <v>1010</v>
      </c>
      <c r="B1120" s="38" t="s">
        <v>1216</v>
      </c>
      <c r="C1120" s="39">
        <v>5</v>
      </c>
      <c r="D1120" s="39" t="s">
        <v>554</v>
      </c>
      <c r="E112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120" s="29" t="str">
        <f>IF(Table2[[#This Row],[M1A]]="","",Table2[[#This Row],[M1A]]-Table2[[#This Row],[AWAL]])</f>
        <v/>
      </c>
      <c r="I1120" s="29" t="str">
        <f>IF(Table2[[#This Row],[M2A]]="","",SUM(Table2[[#This Row],[M2A]]-(IF(Table2[[#This Row],[M1A]]="",Table2[[#This Row],[AWAL]],Table2[[#This Row],[M1A]]))))</f>
        <v/>
      </c>
      <c r="J1120" s="30"/>
      <c r="K112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2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20" s="31" t="str">
        <f>IF(NOT(Table2[[#This Row],[M1B]]=""),"+-","")</f>
        <v/>
      </c>
      <c r="O1120" s="50"/>
    </row>
    <row r="1121" spans="1:15">
      <c r="A1121" s="48">
        <f>IF(Table2[[#This Row],[TT]]&lt;1,"",COUNT(A$2:A1120)+1)</f>
        <v>1011</v>
      </c>
      <c r="B1121" s="85" t="s">
        <v>3000</v>
      </c>
      <c r="C1121" s="75"/>
      <c r="D1121" s="75" t="s">
        <v>3001</v>
      </c>
      <c r="E1121" s="5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F1121" s="49">
        <v>1</v>
      </c>
      <c r="G1121" s="50">
        <f>IF(Table2[[#This Row],[M1A]]="","",Table2[[#This Row],[M1A]]-Table2[[#This Row],[AWAL]])</f>
        <v>1</v>
      </c>
      <c r="H1121" s="49"/>
      <c r="I1121" s="50" t="str">
        <f>IF(Table2[[#This Row],[M2A]]="","",SUM(Table2[[#This Row],[M2A]]-(IF(Table2[[#This Row],[M1A]]="",Table2[[#This Row],[AWAL]],Table2[[#This Row],[M1A]]))))</f>
        <v/>
      </c>
      <c r="J1121" s="51"/>
      <c r="K1121" s="50" t="str">
        <f>IF(Table2[[#This Row],[M3A]]="","",SUM(Table2[[#This Row],[M3A]]-(IF(Table2[[#This Row],[M2A]]="",IF(Table2[[#This Row],[M1A]]="",Table2[[#This Row],[AWAL]],Table2[[#This Row],[M1A]]),Table2[[#This Row],[M2A]]))))</f>
        <v/>
      </c>
      <c r="L1121" s="49"/>
      <c r="M1121" s="50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21" s="50" t="str">
        <f>IF(NOT(Table2[[#This Row],[M1B]]=""),"+-","")</f>
        <v>+-</v>
      </c>
      <c r="O1121" s="50"/>
    </row>
    <row r="1122" spans="1:15">
      <c r="A1122" s="48">
        <f>IF(Table2[[#This Row],[TT]]&lt;1,"",COUNT(A$2:A1121)+1)</f>
        <v>1012</v>
      </c>
      <c r="B1122" s="85" t="s">
        <v>3002</v>
      </c>
      <c r="C1122" s="75"/>
      <c r="D1122" s="75" t="s">
        <v>3001</v>
      </c>
      <c r="E1122" s="5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F1122" s="49">
        <v>1</v>
      </c>
      <c r="G1122" s="50">
        <f>IF(Table2[[#This Row],[M1A]]="","",Table2[[#This Row],[M1A]]-Table2[[#This Row],[AWAL]])</f>
        <v>1</v>
      </c>
      <c r="H1122" s="49"/>
      <c r="I1122" s="50" t="str">
        <f>IF(Table2[[#This Row],[M2A]]="","",SUM(Table2[[#This Row],[M2A]]-(IF(Table2[[#This Row],[M1A]]="",Table2[[#This Row],[AWAL]],Table2[[#This Row],[M1A]]))))</f>
        <v/>
      </c>
      <c r="J1122" s="51"/>
      <c r="K1122" s="50" t="str">
        <f>IF(Table2[[#This Row],[M3A]]="","",SUM(Table2[[#This Row],[M3A]]-(IF(Table2[[#This Row],[M2A]]="",IF(Table2[[#This Row],[M1A]]="",Table2[[#This Row],[AWAL]],Table2[[#This Row],[M1A]]),Table2[[#This Row],[M2A]]))))</f>
        <v/>
      </c>
      <c r="L1122" s="49"/>
      <c r="M1122" s="50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22" s="50" t="str">
        <f>IF(NOT(Table2[[#This Row],[M1B]]=""),"+-","")</f>
        <v>+-</v>
      </c>
      <c r="O1122" s="50"/>
    </row>
    <row r="1123" spans="1:15">
      <c r="A1123" s="28">
        <f>IF(Table2[[#This Row],[TT]]&lt;1,"",COUNT(A$2:A1122)+1)</f>
        <v>1013</v>
      </c>
      <c r="B1123" s="38" t="s">
        <v>1217</v>
      </c>
      <c r="C1123" s="39">
        <v>1</v>
      </c>
      <c r="D1123" s="39" t="s">
        <v>1218</v>
      </c>
      <c r="E112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123" s="29" t="str">
        <f>IF(Table2[[#This Row],[M1A]]="","",Table2[[#This Row],[M1A]]-Table2[[#This Row],[AWAL]])</f>
        <v/>
      </c>
      <c r="I1123" s="29" t="str">
        <f>IF(Table2[[#This Row],[M2A]]="","",SUM(Table2[[#This Row],[M2A]]-(IF(Table2[[#This Row],[M1A]]="",Table2[[#This Row],[AWAL]],Table2[[#This Row],[M1A]]))))</f>
        <v/>
      </c>
      <c r="J1123" s="30"/>
      <c r="K112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2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23" s="31" t="str">
        <f>IF(NOT(Table2[[#This Row],[M1B]]=""),"+-","")</f>
        <v/>
      </c>
      <c r="O1123" s="50"/>
    </row>
    <row r="1124" spans="1:15">
      <c r="A1124" s="28">
        <f>IF(Table2[[#This Row],[TT]]&lt;1,"",COUNT(A$2:A1123)+1)</f>
        <v>1014</v>
      </c>
      <c r="B1124" s="38" t="s">
        <v>1219</v>
      </c>
      <c r="C1124" s="39">
        <v>1</v>
      </c>
      <c r="D1124" s="39" t="s">
        <v>1218</v>
      </c>
      <c r="E112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124" s="29" t="str">
        <f>IF(Table2[[#This Row],[M1A]]="","",Table2[[#This Row],[M1A]]-Table2[[#This Row],[AWAL]])</f>
        <v/>
      </c>
      <c r="I1124" s="29" t="str">
        <f>IF(Table2[[#This Row],[M2A]]="","",SUM(Table2[[#This Row],[M2A]]-(IF(Table2[[#This Row],[M1A]]="",Table2[[#This Row],[AWAL]],Table2[[#This Row],[M1A]]))))</f>
        <v/>
      </c>
      <c r="J1124" s="30"/>
      <c r="K112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2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24" s="31" t="str">
        <f>IF(NOT(Table2[[#This Row],[M1B]]=""),"+-","")</f>
        <v/>
      </c>
      <c r="O1124" s="50"/>
    </row>
    <row r="1125" spans="1:15">
      <c r="A1125" s="28">
        <f>IF(Table2[[#This Row],[TT]]&lt;1,"",COUNT(A$2:A1124)+1)</f>
        <v>1015</v>
      </c>
      <c r="B1125" s="38" t="s">
        <v>1220</v>
      </c>
      <c r="C1125" s="39">
        <v>8</v>
      </c>
      <c r="D1125" s="39" t="s">
        <v>554</v>
      </c>
      <c r="E112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1125" s="29" t="str">
        <f>IF(Table2[[#This Row],[M1A]]="","",Table2[[#This Row],[M1A]]-Table2[[#This Row],[AWAL]])</f>
        <v/>
      </c>
      <c r="I1125" s="29" t="str">
        <f>IF(Table2[[#This Row],[M2A]]="","",SUM(Table2[[#This Row],[M2A]]-(IF(Table2[[#This Row],[M1A]]="",Table2[[#This Row],[AWAL]],Table2[[#This Row],[M1A]]))))</f>
        <v/>
      </c>
      <c r="J1125" s="30"/>
      <c r="K112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2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25" s="31" t="str">
        <f>IF(NOT(Table2[[#This Row],[M1B]]=""),"+-","")</f>
        <v/>
      </c>
      <c r="O1125" s="50"/>
    </row>
    <row r="1126" spans="1:15">
      <c r="A1126" s="28">
        <f>IF(Table2[[#This Row],[TT]]&lt;1,"",COUNT(A$2:A1125)+1)</f>
        <v>1016</v>
      </c>
      <c r="B1126" s="38" t="s">
        <v>1221</v>
      </c>
      <c r="C1126" s="39">
        <v>15</v>
      </c>
      <c r="D1126" s="39" t="s">
        <v>1222</v>
      </c>
      <c r="E112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G1126" s="29" t="str">
        <f>IF(Table2[[#This Row],[M1A]]="","",Table2[[#This Row],[M1A]]-Table2[[#This Row],[AWAL]])</f>
        <v/>
      </c>
      <c r="I1126" s="29" t="str">
        <f>IF(Table2[[#This Row],[M2A]]="","",SUM(Table2[[#This Row],[M2A]]-(IF(Table2[[#This Row],[M1A]]="",Table2[[#This Row],[AWAL]],Table2[[#This Row],[M1A]]))))</f>
        <v/>
      </c>
      <c r="J1126" s="30"/>
      <c r="K112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2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26" s="31" t="str">
        <f>IF(NOT(Table2[[#This Row],[M1B]]=""),"+-","")</f>
        <v/>
      </c>
      <c r="O1126" s="50"/>
    </row>
    <row r="1127" spans="1:15">
      <c r="A1127" s="28">
        <f>IF(Table2[[#This Row],[TT]]&lt;1,"",COUNT(A$2:A1126)+1)</f>
        <v>1017</v>
      </c>
      <c r="B1127" s="38" t="s">
        <v>1223</v>
      </c>
      <c r="C1127" s="39">
        <v>6</v>
      </c>
      <c r="D1127" s="39" t="s">
        <v>59</v>
      </c>
      <c r="E112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127" s="29" t="str">
        <f>IF(Table2[[#This Row],[M1A]]="","",Table2[[#This Row],[M1A]]-Table2[[#This Row],[AWAL]])</f>
        <v/>
      </c>
      <c r="I1127" s="29" t="str">
        <f>IF(Table2[[#This Row],[M2A]]="","",SUM(Table2[[#This Row],[M2A]]-(IF(Table2[[#This Row],[M1A]]="",Table2[[#This Row],[AWAL]],Table2[[#This Row],[M1A]]))))</f>
        <v/>
      </c>
      <c r="J1127" s="30">
        <v>5</v>
      </c>
      <c r="K1127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112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27" s="31" t="str">
        <f>IF(NOT(Table2[[#This Row],[M1B]]=""),"+-","")</f>
        <v/>
      </c>
      <c r="O1127" s="50"/>
    </row>
    <row r="1128" spans="1:15">
      <c r="A1128" s="28">
        <f>IF(Table2[[#This Row],[TT]]&lt;1,"",COUNT(A$2:A1127)+1)</f>
        <v>1018</v>
      </c>
      <c r="B1128" s="38" t="s">
        <v>1224</v>
      </c>
      <c r="C1128" s="39">
        <v>5</v>
      </c>
      <c r="D1128" s="39">
        <v>200</v>
      </c>
      <c r="E112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128" s="29" t="str">
        <f>IF(Table2[[#This Row],[M1A]]="","",Table2[[#This Row],[M1A]]-Table2[[#This Row],[AWAL]])</f>
        <v/>
      </c>
      <c r="H1128" s="29">
        <v>3</v>
      </c>
      <c r="I1128" s="29">
        <f>IF(Table2[[#This Row],[M2A]]="","",SUM(Table2[[#This Row],[M2A]]-(IF(Table2[[#This Row],[M1A]]="",Table2[[#This Row],[AWAL]],Table2[[#This Row],[M1A]]))))</f>
        <v>-2</v>
      </c>
      <c r="J1128" s="30"/>
      <c r="K112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2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28" s="31" t="str">
        <f>IF(NOT(Table2[[#This Row],[M1B]]=""),"+-","")</f>
        <v/>
      </c>
      <c r="O1128" s="50"/>
    </row>
    <row r="1129" spans="1:15">
      <c r="A1129" s="28">
        <f>IF(Table2[[#This Row],[TT]]&lt;1,"",COUNT(A$2:A1128)+1)</f>
        <v>1019</v>
      </c>
      <c r="B1129" s="38" t="s">
        <v>1225</v>
      </c>
      <c r="C1129" s="39">
        <v>4</v>
      </c>
      <c r="D1129" s="39" t="s">
        <v>67</v>
      </c>
      <c r="E112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129" s="29" t="str">
        <f>IF(Table2[[#This Row],[M1A]]="","",Table2[[#This Row],[M1A]]-Table2[[#This Row],[AWAL]])</f>
        <v/>
      </c>
      <c r="I1129" s="29" t="str">
        <f>IF(Table2[[#This Row],[M2A]]="","",SUM(Table2[[#This Row],[M2A]]-(IF(Table2[[#This Row],[M1A]]="",Table2[[#This Row],[AWAL]],Table2[[#This Row],[M1A]]))))</f>
        <v/>
      </c>
      <c r="J1129" s="30"/>
      <c r="K112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2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29" s="31" t="str">
        <f>IF(NOT(Table2[[#This Row],[M1B]]=""),"+-","")</f>
        <v/>
      </c>
      <c r="O1129" s="50"/>
    </row>
    <row r="1130" spans="1:15">
      <c r="A1130" s="28">
        <f>IF(Table2[[#This Row],[TT]]&lt;1,"",COUNT(A$2:A1129)+1)</f>
        <v>1020</v>
      </c>
      <c r="B1130" s="38" t="s">
        <v>1226</v>
      </c>
      <c r="C1130" s="39">
        <v>10</v>
      </c>
      <c r="D1130" s="39" t="s">
        <v>67</v>
      </c>
      <c r="E113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1130" s="29" t="str">
        <f>IF(Table2[[#This Row],[M1A]]="","",Table2[[#This Row],[M1A]]-Table2[[#This Row],[AWAL]])</f>
        <v/>
      </c>
      <c r="I1130" s="29" t="str">
        <f>IF(Table2[[#This Row],[M2A]]="","",SUM(Table2[[#This Row],[M2A]]-(IF(Table2[[#This Row],[M1A]]="",Table2[[#This Row],[AWAL]],Table2[[#This Row],[M1A]]))))</f>
        <v/>
      </c>
      <c r="J1130" s="30">
        <v>9</v>
      </c>
      <c r="K1130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113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30" s="31" t="str">
        <f>IF(NOT(Table2[[#This Row],[M1B]]=""),"+-","")</f>
        <v/>
      </c>
      <c r="O1130" s="50"/>
    </row>
    <row r="1131" spans="1:15">
      <c r="A1131" s="28">
        <f>IF(Table2[[#This Row],[TT]]&lt;1,"",COUNT(A$2:A1130)+1)</f>
        <v>1021</v>
      </c>
      <c r="B1131" s="38" t="s">
        <v>1227</v>
      </c>
      <c r="C1131" s="39">
        <v>10</v>
      </c>
      <c r="D1131" s="39" t="s">
        <v>43</v>
      </c>
      <c r="E113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G1131" s="29" t="str">
        <f>IF(Table2[[#This Row],[M1A]]="","",Table2[[#This Row],[M1A]]-Table2[[#This Row],[AWAL]])</f>
        <v/>
      </c>
      <c r="I1131" s="29" t="str">
        <f>IF(Table2[[#This Row],[M2A]]="","",SUM(Table2[[#This Row],[M2A]]-(IF(Table2[[#This Row],[M1A]]="",Table2[[#This Row],[AWAL]],Table2[[#This Row],[M1A]]))))</f>
        <v/>
      </c>
      <c r="J1131" s="30"/>
      <c r="K113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3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31" s="31" t="str">
        <f>IF(NOT(Table2[[#This Row],[M1B]]=""),"+-","")</f>
        <v/>
      </c>
      <c r="O1131" s="50"/>
    </row>
    <row r="1132" spans="1:15">
      <c r="A1132" s="28" t="str">
        <f>IF(Table2[[#This Row],[TT]]&lt;1,"",COUNT(A$2:A1131)+1)</f>
        <v/>
      </c>
      <c r="B1132" s="38" t="s">
        <v>2614</v>
      </c>
      <c r="C1132" s="39">
        <v>0</v>
      </c>
      <c r="D1132" s="39" t="s">
        <v>2683</v>
      </c>
      <c r="E113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132" s="29" t="str">
        <f>IF(Table2[[#This Row],[M1A]]="","",Table2[[#This Row],[M1A]]-Table2[[#This Row],[AWAL]])</f>
        <v/>
      </c>
      <c r="I1132" s="29" t="str">
        <f>IF(Table2[[#This Row],[M2A]]="","",SUM(Table2[[#This Row],[M2A]]-(IF(Table2[[#This Row],[M1A]]="",Table2[[#This Row],[AWAL]],Table2[[#This Row],[M1A]]))))</f>
        <v/>
      </c>
      <c r="J1132" s="30"/>
      <c r="K113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3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32" s="31" t="str">
        <f>IF(NOT(Table2[[#This Row],[M1B]]=""),"+-","")</f>
        <v/>
      </c>
      <c r="O1132" s="50"/>
    </row>
    <row r="1133" spans="1:15">
      <c r="A1133" s="28">
        <f>IF(Table2[[#This Row],[TT]]&lt;1,"",COUNT(A$2:A1132)+1)</f>
        <v>1022</v>
      </c>
      <c r="B1133" s="38" t="s">
        <v>1228</v>
      </c>
      <c r="C1133" s="39">
        <v>4</v>
      </c>
      <c r="D1133" s="39" t="s">
        <v>78</v>
      </c>
      <c r="E113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133" s="29" t="str">
        <f>IF(Table2[[#This Row],[M1A]]="","",Table2[[#This Row],[M1A]]-Table2[[#This Row],[AWAL]])</f>
        <v/>
      </c>
      <c r="I1133" s="29" t="str">
        <f>IF(Table2[[#This Row],[M2A]]="","",SUM(Table2[[#This Row],[M2A]]-(IF(Table2[[#This Row],[M1A]]="",Table2[[#This Row],[AWAL]],Table2[[#This Row],[M1A]]))))</f>
        <v/>
      </c>
      <c r="J1133" s="30"/>
      <c r="K113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3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33" s="31" t="str">
        <f>IF(NOT(Table2[[#This Row],[M1B]]=""),"+-","")</f>
        <v/>
      </c>
      <c r="O1133" s="50"/>
    </row>
    <row r="1134" spans="1:15">
      <c r="A1134" s="28">
        <f>IF(Table2[[#This Row],[TT]]&lt;1,"",COUNT(A$2:A1133)+1)</f>
        <v>1023</v>
      </c>
      <c r="B1134" s="38" t="s">
        <v>2840</v>
      </c>
      <c r="C1134" s="39">
        <v>56</v>
      </c>
      <c r="D1134" s="39" t="s">
        <v>2683</v>
      </c>
      <c r="E113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50</v>
      </c>
      <c r="F1134" s="29">
        <v>52</v>
      </c>
      <c r="G1134" s="29">
        <f>IF(Table2[[#This Row],[M1A]]="","",Table2[[#This Row],[M1A]]-Table2[[#This Row],[AWAL]])</f>
        <v>-4</v>
      </c>
      <c r="H1134" s="29">
        <v>51</v>
      </c>
      <c r="I1134" s="29">
        <f>IF(Table2[[#This Row],[M2A]]="","",SUM(Table2[[#This Row],[M2A]]-(IF(Table2[[#This Row],[M1A]]="",Table2[[#This Row],[AWAL]],Table2[[#This Row],[M1A]]))))</f>
        <v>-1</v>
      </c>
      <c r="J1134" s="30"/>
      <c r="K113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1134" s="29">
        <v>50</v>
      </c>
      <c r="M1134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1134" s="31" t="str">
        <f>IF(NOT(Table2[[#This Row],[M1B]]=""),"+-","")</f>
        <v>+-</v>
      </c>
      <c r="O1134" s="50"/>
    </row>
    <row r="1135" spans="1:15">
      <c r="A1135" s="28">
        <f>IF(Table2[[#This Row],[TT]]&lt;1,"",COUNT(A$2:A1134)+1)</f>
        <v>1024</v>
      </c>
      <c r="B1135" s="38" t="s">
        <v>1229</v>
      </c>
      <c r="C1135" s="39">
        <v>7</v>
      </c>
      <c r="D1135" s="39" t="s">
        <v>67</v>
      </c>
      <c r="E113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135" s="29" t="str">
        <f>IF(Table2[[#This Row],[M1A]]="","",Table2[[#This Row],[M1A]]-Table2[[#This Row],[AWAL]])</f>
        <v/>
      </c>
      <c r="I1135" s="29" t="str">
        <f>IF(Table2[[#This Row],[M2A]]="","",SUM(Table2[[#This Row],[M2A]]-(IF(Table2[[#This Row],[M1A]]="",Table2[[#This Row],[AWAL]],Table2[[#This Row],[M1A]]))))</f>
        <v/>
      </c>
      <c r="J1135" s="30"/>
      <c r="K113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3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35" s="31" t="str">
        <f>IF(NOT(Table2[[#This Row],[M1B]]=""),"+-","")</f>
        <v/>
      </c>
      <c r="O1135" s="50"/>
    </row>
    <row r="1136" spans="1:15">
      <c r="A1136" s="32">
        <f>IF(Table2[[#This Row],[TT]]&lt;1,"",COUNT(A$2:A1135)+1)</f>
        <v>1025</v>
      </c>
      <c r="B1136" s="38" t="s">
        <v>1230</v>
      </c>
      <c r="C1136" s="39">
        <v>20</v>
      </c>
      <c r="D1136" s="39" t="s">
        <v>67</v>
      </c>
      <c r="E1136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19</v>
      </c>
      <c r="F1136" s="29">
        <v>19</v>
      </c>
      <c r="G1136" s="31">
        <f>IF(Table2[[#This Row],[M1A]]="","",Table2[[#This Row],[M1A]]-Table2[[#This Row],[AWAL]])</f>
        <v>-1</v>
      </c>
      <c r="I1136" s="31" t="str">
        <f>IF(Table2[[#This Row],[M2A]]="","",SUM(Table2[[#This Row],[M2A]]-(IF(Table2[[#This Row],[M1A]]="",Table2[[#This Row],[AWAL]],Table2[[#This Row],[M1A]]))))</f>
        <v/>
      </c>
      <c r="J1136" s="33"/>
      <c r="K1136" s="31" t="str">
        <f>IF(Table2[[#This Row],[M3A]]="","",SUM(Table2[[#This Row],[M3A]]-(IF(Table2[[#This Row],[M2A]]="",IF(Table2[[#This Row],[M1A]]="",Table2[[#This Row],[AWAL]],Table2[[#This Row],[M1A]]),Table2[[#This Row],[M2A]]))))</f>
        <v/>
      </c>
      <c r="L1136" s="31"/>
      <c r="M1136" s="31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36" s="31" t="str">
        <f>IF(NOT(Table2[[#This Row],[M1B]]=""),"+-","")</f>
        <v>+-</v>
      </c>
      <c r="O1136" s="50"/>
    </row>
    <row r="1137" spans="1:15">
      <c r="A1137" s="28">
        <f>IF(Table2[[#This Row],[TT]]&lt;1,"",COUNT(A$2:A1136)+1)</f>
        <v>1026</v>
      </c>
      <c r="B1137" s="38" t="s">
        <v>1231</v>
      </c>
      <c r="C1137" s="39">
        <v>11</v>
      </c>
      <c r="D1137" s="39" t="s">
        <v>67</v>
      </c>
      <c r="E113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F1137" s="29">
        <v>9</v>
      </c>
      <c r="G1137" s="29">
        <f>IF(Table2[[#This Row],[M1A]]="","",Table2[[#This Row],[M1A]]-Table2[[#This Row],[AWAL]])</f>
        <v>-2</v>
      </c>
      <c r="I1137" s="29" t="str">
        <f>IF(Table2[[#This Row],[M2A]]="","",SUM(Table2[[#This Row],[M2A]]-(IF(Table2[[#This Row],[M1A]]="",Table2[[#This Row],[AWAL]],Table2[[#This Row],[M1A]]))))</f>
        <v/>
      </c>
      <c r="J1137" s="30"/>
      <c r="K113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3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37" s="31" t="str">
        <f>IF(NOT(Table2[[#This Row],[M1B]]=""),"+-","")</f>
        <v>+-</v>
      </c>
      <c r="O1137" s="50"/>
    </row>
    <row r="1138" spans="1:15">
      <c r="A1138" s="32">
        <f>IF(Table2[[#This Row],[TT]]&lt;1,"",COUNT(A$2:A1137)+1)</f>
        <v>1027</v>
      </c>
      <c r="B1138" s="38" t="s">
        <v>1232</v>
      </c>
      <c r="C1138" s="39">
        <v>1</v>
      </c>
      <c r="D1138" s="39" t="s">
        <v>67</v>
      </c>
      <c r="E1138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138" s="31" t="str">
        <f>IF(Table2[[#This Row],[M1A]]="","",Table2[[#This Row],[M1A]]-Table2[[#This Row],[AWAL]])</f>
        <v/>
      </c>
      <c r="I1138" s="31" t="str">
        <f>IF(Table2[[#This Row],[M2A]]="","",SUM(Table2[[#This Row],[M2A]]-(IF(Table2[[#This Row],[M1A]]="",Table2[[#This Row],[AWAL]],Table2[[#This Row],[M1A]]))))</f>
        <v/>
      </c>
      <c r="J1138" s="30"/>
      <c r="K1138" s="31" t="str">
        <f>IF(Table2[[#This Row],[M3A]]="","",SUM(Table2[[#This Row],[M3A]]-(IF(Table2[[#This Row],[M2A]]="",IF(Table2[[#This Row],[M1A]]="",Table2[[#This Row],[AWAL]],Table2[[#This Row],[M1A]]),Table2[[#This Row],[M2A]]))))</f>
        <v/>
      </c>
      <c r="M1138" s="31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38" s="31" t="str">
        <f>IF(NOT(Table2[[#This Row],[M1B]]=""),"+-","")</f>
        <v/>
      </c>
      <c r="O1138" s="50"/>
    </row>
    <row r="1139" spans="1:15">
      <c r="A1139" s="32">
        <f>IF(Table2[[#This Row],[TT]]&lt;1,"",COUNT(A$2:A1138)+1)</f>
        <v>1028</v>
      </c>
      <c r="B1139" s="38" t="s">
        <v>1233</v>
      </c>
      <c r="C1139" s="39">
        <v>2</v>
      </c>
      <c r="D1139" s="39" t="s">
        <v>905</v>
      </c>
      <c r="E1139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139" s="31" t="str">
        <f>IF(Table2[[#This Row],[M1A]]="","",Table2[[#This Row],[M1A]]-Table2[[#This Row],[AWAL]])</f>
        <v/>
      </c>
      <c r="I1139" s="31" t="str">
        <f>IF(Table2[[#This Row],[M2A]]="","",SUM(Table2[[#This Row],[M2A]]-(IF(Table2[[#This Row],[M1A]]="",Table2[[#This Row],[AWAL]],Table2[[#This Row],[M1A]]))))</f>
        <v/>
      </c>
      <c r="J1139" s="33"/>
      <c r="K1139" s="31" t="str">
        <f>IF(Table2[[#This Row],[M3A]]="","",SUM(Table2[[#This Row],[M3A]]-(IF(Table2[[#This Row],[M2A]]="",IF(Table2[[#This Row],[M1A]]="",Table2[[#This Row],[AWAL]],Table2[[#This Row],[M1A]]),Table2[[#This Row],[M2A]]))))</f>
        <v/>
      </c>
      <c r="L1139" s="31"/>
      <c r="M1139" s="31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39" s="31" t="str">
        <f>IF(NOT(Table2[[#This Row],[M1B]]=""),"+-","")</f>
        <v/>
      </c>
      <c r="O1139" s="50"/>
    </row>
    <row r="1140" spans="1:15">
      <c r="A1140" s="28">
        <f>IF(Table2[[#This Row],[TT]]&lt;1,"",COUNT(A$2:A1139)+1)</f>
        <v>1029</v>
      </c>
      <c r="B1140" s="38" t="s">
        <v>1234</v>
      </c>
      <c r="C1140" s="39">
        <v>2</v>
      </c>
      <c r="D1140" s="39" t="s">
        <v>218</v>
      </c>
      <c r="E114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140" s="29" t="str">
        <f>IF(Table2[[#This Row],[M1A]]="","",Table2[[#This Row],[M1A]]-Table2[[#This Row],[AWAL]])</f>
        <v/>
      </c>
      <c r="I1140" s="29" t="str">
        <f>IF(Table2[[#This Row],[M2A]]="","",SUM(Table2[[#This Row],[M2A]]-(IF(Table2[[#This Row],[M1A]]="",Table2[[#This Row],[AWAL]],Table2[[#This Row],[M1A]]))))</f>
        <v/>
      </c>
      <c r="J1140" s="30"/>
      <c r="K114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4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40" s="31" t="str">
        <f>IF(NOT(Table2[[#This Row],[M1B]]=""),"+-","")</f>
        <v/>
      </c>
      <c r="O1140" s="50"/>
    </row>
    <row r="1141" spans="1:15">
      <c r="A1141" s="28">
        <f>IF(Table2[[#This Row],[TT]]&lt;1,"",COUNT(A$2:A1140)+1)</f>
        <v>1030</v>
      </c>
      <c r="B1141" s="38" t="s">
        <v>1235</v>
      </c>
      <c r="C1141" s="39">
        <v>1</v>
      </c>
      <c r="D1141" s="39" t="s">
        <v>204</v>
      </c>
      <c r="E114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141" s="29" t="str">
        <f>IF(Table2[[#This Row],[M1A]]="","",Table2[[#This Row],[M1A]]-Table2[[#This Row],[AWAL]])</f>
        <v/>
      </c>
      <c r="I1141" s="29" t="str">
        <f>IF(Table2[[#This Row],[M2A]]="","",SUM(Table2[[#This Row],[M2A]]-(IF(Table2[[#This Row],[M1A]]="",Table2[[#This Row],[AWAL]],Table2[[#This Row],[M1A]]))))</f>
        <v/>
      </c>
      <c r="J1141" s="30"/>
      <c r="K114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4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41" s="31" t="str">
        <f>IF(NOT(Table2[[#This Row],[M1B]]=""),"+-","")</f>
        <v/>
      </c>
      <c r="O1141" s="50"/>
    </row>
    <row r="1142" spans="1:15">
      <c r="A1142" s="28">
        <f>IF(Table2[[#This Row],[TT]]&lt;1,"",COUNT(A$2:A1141)+1)</f>
        <v>1031</v>
      </c>
      <c r="B1142" s="38" t="s">
        <v>1236</v>
      </c>
      <c r="C1142" s="39">
        <v>17</v>
      </c>
      <c r="D1142" s="39" t="s">
        <v>19</v>
      </c>
      <c r="E114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17</v>
      </c>
      <c r="G1142" s="29" t="str">
        <f>IF(Table2[[#This Row],[M1A]]="","",Table2[[#This Row],[M1A]]-Table2[[#This Row],[AWAL]])</f>
        <v/>
      </c>
      <c r="I1142" s="29" t="str">
        <f>IF(Table2[[#This Row],[M2A]]="","",SUM(Table2[[#This Row],[M2A]]-(IF(Table2[[#This Row],[M1A]]="",Table2[[#This Row],[AWAL]],Table2[[#This Row],[M1A]]))))</f>
        <v/>
      </c>
      <c r="J1142" s="30"/>
      <c r="K114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4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42" s="31" t="str">
        <f>IF(NOT(Table2[[#This Row],[M1B]]=""),"+-","")</f>
        <v/>
      </c>
      <c r="O1142" s="50"/>
    </row>
    <row r="1143" spans="1:15">
      <c r="A1143" s="28">
        <f>IF(Table2[[#This Row],[TT]]&lt;1,"",COUNT(A$2:A1142)+1)</f>
        <v>1032</v>
      </c>
      <c r="B1143" s="38" t="s">
        <v>1237</v>
      </c>
      <c r="C1143" s="39">
        <v>7</v>
      </c>
      <c r="D1143" s="39">
        <v>100</v>
      </c>
      <c r="E114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143" s="29" t="str">
        <f>IF(Table2[[#This Row],[M1A]]="","",Table2[[#This Row],[M1A]]-Table2[[#This Row],[AWAL]])</f>
        <v/>
      </c>
      <c r="I1143" s="29" t="str">
        <f>IF(Table2[[#This Row],[M2A]]="","",SUM(Table2[[#This Row],[M2A]]-(IF(Table2[[#This Row],[M1A]]="",Table2[[#This Row],[AWAL]],Table2[[#This Row],[M1A]]))))</f>
        <v/>
      </c>
      <c r="J1143" s="30"/>
      <c r="K114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4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43" s="31" t="str">
        <f>IF(NOT(Table2[[#This Row],[M1B]]=""),"+-","")</f>
        <v/>
      </c>
      <c r="O1143" s="50"/>
    </row>
    <row r="1144" spans="1:15">
      <c r="A1144" s="28">
        <f>IF(Table2[[#This Row],[TT]]&lt;1,"",COUNT(A$2:A1143)+1)</f>
        <v>1033</v>
      </c>
      <c r="B1144" s="38" t="s">
        <v>1238</v>
      </c>
      <c r="C1144" s="39">
        <v>8</v>
      </c>
      <c r="D1144" s="39">
        <v>10000</v>
      </c>
      <c r="E114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1144" s="29" t="str">
        <f>IF(Table2[[#This Row],[M1A]]="","",Table2[[#This Row],[M1A]]-Table2[[#This Row],[AWAL]])</f>
        <v/>
      </c>
      <c r="I1144" s="29" t="str">
        <f>IF(Table2[[#This Row],[M2A]]="","",SUM(Table2[[#This Row],[M2A]]-(IF(Table2[[#This Row],[M1A]]="",Table2[[#This Row],[AWAL]],Table2[[#This Row],[M1A]]))))</f>
        <v/>
      </c>
      <c r="J1144" s="30"/>
      <c r="K114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4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44" s="31" t="str">
        <f>IF(NOT(Table2[[#This Row],[M1B]]=""),"+-","")</f>
        <v/>
      </c>
      <c r="O1144" s="50"/>
    </row>
    <row r="1145" spans="1:15">
      <c r="A1145" s="28">
        <f>IF(Table2[[#This Row],[TT]]&lt;1,"",COUNT(A$2:A1144)+1)</f>
        <v>1034</v>
      </c>
      <c r="B1145" s="38" t="s">
        <v>1239</v>
      </c>
      <c r="C1145" s="39">
        <v>39</v>
      </c>
      <c r="D1145" s="39" t="s">
        <v>1240</v>
      </c>
      <c r="E114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37</v>
      </c>
      <c r="G1145" s="29" t="str">
        <f>IF(Table2[[#This Row],[M1A]]="","",Table2[[#This Row],[M1A]]-Table2[[#This Row],[AWAL]])</f>
        <v/>
      </c>
      <c r="I1145" s="29" t="str">
        <f>IF(Table2[[#This Row],[M2A]]="","",SUM(Table2[[#This Row],[M2A]]-(IF(Table2[[#This Row],[M1A]]="",Table2[[#This Row],[AWAL]],Table2[[#This Row],[M1A]]))))</f>
        <v/>
      </c>
      <c r="J1145" s="30"/>
      <c r="K114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1145" s="29">
        <v>37</v>
      </c>
      <c r="M1145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-2</v>
      </c>
      <c r="N1145" s="31" t="str">
        <f>IF(NOT(Table2[[#This Row],[M1B]]=""),"+-","")</f>
        <v/>
      </c>
      <c r="O1145" s="50"/>
    </row>
    <row r="1146" spans="1:15">
      <c r="A1146" s="28">
        <f>IF(Table2[[#This Row],[TT]]&lt;1,"",COUNT(A$2:A1145)+1)</f>
        <v>1035</v>
      </c>
      <c r="B1146" s="38" t="s">
        <v>1241</v>
      </c>
      <c r="C1146" s="39">
        <v>3</v>
      </c>
      <c r="D1146" s="39">
        <v>1200</v>
      </c>
      <c r="E114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146" s="29" t="str">
        <f>IF(Table2[[#This Row],[M1A]]="","",Table2[[#This Row],[M1A]]-Table2[[#This Row],[AWAL]])</f>
        <v/>
      </c>
      <c r="I1146" s="29" t="str">
        <f>IF(Table2[[#This Row],[M2A]]="","",SUM(Table2[[#This Row],[M2A]]-(IF(Table2[[#This Row],[M1A]]="",Table2[[#This Row],[AWAL]],Table2[[#This Row],[M1A]]))))</f>
        <v/>
      </c>
      <c r="J1146" s="30"/>
      <c r="K114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4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46" s="31" t="str">
        <f>IF(NOT(Table2[[#This Row],[M1B]]=""),"+-","")</f>
        <v/>
      </c>
      <c r="O1146" s="50"/>
    </row>
    <row r="1147" spans="1:15">
      <c r="A1147" s="28">
        <f>IF(Table2[[#This Row],[TT]]&lt;1,"",COUNT(A$2:A1146)+1)</f>
        <v>1036</v>
      </c>
      <c r="B1147" s="38" t="s">
        <v>1242</v>
      </c>
      <c r="C1147" s="39">
        <v>6</v>
      </c>
      <c r="D1147" s="39">
        <v>900</v>
      </c>
      <c r="E114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147" s="29" t="str">
        <f>IF(Table2[[#This Row],[M1A]]="","",Table2[[#This Row],[M1A]]-Table2[[#This Row],[AWAL]])</f>
        <v/>
      </c>
      <c r="I1147" s="29" t="str">
        <f>IF(Table2[[#This Row],[M2A]]="","",SUM(Table2[[#This Row],[M2A]]-(IF(Table2[[#This Row],[M1A]]="",Table2[[#This Row],[AWAL]],Table2[[#This Row],[M1A]]))))</f>
        <v/>
      </c>
      <c r="J1147" s="30">
        <v>5</v>
      </c>
      <c r="K1147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114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47" s="31" t="str">
        <f>IF(NOT(Table2[[#This Row],[M1B]]=""),"+-","")</f>
        <v/>
      </c>
      <c r="O1147" s="50"/>
    </row>
    <row r="1148" spans="1:15">
      <c r="A1148" s="28">
        <f>IF(Table2[[#This Row],[TT]]&lt;1,"",COUNT(A$2:A1147)+1)</f>
        <v>1037</v>
      </c>
      <c r="B1148" s="38" t="s">
        <v>1243</v>
      </c>
      <c r="C1148" s="39">
        <v>6</v>
      </c>
      <c r="D1148" s="39">
        <v>750</v>
      </c>
      <c r="E114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148" s="29" t="str">
        <f>IF(Table2[[#This Row],[M1A]]="","",Table2[[#This Row],[M1A]]-Table2[[#This Row],[AWAL]])</f>
        <v/>
      </c>
      <c r="I1148" s="29" t="str">
        <f>IF(Table2[[#This Row],[M2A]]="","",SUM(Table2[[#This Row],[M2A]]-(IF(Table2[[#This Row],[M1A]]="",Table2[[#This Row],[AWAL]],Table2[[#This Row],[M1A]]))))</f>
        <v/>
      </c>
      <c r="J1148" s="30">
        <v>5</v>
      </c>
      <c r="K1148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114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48" s="31" t="str">
        <f>IF(NOT(Table2[[#This Row],[M1B]]=""),"+-","")</f>
        <v/>
      </c>
      <c r="O1148" s="50"/>
    </row>
    <row r="1149" spans="1:15">
      <c r="A1149" s="28">
        <f>IF(Table2[[#This Row],[TT]]&lt;1,"",COUNT(A$2:A1148)+1)</f>
        <v>1038</v>
      </c>
      <c r="B1149" s="38" t="s">
        <v>1244</v>
      </c>
      <c r="C1149" s="39">
        <v>5</v>
      </c>
      <c r="D1149" s="39">
        <v>500</v>
      </c>
      <c r="E114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149" s="29" t="str">
        <f>IF(Table2[[#This Row],[M1A]]="","",Table2[[#This Row],[M1A]]-Table2[[#This Row],[AWAL]])</f>
        <v/>
      </c>
      <c r="I1149" s="29" t="str">
        <f>IF(Table2[[#This Row],[M2A]]="","",SUM(Table2[[#This Row],[M2A]]-(IF(Table2[[#This Row],[M1A]]="",Table2[[#This Row],[AWAL]],Table2[[#This Row],[M1A]]))))</f>
        <v/>
      </c>
      <c r="J1149" s="30"/>
      <c r="K114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4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49" s="31" t="str">
        <f>IF(NOT(Table2[[#This Row],[M1B]]=""),"+-","")</f>
        <v/>
      </c>
      <c r="O1149" s="50"/>
    </row>
    <row r="1150" spans="1:15">
      <c r="A1150" s="28">
        <f>IF(Table2[[#This Row],[TT]]&lt;1,"",COUNT(A$2:A1149)+1)</f>
        <v>1039</v>
      </c>
      <c r="B1150" s="38" t="s">
        <v>1245</v>
      </c>
      <c r="C1150" s="39">
        <v>10</v>
      </c>
      <c r="D1150" s="39">
        <v>600</v>
      </c>
      <c r="E115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G1150" s="29" t="str">
        <f>IF(Table2[[#This Row],[M1A]]="","",Table2[[#This Row],[M1A]]-Table2[[#This Row],[AWAL]])</f>
        <v/>
      </c>
      <c r="I1150" s="29" t="str">
        <f>IF(Table2[[#This Row],[M2A]]="","",SUM(Table2[[#This Row],[M2A]]-(IF(Table2[[#This Row],[M1A]]="",Table2[[#This Row],[AWAL]],Table2[[#This Row],[M1A]]))))</f>
        <v/>
      </c>
      <c r="J1150" s="30"/>
      <c r="K115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5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50" s="31" t="str">
        <f>IF(NOT(Table2[[#This Row],[M1B]]=""),"+-","")</f>
        <v/>
      </c>
      <c r="O1150" s="50"/>
    </row>
    <row r="1151" spans="1:15">
      <c r="A1151" s="28">
        <f>IF(Table2[[#This Row],[TT]]&lt;1,"",COUNT(A$2:A1150)+1)</f>
        <v>1040</v>
      </c>
      <c r="B1151" s="38" t="s">
        <v>1246</v>
      </c>
      <c r="C1151" s="39">
        <v>4</v>
      </c>
      <c r="D1151" s="39" t="s">
        <v>153</v>
      </c>
      <c r="E115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151" s="29" t="str">
        <f>IF(Table2[[#This Row],[M1A]]="","",Table2[[#This Row],[M1A]]-Table2[[#This Row],[AWAL]])</f>
        <v/>
      </c>
      <c r="I1151" s="29" t="str">
        <f>IF(Table2[[#This Row],[M2A]]="","",SUM(Table2[[#This Row],[M2A]]-(IF(Table2[[#This Row],[M1A]]="",Table2[[#This Row],[AWAL]],Table2[[#This Row],[M1A]]))))</f>
        <v/>
      </c>
      <c r="J1151" s="30"/>
      <c r="K115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5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51" s="31" t="str">
        <f>IF(NOT(Table2[[#This Row],[M1B]]=""),"+-","")</f>
        <v/>
      </c>
      <c r="O1151" s="50"/>
    </row>
    <row r="1152" spans="1:15">
      <c r="A1152" s="28">
        <f>IF(Table2[[#This Row],[TT]]&lt;1,"",COUNT(A$2:A1151)+1)</f>
        <v>1041</v>
      </c>
      <c r="B1152" s="38" t="s">
        <v>1247</v>
      </c>
      <c r="C1152" s="39">
        <v>3</v>
      </c>
      <c r="D1152" s="39" t="s">
        <v>247</v>
      </c>
      <c r="E115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152" s="29" t="str">
        <f>IF(Table2[[#This Row],[M1A]]="","",Table2[[#This Row],[M1A]]-Table2[[#This Row],[AWAL]])</f>
        <v/>
      </c>
      <c r="I1152" s="29" t="str">
        <f>IF(Table2[[#This Row],[M2A]]="","",SUM(Table2[[#This Row],[M2A]]-(IF(Table2[[#This Row],[M1A]]="",Table2[[#This Row],[AWAL]],Table2[[#This Row],[M1A]]))))</f>
        <v/>
      </c>
      <c r="J1152" s="30"/>
      <c r="K115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5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52" s="31" t="str">
        <f>IF(NOT(Table2[[#This Row],[M1B]]=""),"+-","")</f>
        <v/>
      </c>
      <c r="O1152" s="50"/>
    </row>
    <row r="1153" spans="1:15">
      <c r="A1153" s="28">
        <f>IF(Table2[[#This Row],[TT]]&lt;1,"",COUNT(A$2:A1152)+1)</f>
        <v>1042</v>
      </c>
      <c r="B1153" s="38" t="s">
        <v>1248</v>
      </c>
      <c r="C1153" s="39">
        <v>1</v>
      </c>
      <c r="D1153" s="39" t="s">
        <v>458</v>
      </c>
      <c r="E115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153" s="29" t="str">
        <f>IF(Table2[[#This Row],[M1A]]="","",Table2[[#This Row],[M1A]]-Table2[[#This Row],[AWAL]])</f>
        <v/>
      </c>
      <c r="I1153" s="29" t="str">
        <f>IF(Table2[[#This Row],[M2A]]="","",SUM(Table2[[#This Row],[M2A]]-(IF(Table2[[#This Row],[M1A]]="",Table2[[#This Row],[AWAL]],Table2[[#This Row],[M1A]]))))</f>
        <v/>
      </c>
      <c r="J1153" s="30"/>
      <c r="K115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5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53" s="31" t="str">
        <f>IF(NOT(Table2[[#This Row],[M1B]]=""),"+-","")</f>
        <v/>
      </c>
      <c r="O1153" s="50"/>
    </row>
    <row r="1154" spans="1:15">
      <c r="A1154" s="28">
        <f>IF(Table2[[#This Row],[TT]]&lt;1,"",COUNT(A$2:A1153)+1)</f>
        <v>1043</v>
      </c>
      <c r="B1154" s="38" t="s">
        <v>1249</v>
      </c>
      <c r="C1154" s="39">
        <v>3</v>
      </c>
      <c r="D1154" s="39" t="s">
        <v>289</v>
      </c>
      <c r="E115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154" s="29" t="str">
        <f>IF(Table2[[#This Row],[M1A]]="","",Table2[[#This Row],[M1A]]-Table2[[#This Row],[AWAL]])</f>
        <v/>
      </c>
      <c r="I1154" s="29" t="str">
        <f>IF(Table2[[#This Row],[M2A]]="","",SUM(Table2[[#This Row],[M2A]]-(IF(Table2[[#This Row],[M1A]]="",Table2[[#This Row],[AWAL]],Table2[[#This Row],[M1A]]))))</f>
        <v/>
      </c>
      <c r="J1154" s="30"/>
      <c r="K115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5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54" s="31" t="str">
        <f>IF(NOT(Table2[[#This Row],[M1B]]=""),"+-","")</f>
        <v/>
      </c>
      <c r="O1154" s="50"/>
    </row>
    <row r="1155" spans="1:15">
      <c r="A1155" s="28">
        <f>IF(Table2[[#This Row],[TT]]&lt;1,"",COUNT(A$2:A1154)+1)</f>
        <v>1044</v>
      </c>
      <c r="B1155" s="38" t="s">
        <v>1250</v>
      </c>
      <c r="C1155" s="39">
        <v>4</v>
      </c>
      <c r="D1155" s="39" t="s">
        <v>53</v>
      </c>
      <c r="E115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155" s="29" t="str">
        <f>IF(Table2[[#This Row],[M1A]]="","",Table2[[#This Row],[M1A]]-Table2[[#This Row],[AWAL]])</f>
        <v/>
      </c>
      <c r="I1155" s="29" t="str">
        <f>IF(Table2[[#This Row],[M2A]]="","",SUM(Table2[[#This Row],[M2A]]-(IF(Table2[[#This Row],[M1A]]="",Table2[[#This Row],[AWAL]],Table2[[#This Row],[M1A]]))))</f>
        <v/>
      </c>
      <c r="J1155" s="30"/>
      <c r="K115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5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55" s="31" t="str">
        <f>IF(NOT(Table2[[#This Row],[M1B]]=""),"+-","")</f>
        <v/>
      </c>
      <c r="O1155" s="50"/>
    </row>
    <row r="1156" spans="1:15">
      <c r="A1156" s="28">
        <f>IF(Table2[[#This Row],[TT]]&lt;1,"",COUNT(A$2:A1155)+1)</f>
        <v>1045</v>
      </c>
      <c r="B1156" s="38" t="s">
        <v>1251</v>
      </c>
      <c r="C1156" s="39">
        <v>7</v>
      </c>
      <c r="D1156" s="39" t="s">
        <v>1252</v>
      </c>
      <c r="E115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156" s="29" t="str">
        <f>IF(Table2[[#This Row],[M1A]]="","",Table2[[#This Row],[M1A]]-Table2[[#This Row],[AWAL]])</f>
        <v/>
      </c>
      <c r="I1156" s="29" t="str">
        <f>IF(Table2[[#This Row],[M2A]]="","",SUM(Table2[[#This Row],[M2A]]-(IF(Table2[[#This Row],[M1A]]="",Table2[[#This Row],[AWAL]],Table2[[#This Row],[M1A]]))))</f>
        <v/>
      </c>
      <c r="J1156" s="30"/>
      <c r="K115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5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56" s="31" t="str">
        <f>IF(NOT(Table2[[#This Row],[M1B]]=""),"+-","")</f>
        <v/>
      </c>
      <c r="O1156" s="50"/>
    </row>
    <row r="1157" spans="1:15">
      <c r="A1157" s="28">
        <f>IF(Table2[[#This Row],[TT]]&lt;1,"",COUNT(A$2:A1156)+1)</f>
        <v>1046</v>
      </c>
      <c r="B1157" s="70" t="s">
        <v>1253</v>
      </c>
      <c r="C1157" s="71">
        <v>2</v>
      </c>
      <c r="D1157" s="71" t="s">
        <v>1254</v>
      </c>
      <c r="E115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157" s="29" t="str">
        <f>IF(Table2[[#This Row],[M1A]]="","",Table2[[#This Row],[M1A]]-Table2[[#This Row],[AWAL]])</f>
        <v/>
      </c>
      <c r="I1157" s="29" t="str">
        <f>IF(Table2[[#This Row],[M2A]]="","",SUM(Table2[[#This Row],[M2A]]-(IF(Table2[[#This Row],[M1A]]="",Table2[[#This Row],[AWAL]],Table2[[#This Row],[M1A]]))))</f>
        <v/>
      </c>
      <c r="J1157" s="30"/>
      <c r="K115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5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57" s="31" t="str">
        <f>IF(NOT(Table2[[#This Row],[M1B]]=""),"+-","")</f>
        <v/>
      </c>
      <c r="O1157" s="50"/>
    </row>
    <row r="1158" spans="1:15">
      <c r="A1158" s="78">
        <f>IF(Table2[[#This Row],[TT]]&lt;1,"",COUNT(A$2:A1157)+1)</f>
        <v>1047</v>
      </c>
      <c r="B1158" s="84" t="s">
        <v>3114</v>
      </c>
      <c r="C1158" s="79"/>
      <c r="D1158" s="79" t="s">
        <v>3115</v>
      </c>
      <c r="E1158" s="8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F1158" s="81"/>
      <c r="G1158" s="80" t="str">
        <f>IF(Table2[[#This Row],[M1A]]="","",Table2[[#This Row],[M1A]]-Table2[[#This Row],[AWAL]])</f>
        <v/>
      </c>
      <c r="H1158" s="81"/>
      <c r="I1158" s="80" t="str">
        <f>IF(Table2[[#This Row],[M2A]]="","",SUM(Table2[[#This Row],[M2A]]-(IF(Table2[[#This Row],[M1A]]="",Table2[[#This Row],[AWAL]],Table2[[#This Row],[M1A]]))))</f>
        <v/>
      </c>
      <c r="J1158" s="82">
        <v>4</v>
      </c>
      <c r="K1158" s="80">
        <f>IF(Table2[[#This Row],[M3A]]="","",SUM(Table2[[#This Row],[M3A]]-(IF(Table2[[#This Row],[M2A]]="",IF(Table2[[#This Row],[M1A]]="",Table2[[#This Row],[AWAL]],Table2[[#This Row],[M1A]]),Table2[[#This Row],[M2A]]))))</f>
        <v>4</v>
      </c>
      <c r="L1158" s="81"/>
      <c r="M1158" s="80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58" s="80" t="str">
        <f>IF(NOT(Table2[[#This Row],[M1B]]=""),"+-","")</f>
        <v/>
      </c>
      <c r="O1158" s="80"/>
    </row>
    <row r="1159" spans="1:15">
      <c r="A1159" s="28" t="str">
        <f>IF(Table2[[#This Row],[TT]]&lt;1,"",COUNT(A$2:A1158)+1)</f>
        <v/>
      </c>
      <c r="B1159" s="38" t="s">
        <v>1255</v>
      </c>
      <c r="C1159" s="39">
        <v>4</v>
      </c>
      <c r="D1159" s="39">
        <v>700</v>
      </c>
      <c r="E115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159" s="29" t="str">
        <f>IF(Table2[[#This Row],[M1A]]="","",Table2[[#This Row],[M1A]]-Table2[[#This Row],[AWAL]])</f>
        <v/>
      </c>
      <c r="H1159" s="29">
        <v>3</v>
      </c>
      <c r="I1159" s="29">
        <f>IF(Table2[[#This Row],[M2A]]="","",SUM(Table2[[#This Row],[M2A]]-(IF(Table2[[#This Row],[M1A]]="",Table2[[#This Row],[AWAL]],Table2[[#This Row],[M1A]]))))</f>
        <v>-1</v>
      </c>
      <c r="J1159" s="30">
        <v>0</v>
      </c>
      <c r="K1159" s="29">
        <f>IF(Table2[[#This Row],[M3A]]="","",SUM(Table2[[#This Row],[M3A]]-(IF(Table2[[#This Row],[M2A]]="",IF(Table2[[#This Row],[M1A]]="",Table2[[#This Row],[AWAL]],Table2[[#This Row],[M1A]]),Table2[[#This Row],[M2A]]))))</f>
        <v>-3</v>
      </c>
      <c r="M115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59" s="31" t="str">
        <f>IF(NOT(Table2[[#This Row],[M1B]]=""),"+-","")</f>
        <v/>
      </c>
      <c r="O1159" s="50"/>
    </row>
    <row r="1160" spans="1:15">
      <c r="A1160" s="28">
        <f>IF(Table2[[#This Row],[TT]]&lt;1,"",COUNT(A$2:A1159)+1)</f>
        <v>1048</v>
      </c>
      <c r="B1160" s="70" t="s">
        <v>1256</v>
      </c>
      <c r="C1160" s="71">
        <v>6</v>
      </c>
      <c r="D1160" s="71" t="s">
        <v>1257</v>
      </c>
      <c r="E116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20</v>
      </c>
      <c r="G1160" s="29" t="str">
        <f>IF(Table2[[#This Row],[M1A]]="","",Table2[[#This Row],[M1A]]-Table2[[#This Row],[AWAL]])</f>
        <v/>
      </c>
      <c r="H1160" s="29">
        <v>5</v>
      </c>
      <c r="I1160" s="29">
        <f>IF(Table2[[#This Row],[M2A]]="","",SUM(Table2[[#This Row],[M2A]]-(IF(Table2[[#This Row],[M1A]]="",Table2[[#This Row],[AWAL]],Table2[[#This Row],[M1A]]))))</f>
        <v>-1</v>
      </c>
      <c r="J1160" s="30">
        <v>20</v>
      </c>
      <c r="K1160" s="29">
        <f>IF(Table2[[#This Row],[M3A]]="","",SUM(Table2[[#This Row],[M3A]]-(IF(Table2[[#This Row],[M2A]]="",IF(Table2[[#This Row],[M1A]]="",Table2[[#This Row],[AWAL]],Table2[[#This Row],[M1A]]),Table2[[#This Row],[M2A]]))))</f>
        <v>15</v>
      </c>
      <c r="M116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60" s="31" t="str">
        <f>IF(NOT(Table2[[#This Row],[M1B]]=""),"+-","")</f>
        <v/>
      </c>
      <c r="O1160" s="50"/>
    </row>
    <row r="1161" spans="1:15">
      <c r="A1161" s="28">
        <f>IF(Table2[[#This Row],[TT]]&lt;1,"",COUNT(A$2:A1160)+1)</f>
        <v>1049</v>
      </c>
      <c r="B1161" s="38" t="s">
        <v>1258</v>
      </c>
      <c r="C1161" s="39">
        <v>8</v>
      </c>
      <c r="D1161" s="39">
        <v>400</v>
      </c>
      <c r="E116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1161" s="29" t="str">
        <f>IF(Table2[[#This Row],[M1A]]="","",Table2[[#This Row],[M1A]]-Table2[[#This Row],[AWAL]])</f>
        <v/>
      </c>
      <c r="I1161" s="29" t="str">
        <f>IF(Table2[[#This Row],[M2A]]="","",SUM(Table2[[#This Row],[M2A]]-(IF(Table2[[#This Row],[M1A]]="",Table2[[#This Row],[AWAL]],Table2[[#This Row],[M1A]]))))</f>
        <v/>
      </c>
      <c r="J1161" s="30"/>
      <c r="K116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6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61" s="31" t="str">
        <f>IF(NOT(Table2[[#This Row],[M1B]]=""),"+-","")</f>
        <v/>
      </c>
      <c r="O1161" s="50"/>
    </row>
    <row r="1162" spans="1:15">
      <c r="A1162" s="28">
        <f>IF(Table2[[#This Row],[TT]]&lt;1,"",COUNT(A$2:A1161)+1)</f>
        <v>1050</v>
      </c>
      <c r="B1162" s="38" t="s">
        <v>1259</v>
      </c>
      <c r="C1162" s="39">
        <v>1</v>
      </c>
      <c r="D1162" s="39">
        <v>600</v>
      </c>
      <c r="E116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162" s="29" t="str">
        <f>IF(Table2[[#This Row],[M1A]]="","",Table2[[#This Row],[M1A]]-Table2[[#This Row],[AWAL]])</f>
        <v/>
      </c>
      <c r="I1162" s="29" t="str">
        <f>IF(Table2[[#This Row],[M2A]]="","",SUM(Table2[[#This Row],[M2A]]-(IF(Table2[[#This Row],[M1A]]="",Table2[[#This Row],[AWAL]],Table2[[#This Row],[M1A]]))))</f>
        <v/>
      </c>
      <c r="J1162" s="30"/>
      <c r="K116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6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62" s="31" t="str">
        <f>IF(NOT(Table2[[#This Row],[M1B]]=""),"+-","")</f>
        <v/>
      </c>
      <c r="O1162" s="50"/>
    </row>
    <row r="1163" spans="1:15">
      <c r="A1163" s="28">
        <f>IF(Table2[[#This Row],[TT]]&lt;1,"",COUNT(A$2:A1162)+1)</f>
        <v>1051</v>
      </c>
      <c r="B1163" s="38" t="s">
        <v>2591</v>
      </c>
      <c r="C1163" s="39">
        <v>9</v>
      </c>
      <c r="D1163" s="39" t="s">
        <v>2885</v>
      </c>
      <c r="E116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F1163" s="29">
        <v>8</v>
      </c>
      <c r="G1163" s="29">
        <f>IF(Table2[[#This Row],[M1A]]="","",Table2[[#This Row],[M1A]]-Table2[[#This Row],[AWAL]])</f>
        <v>-1</v>
      </c>
      <c r="I1163" s="29" t="str">
        <f>IF(Table2[[#This Row],[M2A]]="","",SUM(Table2[[#This Row],[M2A]]-(IF(Table2[[#This Row],[M1A]]="",Table2[[#This Row],[AWAL]],Table2[[#This Row],[M1A]]))))</f>
        <v/>
      </c>
      <c r="J1163" s="30"/>
      <c r="K116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1163" s="29">
        <v>6</v>
      </c>
      <c r="M1163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-2</v>
      </c>
      <c r="N1163" s="31" t="str">
        <f>IF(NOT(Table2[[#This Row],[M1B]]=""),"+-","")</f>
        <v>+-</v>
      </c>
      <c r="O1163" s="50"/>
    </row>
    <row r="1164" spans="1:15">
      <c r="A1164" s="28">
        <f>IF(Table2[[#This Row],[TT]]&lt;1,"",COUNT(A$2:A1163)+1)</f>
        <v>1052</v>
      </c>
      <c r="B1164" s="38" t="s">
        <v>2590</v>
      </c>
      <c r="C1164" s="39">
        <v>5</v>
      </c>
      <c r="D1164" s="39" t="s">
        <v>2885</v>
      </c>
      <c r="E116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164" s="29" t="str">
        <f>IF(Table2[[#This Row],[M1A]]="","",Table2[[#This Row],[M1A]]-Table2[[#This Row],[AWAL]])</f>
        <v/>
      </c>
      <c r="I1164" s="29" t="str">
        <f>IF(Table2[[#This Row],[M2A]]="","",SUM(Table2[[#This Row],[M2A]]-(IF(Table2[[#This Row],[M1A]]="",Table2[[#This Row],[AWAL]],Table2[[#This Row],[M1A]]))))</f>
        <v/>
      </c>
      <c r="J1164" s="30"/>
      <c r="K116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1164" s="29">
        <v>4</v>
      </c>
      <c r="M1164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1164" s="31" t="str">
        <f>IF(NOT(Table2[[#This Row],[M1B]]=""),"+-","")</f>
        <v/>
      </c>
      <c r="O1164" s="50"/>
    </row>
    <row r="1165" spans="1:15">
      <c r="A1165" s="28" t="str">
        <f>IF(Table2[[#This Row],[TT]]&lt;1,"",COUNT(A$2:A1164)+1)</f>
        <v/>
      </c>
      <c r="B1165" s="38" t="s">
        <v>1260</v>
      </c>
      <c r="C1165" s="39">
        <v>1</v>
      </c>
      <c r="D1165" s="39" t="s">
        <v>1261</v>
      </c>
      <c r="E116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165" s="29" t="str">
        <f>IF(Table2[[#This Row],[M1A]]="","",Table2[[#This Row],[M1A]]-Table2[[#This Row],[AWAL]])</f>
        <v/>
      </c>
      <c r="H1165" s="29">
        <v>0</v>
      </c>
      <c r="I1165" s="29">
        <f>IF(Table2[[#This Row],[M2A]]="","",SUM(Table2[[#This Row],[M2A]]-(IF(Table2[[#This Row],[M1A]]="",Table2[[#This Row],[AWAL]],Table2[[#This Row],[M1A]]))))</f>
        <v>-1</v>
      </c>
      <c r="J1165" s="30"/>
      <c r="K116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6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65" s="31" t="str">
        <f>IF(NOT(Table2[[#This Row],[M1B]]=""),"+-","")</f>
        <v/>
      </c>
      <c r="O1165" s="50"/>
    </row>
    <row r="1166" spans="1:15">
      <c r="A1166" s="91">
        <f>IF(Table2[[#This Row],[TT]]&lt;1,"",COUNT(A$2:A1165)+1)</f>
        <v>1053</v>
      </c>
      <c r="B1166" s="37" t="s">
        <v>3169</v>
      </c>
      <c r="D1166" s="42" t="s">
        <v>3170</v>
      </c>
      <c r="E1166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166" s="31" t="str">
        <f>IF(Table2[[#This Row],[M1A]]="","",Table2[[#This Row],[M1A]]-Table2[[#This Row],[AWAL]])</f>
        <v/>
      </c>
      <c r="I1166" s="31" t="str">
        <f>IF(Table2[[#This Row],[M2A]]="","",SUM(Table2[[#This Row],[M2A]]-(IF(Table2[[#This Row],[M1A]]="",Table2[[#This Row],[AWAL]],Table2[[#This Row],[M1A]]))))</f>
        <v/>
      </c>
      <c r="J1166" s="30"/>
      <c r="K1166" s="31" t="str">
        <f>IF(Table2[[#This Row],[M3A]]="","",SUM(Table2[[#This Row],[M3A]]-(IF(Table2[[#This Row],[M2A]]="",IF(Table2[[#This Row],[M1A]]="",Table2[[#This Row],[AWAL]],Table2[[#This Row],[M1A]]),Table2[[#This Row],[M2A]]))))</f>
        <v/>
      </c>
      <c r="L1166" s="29">
        <v>2</v>
      </c>
      <c r="M1166" s="31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2</v>
      </c>
      <c r="N1166" s="31" t="str">
        <f>IF(NOT(Table2[[#This Row],[M1B]]=""),"+-","")</f>
        <v/>
      </c>
      <c r="O1166" s="31"/>
    </row>
    <row r="1167" spans="1:15">
      <c r="A1167" s="28">
        <f>IF(Table2[[#This Row],[TT]]&lt;1,"",COUNT(A$2:A1166)+1)</f>
        <v>1054</v>
      </c>
      <c r="B1167" s="38" t="s">
        <v>1262</v>
      </c>
      <c r="C1167" s="39">
        <v>7</v>
      </c>
      <c r="D1167" s="39" t="s">
        <v>1263</v>
      </c>
      <c r="E116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F1167" s="29">
        <v>5</v>
      </c>
      <c r="G1167" s="29">
        <f>IF(Table2[[#This Row],[M1A]]="","",Table2[[#This Row],[M1A]]-Table2[[#This Row],[AWAL]])</f>
        <v>-2</v>
      </c>
      <c r="H1167" s="29">
        <v>4</v>
      </c>
      <c r="I1167" s="29">
        <f>IF(Table2[[#This Row],[M2A]]="","",SUM(Table2[[#This Row],[M2A]]-(IF(Table2[[#This Row],[M1A]]="",Table2[[#This Row],[AWAL]],Table2[[#This Row],[M1A]]))))</f>
        <v>-1</v>
      </c>
      <c r="J1167" s="30"/>
      <c r="K116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6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67" s="31" t="str">
        <f>IF(NOT(Table2[[#This Row],[M1B]]=""),"+-","")</f>
        <v>+-</v>
      </c>
      <c r="O1167" s="50"/>
    </row>
    <row r="1168" spans="1:15">
      <c r="A1168" s="28">
        <f>IF(Table2[[#This Row],[TT]]&lt;1,"",COUNT(A$2:A1167)+1)</f>
        <v>1055</v>
      </c>
      <c r="B1168" s="70" t="s">
        <v>2841</v>
      </c>
      <c r="C1168" s="71">
        <v>3</v>
      </c>
      <c r="D1168" s="71">
        <v>100</v>
      </c>
      <c r="E116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168" s="29" t="str">
        <f>IF(Table2[[#This Row],[M1A]]="","",Table2[[#This Row],[M1A]]-Table2[[#This Row],[AWAL]])</f>
        <v/>
      </c>
      <c r="I1168" s="29" t="str">
        <f>IF(Table2[[#This Row],[M2A]]="","",SUM(Table2[[#This Row],[M2A]]-(IF(Table2[[#This Row],[M1A]]="",Table2[[#This Row],[AWAL]],Table2[[#This Row],[M1A]]))))</f>
        <v/>
      </c>
      <c r="J1168" s="30"/>
      <c r="K116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6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68" s="31" t="str">
        <f>IF(NOT(Table2[[#This Row],[M1B]]=""),"+-","")</f>
        <v/>
      </c>
      <c r="O1168" s="50"/>
    </row>
    <row r="1169" spans="1:15">
      <c r="A1169" s="28">
        <f>IF(Table2[[#This Row],[TT]]&lt;1,"",COUNT(A$2:A1168)+1)</f>
        <v>1056</v>
      </c>
      <c r="B1169" s="38" t="s">
        <v>1264</v>
      </c>
      <c r="C1169" s="39">
        <v>19</v>
      </c>
      <c r="D1169" s="39">
        <v>10</v>
      </c>
      <c r="E116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19</v>
      </c>
      <c r="G1169" s="29" t="str">
        <f>IF(Table2[[#This Row],[M1A]]="","",Table2[[#This Row],[M1A]]-Table2[[#This Row],[AWAL]])</f>
        <v/>
      </c>
      <c r="I1169" s="29" t="str">
        <f>IF(Table2[[#This Row],[M2A]]="","",SUM(Table2[[#This Row],[M2A]]-(IF(Table2[[#This Row],[M1A]]="",Table2[[#This Row],[AWAL]],Table2[[#This Row],[M1A]]))))</f>
        <v/>
      </c>
      <c r="J1169" s="30"/>
      <c r="K116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6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69" s="31" t="str">
        <f>IF(NOT(Table2[[#This Row],[M1B]]=""),"+-","")</f>
        <v/>
      </c>
      <c r="O1169" s="50"/>
    </row>
    <row r="1170" spans="1:15">
      <c r="A1170" s="28">
        <f>IF(Table2[[#This Row],[TT]]&lt;1,"",COUNT(A$2:A1169)+1)</f>
        <v>1057</v>
      </c>
      <c r="B1170" s="38" t="s">
        <v>2951</v>
      </c>
      <c r="C1170" s="39">
        <v>24</v>
      </c>
      <c r="D1170" s="39">
        <v>10</v>
      </c>
      <c r="E117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24</v>
      </c>
      <c r="G1170" s="29" t="str">
        <f>IF(Table2[[#This Row],[M1A]]="","",Table2[[#This Row],[M1A]]-Table2[[#This Row],[AWAL]])</f>
        <v/>
      </c>
      <c r="I1170" s="29" t="str">
        <f>IF(Table2[[#This Row],[M2A]]="","",SUM(Table2[[#This Row],[M2A]]-(IF(Table2[[#This Row],[M1A]]="",Table2[[#This Row],[AWAL]],Table2[[#This Row],[M1A]]))))</f>
        <v/>
      </c>
      <c r="J1170" s="30"/>
      <c r="K117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7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70" s="31" t="str">
        <f>IF(NOT(Table2[[#This Row],[M1B]]=""),"+-","")</f>
        <v/>
      </c>
      <c r="O1170" s="50"/>
    </row>
    <row r="1171" spans="1:15">
      <c r="A1171" s="28">
        <f>IF(Table2[[#This Row],[TT]]&lt;1,"",COUNT(A$2:A1170)+1)</f>
        <v>1058</v>
      </c>
      <c r="B1171" s="38" t="s">
        <v>3083</v>
      </c>
      <c r="C1171" s="39">
        <v>27</v>
      </c>
      <c r="D1171" s="39">
        <v>10</v>
      </c>
      <c r="E117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25</v>
      </c>
      <c r="G1171" s="29" t="str">
        <f>IF(Table2[[#This Row],[M1A]]="","",Table2[[#This Row],[M1A]]-Table2[[#This Row],[AWAL]])</f>
        <v/>
      </c>
      <c r="H1171" s="29">
        <v>25</v>
      </c>
      <c r="I1171" s="29">
        <f>IF(Table2[[#This Row],[M2A]]="","",SUM(Table2[[#This Row],[M2A]]-(IF(Table2[[#This Row],[M1A]]="",Table2[[#This Row],[AWAL]],Table2[[#This Row],[M1A]]))))</f>
        <v>-2</v>
      </c>
      <c r="J1171" s="30"/>
      <c r="K117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7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71" s="31" t="str">
        <f>IF(NOT(Table2[[#This Row],[M1B]]=""),"+-","")</f>
        <v/>
      </c>
      <c r="O1171" s="50"/>
    </row>
    <row r="1172" spans="1:15">
      <c r="A1172" s="28">
        <f>IF(Table2[[#This Row],[TT]]&lt;1,"",COUNT(A$2:A1171)+1)</f>
        <v>1059</v>
      </c>
      <c r="B1172" s="38" t="s">
        <v>2663</v>
      </c>
      <c r="C1172" s="39">
        <v>13</v>
      </c>
      <c r="D1172" s="39" t="s">
        <v>2886</v>
      </c>
      <c r="E117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F1172" s="29">
        <v>12</v>
      </c>
      <c r="G1172" s="29">
        <f>IF(Table2[[#This Row],[M1A]]="","",Table2[[#This Row],[M1A]]-Table2[[#This Row],[AWAL]])</f>
        <v>-1</v>
      </c>
      <c r="H1172" s="29">
        <v>11</v>
      </c>
      <c r="I1172" s="29">
        <f>IF(Table2[[#This Row],[M2A]]="","",SUM(Table2[[#This Row],[M2A]]-(IF(Table2[[#This Row],[M1A]]="",Table2[[#This Row],[AWAL]],Table2[[#This Row],[M1A]]))))</f>
        <v>-1</v>
      </c>
      <c r="J1172" s="30"/>
      <c r="K117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7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72" s="31" t="str">
        <f>IF(NOT(Table2[[#This Row],[M1B]]=""),"+-","")</f>
        <v>+-</v>
      </c>
      <c r="O1172" s="50"/>
    </row>
    <row r="1173" spans="1:15">
      <c r="A1173" s="28">
        <f>IF(Table2[[#This Row],[TT]]&lt;1,"",COUNT(A$2:A1172)+1)</f>
        <v>1060</v>
      </c>
      <c r="B1173" s="38" t="s">
        <v>2664</v>
      </c>
      <c r="C1173" s="39">
        <v>13</v>
      </c>
      <c r="D1173" s="39" t="s">
        <v>2886</v>
      </c>
      <c r="E117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F1173" s="29">
        <v>12</v>
      </c>
      <c r="G1173" s="29">
        <f>IF(Table2[[#This Row],[M1A]]="","",Table2[[#This Row],[M1A]]-Table2[[#This Row],[AWAL]])</f>
        <v>-1</v>
      </c>
      <c r="H1173" s="29">
        <v>11</v>
      </c>
      <c r="I1173" s="29">
        <f>IF(Table2[[#This Row],[M2A]]="","",SUM(Table2[[#This Row],[M2A]]-(IF(Table2[[#This Row],[M1A]]="",Table2[[#This Row],[AWAL]],Table2[[#This Row],[M1A]]))))</f>
        <v>-1</v>
      </c>
      <c r="J1173" s="30"/>
      <c r="K117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7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73" s="31" t="str">
        <f>IF(NOT(Table2[[#This Row],[M1B]]=""),"+-","")</f>
        <v>+-</v>
      </c>
      <c r="O1173" s="50"/>
    </row>
    <row r="1174" spans="1:15">
      <c r="A1174" s="28">
        <f>IF(Table2[[#This Row],[TT]]&lt;1,"",COUNT(A$2:A1173)+1)</f>
        <v>1061</v>
      </c>
      <c r="B1174" s="38" t="s">
        <v>2665</v>
      </c>
      <c r="C1174" s="39">
        <v>18</v>
      </c>
      <c r="D1174" s="39" t="s">
        <v>2886</v>
      </c>
      <c r="E117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16</v>
      </c>
      <c r="F1174" s="29">
        <v>17</v>
      </c>
      <c r="G1174" s="29">
        <f>IF(Table2[[#This Row],[M1A]]="","",Table2[[#This Row],[M1A]]-Table2[[#This Row],[AWAL]])</f>
        <v>-1</v>
      </c>
      <c r="I1174" s="29" t="str">
        <f>IF(Table2[[#This Row],[M2A]]="","",SUM(Table2[[#This Row],[M2A]]-(IF(Table2[[#This Row],[M1A]]="",Table2[[#This Row],[AWAL]],Table2[[#This Row],[M1A]]))))</f>
        <v/>
      </c>
      <c r="J1174" s="30"/>
      <c r="K117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1174" s="29">
        <v>16</v>
      </c>
      <c r="M1174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1174" s="31" t="str">
        <f>IF(NOT(Table2[[#This Row],[M1B]]=""),"+-","")</f>
        <v>+-</v>
      </c>
      <c r="O1174" s="50"/>
    </row>
    <row r="1175" spans="1:15">
      <c r="A1175" s="28">
        <f>IF(Table2[[#This Row],[TT]]&lt;1,"",COUNT(A$2:A1174)+1)</f>
        <v>1062</v>
      </c>
      <c r="B1175" s="38" t="s">
        <v>2666</v>
      </c>
      <c r="C1175" s="39">
        <v>13</v>
      </c>
      <c r="D1175" s="39" t="s">
        <v>2886</v>
      </c>
      <c r="E117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G1175" s="29" t="str">
        <f>IF(Table2[[#This Row],[M1A]]="","",Table2[[#This Row],[M1A]]-Table2[[#This Row],[AWAL]])</f>
        <v/>
      </c>
      <c r="H1175" s="29">
        <v>12</v>
      </c>
      <c r="I1175" s="29">
        <f>IF(Table2[[#This Row],[M2A]]="","",SUM(Table2[[#This Row],[M2A]]-(IF(Table2[[#This Row],[M1A]]="",Table2[[#This Row],[AWAL]],Table2[[#This Row],[M1A]]))))</f>
        <v>-1</v>
      </c>
      <c r="J1175" s="30"/>
      <c r="K117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7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75" s="31" t="str">
        <f>IF(NOT(Table2[[#This Row],[M1B]]=""),"+-","")</f>
        <v/>
      </c>
      <c r="O1175" s="50"/>
    </row>
    <row r="1176" spans="1:15">
      <c r="A1176" s="28">
        <f>IF(Table2[[#This Row],[TT]]&lt;1,"",COUNT(A$2:A1175)+1)</f>
        <v>1063</v>
      </c>
      <c r="B1176" s="38" t="s">
        <v>2667</v>
      </c>
      <c r="C1176" s="39">
        <v>7</v>
      </c>
      <c r="D1176" s="39" t="s">
        <v>2886</v>
      </c>
      <c r="E117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1176" s="29" t="str">
        <f>IF(Table2[[#This Row],[M1A]]="","",Table2[[#This Row],[M1A]]-Table2[[#This Row],[AWAL]])</f>
        <v/>
      </c>
      <c r="H1176" s="29">
        <v>6</v>
      </c>
      <c r="I1176" s="29">
        <f>IF(Table2[[#This Row],[M2A]]="","",SUM(Table2[[#This Row],[M2A]]-(IF(Table2[[#This Row],[M1A]]="",Table2[[#This Row],[AWAL]],Table2[[#This Row],[M1A]]))))</f>
        <v>-1</v>
      </c>
      <c r="J1176" s="30"/>
      <c r="K117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7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76" s="31" t="str">
        <f>IF(NOT(Table2[[#This Row],[M1B]]=""),"+-","")</f>
        <v/>
      </c>
      <c r="O1176" s="50"/>
    </row>
    <row r="1177" spans="1:15">
      <c r="A1177" s="28">
        <f>IF(Table2[[#This Row],[TT]]&lt;1,"",COUNT(A$2:A1176)+1)</f>
        <v>1064</v>
      </c>
      <c r="B1177" s="38" t="s">
        <v>1265</v>
      </c>
      <c r="C1177" s="39">
        <v>9</v>
      </c>
      <c r="D1177" s="39" t="s">
        <v>1266</v>
      </c>
      <c r="E117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1177" s="29" t="str">
        <f>IF(Table2[[#This Row],[M1A]]="","",Table2[[#This Row],[M1A]]-Table2[[#This Row],[AWAL]])</f>
        <v/>
      </c>
      <c r="I1177" s="29" t="str">
        <f>IF(Table2[[#This Row],[M2A]]="","",SUM(Table2[[#This Row],[M2A]]-(IF(Table2[[#This Row],[M1A]]="",Table2[[#This Row],[AWAL]],Table2[[#This Row],[M1A]]))))</f>
        <v/>
      </c>
      <c r="J1177" s="30"/>
      <c r="K117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7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77" s="31" t="str">
        <f>IF(NOT(Table2[[#This Row],[M1B]]=""),"+-","")</f>
        <v/>
      </c>
      <c r="O1177" s="50"/>
    </row>
    <row r="1178" spans="1:15">
      <c r="A1178" s="32">
        <f>IF(Table2[[#This Row],[TT]]&lt;1,"",COUNT(A$2:A1177)+1)</f>
        <v>1065</v>
      </c>
      <c r="B1178" s="38" t="s">
        <v>1267</v>
      </c>
      <c r="C1178" s="39">
        <v>7</v>
      </c>
      <c r="D1178" s="39" t="s">
        <v>1268</v>
      </c>
      <c r="E1178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1178" s="31" t="str">
        <f>IF(Table2[[#This Row],[M1A]]="","",Table2[[#This Row],[M1A]]-Table2[[#This Row],[AWAL]])</f>
        <v/>
      </c>
      <c r="I1178" s="31" t="str">
        <f>IF(Table2[[#This Row],[M2A]]="","",SUM(Table2[[#This Row],[M2A]]-(IF(Table2[[#This Row],[M1A]]="",Table2[[#This Row],[AWAL]],Table2[[#This Row],[M1A]]))))</f>
        <v/>
      </c>
      <c r="J1178" s="33">
        <v>6</v>
      </c>
      <c r="K1178" s="31">
        <f>IF(Table2[[#This Row],[M3A]]="","",SUM(Table2[[#This Row],[M3A]]-(IF(Table2[[#This Row],[M2A]]="",IF(Table2[[#This Row],[M1A]]="",Table2[[#This Row],[AWAL]],Table2[[#This Row],[M1A]]),Table2[[#This Row],[M2A]]))))</f>
        <v>-1</v>
      </c>
      <c r="L1178" s="31"/>
      <c r="M1178" s="31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78" s="31" t="str">
        <f>IF(NOT(Table2[[#This Row],[M1B]]=""),"+-","")</f>
        <v/>
      </c>
      <c r="O1178" s="50"/>
    </row>
    <row r="1179" spans="1:15">
      <c r="A1179" s="28" t="str">
        <f>IF(Table2[[#This Row],[TT]]&lt;1,"",COUNT(A$2:A1178)+1)</f>
        <v/>
      </c>
      <c r="B1179" s="38" t="s">
        <v>1269</v>
      </c>
      <c r="C1179" s="39">
        <v>1</v>
      </c>
      <c r="D1179" s="39" t="s">
        <v>1270</v>
      </c>
      <c r="E117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179" s="29" t="str">
        <f>IF(Table2[[#This Row],[M1A]]="","",Table2[[#This Row],[M1A]]-Table2[[#This Row],[AWAL]])</f>
        <v/>
      </c>
      <c r="I1179" s="29" t="str">
        <f>IF(Table2[[#This Row],[M2A]]="","",SUM(Table2[[#This Row],[M2A]]-(IF(Table2[[#This Row],[M1A]]="",Table2[[#This Row],[AWAL]],Table2[[#This Row],[M1A]]))))</f>
        <v/>
      </c>
      <c r="J1179" s="30">
        <v>0</v>
      </c>
      <c r="K1179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117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79" s="31" t="str">
        <f>IF(NOT(Table2[[#This Row],[M1B]]=""),"+-","")</f>
        <v/>
      </c>
      <c r="O1179" s="50"/>
    </row>
    <row r="1180" spans="1:15">
      <c r="A1180" s="28">
        <f>IF(Table2[[#This Row],[TT]]&lt;1,"",COUNT(A$2:A1179)+1)</f>
        <v>1066</v>
      </c>
      <c r="B1180" s="38" t="s">
        <v>3184</v>
      </c>
      <c r="C1180" s="39">
        <v>2</v>
      </c>
      <c r="D1180" s="39">
        <v>4000</v>
      </c>
      <c r="E118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180" s="29" t="str">
        <f>IF(Table2[[#This Row],[M1A]]="","",Table2[[#This Row],[M1A]]-Table2[[#This Row],[AWAL]])</f>
        <v/>
      </c>
      <c r="I1180" s="29" t="str">
        <f>IF(Table2[[#This Row],[M2A]]="","",SUM(Table2[[#This Row],[M2A]]-(IF(Table2[[#This Row],[M1A]]="",Table2[[#This Row],[AWAL]],Table2[[#This Row],[M1A]]))))</f>
        <v/>
      </c>
      <c r="J1180" s="30">
        <v>1</v>
      </c>
      <c r="K1180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118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80" s="31" t="str">
        <f>IF(NOT(Table2[[#This Row],[M1B]]=""),"+-","")</f>
        <v/>
      </c>
      <c r="O1180" s="50"/>
    </row>
    <row r="1181" spans="1:15">
      <c r="A1181" s="28">
        <f>IF(Table2[[#This Row],[TT]]&lt;1,"",COUNT(A$2:A1180)+1)</f>
        <v>1067</v>
      </c>
      <c r="B1181" s="38" t="s">
        <v>1271</v>
      </c>
      <c r="C1181" s="39">
        <v>4</v>
      </c>
      <c r="D1181" s="39" t="s">
        <v>1272</v>
      </c>
      <c r="E118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181" s="29" t="str">
        <f>IF(Table2[[#This Row],[M1A]]="","",Table2[[#This Row],[M1A]]-Table2[[#This Row],[AWAL]])</f>
        <v/>
      </c>
      <c r="I1181" s="29" t="str">
        <f>IF(Table2[[#This Row],[M2A]]="","",SUM(Table2[[#This Row],[M2A]]-(IF(Table2[[#This Row],[M1A]]="",Table2[[#This Row],[AWAL]],Table2[[#This Row],[M1A]]))))</f>
        <v/>
      </c>
      <c r="J1181" s="30"/>
      <c r="K118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8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81" s="31" t="str">
        <f>IF(NOT(Table2[[#This Row],[M1B]]=""),"+-","")</f>
        <v/>
      </c>
      <c r="O1181" s="50"/>
    </row>
    <row r="1182" spans="1:15">
      <c r="A1182" s="91">
        <f>IF(Table2[[#This Row],[TT]]&lt;1,"",COUNT(A$2:A1181)+1)</f>
        <v>1068</v>
      </c>
      <c r="B1182" s="37" t="s">
        <v>3171</v>
      </c>
      <c r="D1182" s="42">
        <v>240</v>
      </c>
      <c r="E1182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G1182" s="31" t="str">
        <f>IF(Table2[[#This Row],[M1A]]="","",Table2[[#This Row],[M1A]]-Table2[[#This Row],[AWAL]])</f>
        <v/>
      </c>
      <c r="I1182" s="31" t="str">
        <f>IF(Table2[[#This Row],[M2A]]="","",SUM(Table2[[#This Row],[M2A]]-(IF(Table2[[#This Row],[M1A]]="",Table2[[#This Row],[AWAL]],Table2[[#This Row],[M1A]]))))</f>
        <v/>
      </c>
      <c r="J1182" s="30"/>
      <c r="K1182" s="31" t="str">
        <f>IF(Table2[[#This Row],[M3A]]="","",SUM(Table2[[#This Row],[M3A]]-(IF(Table2[[#This Row],[M2A]]="",IF(Table2[[#This Row],[M1A]]="",Table2[[#This Row],[AWAL]],Table2[[#This Row],[M1A]]),Table2[[#This Row],[M2A]]))))</f>
        <v/>
      </c>
      <c r="L1182" s="29">
        <v>14</v>
      </c>
      <c r="M1182" s="31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14</v>
      </c>
      <c r="N1182" s="31" t="str">
        <f>IF(NOT(Table2[[#This Row],[M1B]]=""),"+-","")</f>
        <v/>
      </c>
      <c r="O1182" s="31"/>
    </row>
    <row r="1183" spans="1:15">
      <c r="A1183" s="28">
        <f>IF(Table2[[#This Row],[TT]]&lt;1,"",COUNT(A$2:A1182)+1)</f>
        <v>1069</v>
      </c>
      <c r="B1183" s="38" t="s">
        <v>1274</v>
      </c>
      <c r="C1183" s="39">
        <v>1</v>
      </c>
      <c r="D1183" s="39" t="s">
        <v>1273</v>
      </c>
      <c r="E118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183" s="29" t="str">
        <f>IF(Table2[[#This Row],[M1A]]="","",Table2[[#This Row],[M1A]]-Table2[[#This Row],[AWAL]])</f>
        <v/>
      </c>
      <c r="I1183" s="29" t="str">
        <f>IF(Table2[[#This Row],[M2A]]="","",SUM(Table2[[#This Row],[M2A]]-(IF(Table2[[#This Row],[M1A]]="",Table2[[#This Row],[AWAL]],Table2[[#This Row],[M1A]]))))</f>
        <v/>
      </c>
      <c r="J1183" s="30"/>
      <c r="K118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8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83" s="31" t="str">
        <f>IF(NOT(Table2[[#This Row],[M1B]]=""),"+-","")</f>
        <v/>
      </c>
      <c r="O1183" s="50"/>
    </row>
    <row r="1184" spans="1:15">
      <c r="A1184" s="28">
        <f>IF(Table2[[#This Row],[TT]]&lt;1,"",COUNT(A$2:A1183)+1)</f>
        <v>1070</v>
      </c>
      <c r="B1184" s="38" t="s">
        <v>1275</v>
      </c>
      <c r="C1184" s="39">
        <v>5</v>
      </c>
      <c r="D1184" s="39" t="s">
        <v>1276</v>
      </c>
      <c r="E118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184" s="29" t="str">
        <f>IF(Table2[[#This Row],[M1A]]="","",Table2[[#This Row],[M1A]]-Table2[[#This Row],[AWAL]])</f>
        <v/>
      </c>
      <c r="I1184" s="29" t="str">
        <f>IF(Table2[[#This Row],[M2A]]="","",SUM(Table2[[#This Row],[M2A]]-(IF(Table2[[#This Row],[M1A]]="",Table2[[#This Row],[AWAL]],Table2[[#This Row],[M1A]]))))</f>
        <v/>
      </c>
      <c r="J1184" s="30"/>
      <c r="K118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8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84" s="31" t="str">
        <f>IF(NOT(Table2[[#This Row],[M1B]]=""),"+-","")</f>
        <v/>
      </c>
      <c r="O1184" s="50"/>
    </row>
    <row r="1185" spans="1:15">
      <c r="A1185" s="28">
        <f>IF(Table2[[#This Row],[TT]]&lt;1,"",COUNT(A$2:A1184)+1)</f>
        <v>1071</v>
      </c>
      <c r="B1185" s="38" t="s">
        <v>1277</v>
      </c>
      <c r="C1185" s="39">
        <v>7</v>
      </c>
      <c r="D1185" s="39" t="s">
        <v>1278</v>
      </c>
      <c r="E118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185" s="29" t="str">
        <f>IF(Table2[[#This Row],[M1A]]="","",Table2[[#This Row],[M1A]]-Table2[[#This Row],[AWAL]])</f>
        <v/>
      </c>
      <c r="I1185" s="29" t="str">
        <f>IF(Table2[[#This Row],[M2A]]="","",SUM(Table2[[#This Row],[M2A]]-(IF(Table2[[#This Row],[M1A]]="",Table2[[#This Row],[AWAL]],Table2[[#This Row],[M1A]]))))</f>
        <v/>
      </c>
      <c r="J1185" s="30"/>
      <c r="K118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8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85" s="31" t="str">
        <f>IF(NOT(Table2[[#This Row],[M1B]]=""),"+-","")</f>
        <v/>
      </c>
      <c r="O1185" s="50"/>
    </row>
    <row r="1186" spans="1:15">
      <c r="A1186" s="28">
        <f>IF(Table2[[#This Row],[TT]]&lt;1,"",COUNT(A$2:A1185)+1)</f>
        <v>1072</v>
      </c>
      <c r="B1186" s="38" t="s">
        <v>1279</v>
      </c>
      <c r="C1186" s="39">
        <v>4</v>
      </c>
      <c r="D1186" s="39" t="s">
        <v>1273</v>
      </c>
      <c r="E118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186" s="29" t="str">
        <f>IF(Table2[[#This Row],[M1A]]="","",Table2[[#This Row],[M1A]]-Table2[[#This Row],[AWAL]])</f>
        <v/>
      </c>
      <c r="I1186" s="29" t="str">
        <f>IF(Table2[[#This Row],[M2A]]="","",SUM(Table2[[#This Row],[M2A]]-(IF(Table2[[#This Row],[M1A]]="",Table2[[#This Row],[AWAL]],Table2[[#This Row],[M1A]]))))</f>
        <v/>
      </c>
      <c r="J1186" s="30"/>
      <c r="K118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8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86" s="31" t="str">
        <f>IF(NOT(Table2[[#This Row],[M1B]]=""),"+-","")</f>
        <v/>
      </c>
      <c r="O1186" s="50"/>
    </row>
    <row r="1187" spans="1:15">
      <c r="A1187" s="28">
        <f>IF(Table2[[#This Row],[TT]]&lt;1,"",COUNT(A$2:A1186)+1)</f>
        <v>1073</v>
      </c>
      <c r="B1187" s="38" t="s">
        <v>1280</v>
      </c>
      <c r="C1187" s="39">
        <v>55</v>
      </c>
      <c r="D1187" s="39" t="s">
        <v>1273</v>
      </c>
      <c r="E118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55</v>
      </c>
      <c r="G1187" s="29" t="str">
        <f>IF(Table2[[#This Row],[M1A]]="","",Table2[[#This Row],[M1A]]-Table2[[#This Row],[AWAL]])</f>
        <v/>
      </c>
      <c r="I1187" s="29" t="str">
        <f>IF(Table2[[#This Row],[M2A]]="","",SUM(Table2[[#This Row],[M2A]]-(IF(Table2[[#This Row],[M1A]]="",Table2[[#This Row],[AWAL]],Table2[[#This Row],[M1A]]))))</f>
        <v/>
      </c>
      <c r="J1187" s="30"/>
      <c r="K118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8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87" s="31" t="str">
        <f>IF(NOT(Table2[[#This Row],[M1B]]=""),"+-","")</f>
        <v/>
      </c>
      <c r="O1187" s="50"/>
    </row>
    <row r="1188" spans="1:15">
      <c r="A1188" s="28">
        <f>IF(Table2[[#This Row],[TT]]&lt;1,"",COUNT(A$2:A1187)+1)</f>
        <v>1074</v>
      </c>
      <c r="B1188" s="38" t="s">
        <v>1281</v>
      </c>
      <c r="C1188" s="39">
        <v>15</v>
      </c>
      <c r="D1188" s="39" t="s">
        <v>1273</v>
      </c>
      <c r="E118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G1188" s="29" t="str">
        <f>IF(Table2[[#This Row],[M1A]]="","",Table2[[#This Row],[M1A]]-Table2[[#This Row],[AWAL]])</f>
        <v/>
      </c>
      <c r="I1188" s="29" t="str">
        <f>IF(Table2[[#This Row],[M2A]]="","",SUM(Table2[[#This Row],[M2A]]-(IF(Table2[[#This Row],[M1A]]="",Table2[[#This Row],[AWAL]],Table2[[#This Row],[M1A]]))))</f>
        <v/>
      </c>
      <c r="J1188" s="30"/>
      <c r="K118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8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88" s="31" t="str">
        <f>IF(NOT(Table2[[#This Row],[M1B]]=""),"+-","")</f>
        <v/>
      </c>
      <c r="O1188" s="50"/>
    </row>
    <row r="1189" spans="1:15">
      <c r="A1189" s="28">
        <f>IF(Table2[[#This Row],[TT]]&lt;1,"",COUNT(A$2:A1188)+1)</f>
        <v>1075</v>
      </c>
      <c r="B1189" s="38" t="s">
        <v>1282</v>
      </c>
      <c r="C1189" s="39">
        <v>1</v>
      </c>
      <c r="D1189" s="39" t="s">
        <v>1283</v>
      </c>
      <c r="E118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189" s="29" t="str">
        <f>IF(Table2[[#This Row],[M1A]]="","",Table2[[#This Row],[M1A]]-Table2[[#This Row],[AWAL]])</f>
        <v/>
      </c>
      <c r="I1189" s="29" t="str">
        <f>IF(Table2[[#This Row],[M2A]]="","",SUM(Table2[[#This Row],[M2A]]-(IF(Table2[[#This Row],[M1A]]="",Table2[[#This Row],[AWAL]],Table2[[#This Row],[M1A]]))))</f>
        <v/>
      </c>
      <c r="J1189" s="30"/>
      <c r="K118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8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89" s="31" t="str">
        <f>IF(NOT(Table2[[#This Row],[M1B]]=""),"+-","")</f>
        <v/>
      </c>
      <c r="O1189" s="50"/>
    </row>
    <row r="1190" spans="1:15">
      <c r="A1190" s="28">
        <f>IF(Table2[[#This Row],[TT]]&lt;1,"",COUNT(A$2:A1189)+1)</f>
        <v>1076</v>
      </c>
      <c r="B1190" s="70" t="s">
        <v>1284</v>
      </c>
      <c r="C1190" s="71">
        <v>11</v>
      </c>
      <c r="D1190" s="71" t="s">
        <v>1285</v>
      </c>
      <c r="E119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G1190" s="29" t="str">
        <f>IF(Table2[[#This Row],[M1A]]="","",Table2[[#This Row],[M1A]]-Table2[[#This Row],[AWAL]])</f>
        <v/>
      </c>
      <c r="I1190" s="29" t="str">
        <f>IF(Table2[[#This Row],[M2A]]="","",SUM(Table2[[#This Row],[M2A]]-(IF(Table2[[#This Row],[M1A]]="",Table2[[#This Row],[AWAL]],Table2[[#This Row],[M1A]]))))</f>
        <v/>
      </c>
      <c r="J1190" s="30"/>
      <c r="K119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9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90" s="31" t="str">
        <f>IF(NOT(Table2[[#This Row],[M1B]]=""),"+-","")</f>
        <v/>
      </c>
      <c r="O1190" s="50"/>
    </row>
    <row r="1191" spans="1:15">
      <c r="A1191" s="28">
        <f>IF(Table2[[#This Row],[TT]]&lt;1,"",COUNT(A$2:A1190)+1)</f>
        <v>1077</v>
      </c>
      <c r="B1191" s="38" t="s">
        <v>1286</v>
      </c>
      <c r="C1191" s="39">
        <v>4</v>
      </c>
      <c r="D1191" s="39">
        <v>240</v>
      </c>
      <c r="E119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191" s="29" t="str">
        <f>IF(Table2[[#This Row],[M1A]]="","",Table2[[#This Row],[M1A]]-Table2[[#This Row],[AWAL]])</f>
        <v/>
      </c>
      <c r="I1191" s="29" t="str">
        <f>IF(Table2[[#This Row],[M2A]]="","",SUM(Table2[[#This Row],[M2A]]-(IF(Table2[[#This Row],[M1A]]="",Table2[[#This Row],[AWAL]],Table2[[#This Row],[M1A]]))))</f>
        <v/>
      </c>
      <c r="J1191" s="30"/>
      <c r="K119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9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91" s="31" t="str">
        <f>IF(NOT(Table2[[#This Row],[M1B]]=""),"+-","")</f>
        <v/>
      </c>
      <c r="O1191" s="50"/>
    </row>
    <row r="1192" spans="1:15">
      <c r="A1192" s="28">
        <f>IF(Table2[[#This Row],[TT]]&lt;1,"",COUNT(A$2:A1191)+1)</f>
        <v>1078</v>
      </c>
      <c r="B1192" s="38" t="s">
        <v>1287</v>
      </c>
      <c r="C1192" s="39">
        <v>5</v>
      </c>
      <c r="D1192" s="39">
        <v>270</v>
      </c>
      <c r="E119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192" s="29" t="str">
        <f>IF(Table2[[#This Row],[M1A]]="","",Table2[[#This Row],[M1A]]-Table2[[#This Row],[AWAL]])</f>
        <v/>
      </c>
      <c r="I1192" s="29" t="str">
        <f>IF(Table2[[#This Row],[M2A]]="","",SUM(Table2[[#This Row],[M2A]]-(IF(Table2[[#This Row],[M1A]]="",Table2[[#This Row],[AWAL]],Table2[[#This Row],[M1A]]))))</f>
        <v/>
      </c>
      <c r="J1192" s="30"/>
      <c r="K119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9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92" s="31" t="str">
        <f>IF(NOT(Table2[[#This Row],[M1B]]=""),"+-","")</f>
        <v/>
      </c>
      <c r="O1192" s="50"/>
    </row>
    <row r="1193" spans="1:15">
      <c r="A1193" s="28">
        <f>IF(Table2[[#This Row],[TT]]&lt;1,"",COUNT(A$2:A1192)+1)</f>
        <v>1079</v>
      </c>
      <c r="B1193" s="38" t="s">
        <v>1288</v>
      </c>
      <c r="C1193" s="39">
        <v>4</v>
      </c>
      <c r="D1193" s="39" t="s">
        <v>455</v>
      </c>
      <c r="E119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193" s="29" t="str">
        <f>IF(Table2[[#This Row],[M1A]]="","",Table2[[#This Row],[M1A]]-Table2[[#This Row],[AWAL]])</f>
        <v/>
      </c>
      <c r="I1193" s="29" t="str">
        <f>IF(Table2[[#This Row],[M2A]]="","",SUM(Table2[[#This Row],[M2A]]-(IF(Table2[[#This Row],[M1A]]="",Table2[[#This Row],[AWAL]],Table2[[#This Row],[M1A]]))))</f>
        <v/>
      </c>
      <c r="J1193" s="30"/>
      <c r="K119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9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93" s="31" t="str">
        <f>IF(NOT(Table2[[#This Row],[M1B]]=""),"+-","")</f>
        <v/>
      </c>
      <c r="O1193" s="50"/>
    </row>
    <row r="1194" spans="1:15">
      <c r="A1194" s="28">
        <f>IF(Table2[[#This Row],[TT]]&lt;1,"",COUNT(A$2:A1193)+1)</f>
        <v>1080</v>
      </c>
      <c r="B1194" s="38" t="s">
        <v>1289</v>
      </c>
      <c r="C1194" s="39">
        <v>3</v>
      </c>
      <c r="D1194" s="39">
        <v>0</v>
      </c>
      <c r="E119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194" s="29" t="str">
        <f>IF(Table2[[#This Row],[M1A]]="","",Table2[[#This Row],[M1A]]-Table2[[#This Row],[AWAL]])</f>
        <v/>
      </c>
      <c r="I1194" s="29" t="str">
        <f>IF(Table2[[#This Row],[M2A]]="","",SUM(Table2[[#This Row],[M2A]]-(IF(Table2[[#This Row],[M1A]]="",Table2[[#This Row],[AWAL]],Table2[[#This Row],[M1A]]))))</f>
        <v/>
      </c>
      <c r="J1194" s="30"/>
      <c r="K119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9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94" s="31" t="str">
        <f>IF(NOT(Table2[[#This Row],[M1B]]=""),"+-","")</f>
        <v/>
      </c>
      <c r="O1194" s="50"/>
    </row>
    <row r="1195" spans="1:15">
      <c r="A1195" s="28">
        <f>IF(Table2[[#This Row],[TT]]&lt;1,"",COUNT(A$2:A1194)+1)</f>
        <v>1081</v>
      </c>
      <c r="B1195" s="38" t="s">
        <v>1290</v>
      </c>
      <c r="C1195" s="39">
        <v>1</v>
      </c>
      <c r="D1195" s="39" t="s">
        <v>137</v>
      </c>
      <c r="E119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195" s="29" t="str">
        <f>IF(Table2[[#This Row],[M1A]]="","",Table2[[#This Row],[M1A]]-Table2[[#This Row],[AWAL]])</f>
        <v/>
      </c>
      <c r="I1195" s="29" t="str">
        <f>IF(Table2[[#This Row],[M2A]]="","",SUM(Table2[[#This Row],[M2A]]-(IF(Table2[[#This Row],[M1A]]="",Table2[[#This Row],[AWAL]],Table2[[#This Row],[M1A]]))))</f>
        <v/>
      </c>
      <c r="J1195" s="30"/>
      <c r="K119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9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95" s="31" t="str">
        <f>IF(NOT(Table2[[#This Row],[M1B]]=""),"+-","")</f>
        <v/>
      </c>
      <c r="O1195" s="50"/>
    </row>
    <row r="1196" spans="1:15">
      <c r="A1196" s="28">
        <f>IF(Table2[[#This Row],[TT]]&lt;1,"",COUNT(A$2:A1195)+1)</f>
        <v>1082</v>
      </c>
      <c r="B1196" s="38" t="s">
        <v>1291</v>
      </c>
      <c r="C1196" s="39">
        <v>1</v>
      </c>
      <c r="D1196" s="39">
        <v>1000</v>
      </c>
      <c r="E119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196" s="29" t="str">
        <f>IF(Table2[[#This Row],[M1A]]="","",Table2[[#This Row],[M1A]]-Table2[[#This Row],[AWAL]])</f>
        <v/>
      </c>
      <c r="I1196" s="29" t="str">
        <f>IF(Table2[[#This Row],[M2A]]="","",SUM(Table2[[#This Row],[M2A]]-(IF(Table2[[#This Row],[M1A]]="",Table2[[#This Row],[AWAL]],Table2[[#This Row],[M1A]]))))</f>
        <v/>
      </c>
      <c r="J1196" s="30"/>
      <c r="K119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9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96" s="31" t="str">
        <f>IF(NOT(Table2[[#This Row],[M1B]]=""),"+-","")</f>
        <v/>
      </c>
      <c r="O1196" s="50"/>
    </row>
    <row r="1197" spans="1:15">
      <c r="A1197" s="28">
        <f>IF(Table2[[#This Row],[TT]]&lt;1,"",COUNT(A$2:A1196)+1)</f>
        <v>1083</v>
      </c>
      <c r="B1197" s="38" t="s">
        <v>1291</v>
      </c>
      <c r="C1197" s="39">
        <v>5</v>
      </c>
      <c r="D1197" s="39">
        <v>1200</v>
      </c>
      <c r="E119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197" s="29" t="str">
        <f>IF(Table2[[#This Row],[M1A]]="","",Table2[[#This Row],[M1A]]-Table2[[#This Row],[AWAL]])</f>
        <v/>
      </c>
      <c r="I1197" s="29" t="str">
        <f>IF(Table2[[#This Row],[M2A]]="","",SUM(Table2[[#This Row],[M2A]]-(IF(Table2[[#This Row],[M1A]]="",Table2[[#This Row],[AWAL]],Table2[[#This Row],[M1A]]))))</f>
        <v/>
      </c>
      <c r="J1197" s="30"/>
      <c r="K119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9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97" s="31" t="str">
        <f>IF(NOT(Table2[[#This Row],[M1B]]=""),"+-","")</f>
        <v/>
      </c>
      <c r="O1197" s="50"/>
    </row>
    <row r="1198" spans="1:15">
      <c r="A1198" s="28">
        <f>IF(Table2[[#This Row],[TT]]&lt;1,"",COUNT(A$2:A1197)+1)</f>
        <v>1084</v>
      </c>
      <c r="B1198" s="38" t="s">
        <v>2619</v>
      </c>
      <c r="C1198" s="39">
        <v>6</v>
      </c>
      <c r="D1198" s="39" t="s">
        <v>2887</v>
      </c>
      <c r="E119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1198" s="29" t="str">
        <f>IF(Table2[[#This Row],[M1A]]="","",Table2[[#This Row],[M1A]]-Table2[[#This Row],[AWAL]])</f>
        <v/>
      </c>
      <c r="I1198" s="29" t="str">
        <f>IF(Table2[[#This Row],[M2A]]="","",SUM(Table2[[#This Row],[M2A]]-(IF(Table2[[#This Row],[M1A]]="",Table2[[#This Row],[AWAL]],Table2[[#This Row],[M1A]]))))</f>
        <v/>
      </c>
      <c r="J1198" s="30"/>
      <c r="K119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9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98" s="31" t="str">
        <f>IF(NOT(Table2[[#This Row],[M1B]]=""),"+-","")</f>
        <v/>
      </c>
      <c r="O1198" s="50"/>
    </row>
    <row r="1199" spans="1:15">
      <c r="A1199" s="28">
        <f>IF(Table2[[#This Row],[TT]]&lt;1,"",COUNT(A$2:A1198)+1)</f>
        <v>1085</v>
      </c>
      <c r="B1199" s="38" t="s">
        <v>1292</v>
      </c>
      <c r="C1199" s="39">
        <v>18</v>
      </c>
      <c r="D1199" s="39" t="s">
        <v>91</v>
      </c>
      <c r="E119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18</v>
      </c>
      <c r="G1199" s="29" t="str">
        <f>IF(Table2[[#This Row],[M1A]]="","",Table2[[#This Row],[M1A]]-Table2[[#This Row],[AWAL]])</f>
        <v/>
      </c>
      <c r="I1199" s="29" t="str">
        <f>IF(Table2[[#This Row],[M2A]]="","",SUM(Table2[[#This Row],[M2A]]-(IF(Table2[[#This Row],[M1A]]="",Table2[[#This Row],[AWAL]],Table2[[#This Row],[M1A]]))))</f>
        <v/>
      </c>
      <c r="J1199" s="30"/>
      <c r="K119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9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99" s="31" t="str">
        <f>IF(NOT(Table2[[#This Row],[M1B]]=""),"+-","")</f>
        <v/>
      </c>
      <c r="O1199" s="50"/>
    </row>
    <row r="1200" spans="1:15">
      <c r="A1200" s="28">
        <f>IF(Table2[[#This Row],[TT]]&lt;1,"",COUNT(A$2:A1199)+1)</f>
        <v>1086</v>
      </c>
      <c r="B1200" s="38" t="s">
        <v>1293</v>
      </c>
      <c r="C1200" s="39">
        <v>4</v>
      </c>
      <c r="D1200" s="39">
        <v>480</v>
      </c>
      <c r="E120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200" s="29" t="str">
        <f>IF(Table2[[#This Row],[M1A]]="","",Table2[[#This Row],[M1A]]-Table2[[#This Row],[AWAL]])</f>
        <v/>
      </c>
      <c r="I1200" s="29" t="str">
        <f>IF(Table2[[#This Row],[M2A]]="","",SUM(Table2[[#This Row],[M2A]]-(IF(Table2[[#This Row],[M1A]]="",Table2[[#This Row],[AWAL]],Table2[[#This Row],[M1A]]))))</f>
        <v/>
      </c>
      <c r="J1200" s="30"/>
      <c r="K120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0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00" s="31" t="str">
        <f>IF(NOT(Table2[[#This Row],[M1B]]=""),"+-","")</f>
        <v/>
      </c>
      <c r="O1200" s="50"/>
    </row>
    <row r="1201" spans="1:15">
      <c r="A1201" s="28">
        <f>IF(Table2[[#This Row],[TT]]&lt;1,"",COUNT(A$2:A1200)+1)</f>
        <v>1087</v>
      </c>
      <c r="B1201" s="38" t="s">
        <v>1294</v>
      </c>
      <c r="C1201" s="39">
        <v>2</v>
      </c>
      <c r="D1201" s="39">
        <v>480</v>
      </c>
      <c r="E120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201" s="29" t="str">
        <f>IF(Table2[[#This Row],[M1A]]="","",Table2[[#This Row],[M1A]]-Table2[[#This Row],[AWAL]])</f>
        <v/>
      </c>
      <c r="I1201" s="29" t="str">
        <f>IF(Table2[[#This Row],[M2A]]="","",SUM(Table2[[#This Row],[M2A]]-(IF(Table2[[#This Row],[M1A]]="",Table2[[#This Row],[AWAL]],Table2[[#This Row],[M1A]]))))</f>
        <v/>
      </c>
      <c r="J1201" s="30"/>
      <c r="K120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0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01" s="31" t="str">
        <f>IF(NOT(Table2[[#This Row],[M1B]]=""),"+-","")</f>
        <v/>
      </c>
      <c r="O1201" s="50"/>
    </row>
    <row r="1202" spans="1:15">
      <c r="A1202" s="28">
        <f>IF(Table2[[#This Row],[TT]]&lt;1,"",COUNT(A$2:A1201)+1)</f>
        <v>1088</v>
      </c>
      <c r="B1202" s="38" t="s">
        <v>1295</v>
      </c>
      <c r="C1202" s="39">
        <v>23</v>
      </c>
      <c r="D1202" s="39" t="s">
        <v>82</v>
      </c>
      <c r="E120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23</v>
      </c>
      <c r="G1202" s="29" t="str">
        <f>IF(Table2[[#This Row],[M1A]]="","",Table2[[#This Row],[M1A]]-Table2[[#This Row],[AWAL]])</f>
        <v/>
      </c>
      <c r="I1202" s="29" t="str">
        <f>IF(Table2[[#This Row],[M2A]]="","",SUM(Table2[[#This Row],[M2A]]-(IF(Table2[[#This Row],[M1A]]="",Table2[[#This Row],[AWAL]],Table2[[#This Row],[M1A]]))))</f>
        <v/>
      </c>
      <c r="J1202" s="30"/>
      <c r="K120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0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02" s="31" t="str">
        <f>IF(NOT(Table2[[#This Row],[M1B]]=""),"+-","")</f>
        <v/>
      </c>
      <c r="O1202" s="50"/>
    </row>
    <row r="1203" spans="1:15">
      <c r="A1203" s="28">
        <f>IF(Table2[[#This Row],[TT]]&lt;1,"",COUNT(A$2:A1202)+1)</f>
        <v>1089</v>
      </c>
      <c r="B1203" s="38" t="s">
        <v>1296</v>
      </c>
      <c r="C1203" s="39">
        <v>2</v>
      </c>
      <c r="D1203" s="39" t="s">
        <v>1297</v>
      </c>
      <c r="E120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203" s="29" t="str">
        <f>IF(Table2[[#This Row],[M1A]]="","",Table2[[#This Row],[M1A]]-Table2[[#This Row],[AWAL]])</f>
        <v/>
      </c>
      <c r="I1203" s="29" t="str">
        <f>IF(Table2[[#This Row],[M2A]]="","",SUM(Table2[[#This Row],[M2A]]-(IF(Table2[[#This Row],[M1A]]="",Table2[[#This Row],[AWAL]],Table2[[#This Row],[M1A]]))))</f>
        <v/>
      </c>
      <c r="J1203" s="30"/>
      <c r="K120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0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03" s="31" t="str">
        <f>IF(NOT(Table2[[#This Row],[M1B]]=""),"+-","")</f>
        <v/>
      </c>
      <c r="O1203" s="50"/>
    </row>
    <row r="1204" spans="1:15">
      <c r="A1204" s="28">
        <f>IF(Table2[[#This Row],[TT]]&lt;1,"",COUNT(A$2:A1203)+1)</f>
        <v>1090</v>
      </c>
      <c r="B1204" s="38" t="s">
        <v>1298</v>
      </c>
      <c r="C1204" s="39">
        <v>1</v>
      </c>
      <c r="D1204" s="39" t="s">
        <v>120</v>
      </c>
      <c r="E120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204" s="29" t="str">
        <f>IF(Table2[[#This Row],[M1A]]="","",Table2[[#This Row],[M1A]]-Table2[[#This Row],[AWAL]])</f>
        <v/>
      </c>
      <c r="I1204" s="29" t="str">
        <f>IF(Table2[[#This Row],[M2A]]="","",SUM(Table2[[#This Row],[M2A]]-(IF(Table2[[#This Row],[M1A]]="",Table2[[#This Row],[AWAL]],Table2[[#This Row],[M1A]]))))</f>
        <v/>
      </c>
      <c r="J1204" s="30"/>
      <c r="K120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0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04" s="31" t="str">
        <f>IF(NOT(Table2[[#This Row],[M1B]]=""),"+-","")</f>
        <v/>
      </c>
      <c r="O1204" s="50"/>
    </row>
    <row r="1205" spans="1:15">
      <c r="A1205" s="28">
        <f>IF(Table2[[#This Row],[TT]]&lt;1,"",COUNT(A$2:A1204)+1)</f>
        <v>1091</v>
      </c>
      <c r="B1205" s="38" t="s">
        <v>1299</v>
      </c>
      <c r="C1205" s="39">
        <v>1</v>
      </c>
      <c r="D1205" s="39" t="s">
        <v>19</v>
      </c>
      <c r="E120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205" s="29" t="str">
        <f>IF(Table2[[#This Row],[M1A]]="","",Table2[[#This Row],[M1A]]-Table2[[#This Row],[AWAL]])</f>
        <v/>
      </c>
      <c r="I1205" s="29" t="str">
        <f>IF(Table2[[#This Row],[M2A]]="","",SUM(Table2[[#This Row],[M2A]]-(IF(Table2[[#This Row],[M1A]]="",Table2[[#This Row],[AWAL]],Table2[[#This Row],[M1A]]))))</f>
        <v/>
      </c>
      <c r="J1205" s="30"/>
      <c r="K120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0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05" s="31" t="str">
        <f>IF(NOT(Table2[[#This Row],[M1B]]=""),"+-","")</f>
        <v/>
      </c>
      <c r="O1205" s="50"/>
    </row>
    <row r="1206" spans="1:15">
      <c r="A1206" s="28">
        <f>IF(Table2[[#This Row],[TT]]&lt;1,"",COUNT(A$2:A1205)+1)</f>
        <v>1092</v>
      </c>
      <c r="B1206" s="38" t="s">
        <v>1300</v>
      </c>
      <c r="C1206" s="39">
        <v>13</v>
      </c>
      <c r="D1206" s="39" t="s">
        <v>143</v>
      </c>
      <c r="E120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G1206" s="29" t="str">
        <f>IF(Table2[[#This Row],[M1A]]="","",Table2[[#This Row],[M1A]]-Table2[[#This Row],[AWAL]])</f>
        <v/>
      </c>
      <c r="I1206" s="29" t="str">
        <f>IF(Table2[[#This Row],[M2A]]="","",SUM(Table2[[#This Row],[M2A]]-(IF(Table2[[#This Row],[M1A]]="",Table2[[#This Row],[AWAL]],Table2[[#This Row],[M1A]]))))</f>
        <v/>
      </c>
      <c r="J1206" s="30"/>
      <c r="K120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0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06" s="31" t="str">
        <f>IF(NOT(Table2[[#This Row],[M1B]]=""),"+-","")</f>
        <v/>
      </c>
      <c r="O1206" s="50"/>
    </row>
    <row r="1207" spans="1:15">
      <c r="A1207" s="28">
        <f>IF(Table2[[#This Row],[TT]]&lt;1,"",COUNT(A$2:A1206)+1)</f>
        <v>1093</v>
      </c>
      <c r="B1207" s="38" t="s">
        <v>1301</v>
      </c>
      <c r="C1207" s="39">
        <v>7</v>
      </c>
      <c r="D1207" s="39" t="s">
        <v>1302</v>
      </c>
      <c r="E120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207" s="29" t="str">
        <f>IF(Table2[[#This Row],[M1A]]="","",Table2[[#This Row],[M1A]]-Table2[[#This Row],[AWAL]])</f>
        <v/>
      </c>
      <c r="I1207" s="29" t="str">
        <f>IF(Table2[[#This Row],[M2A]]="","",SUM(Table2[[#This Row],[M2A]]-(IF(Table2[[#This Row],[M1A]]="",Table2[[#This Row],[AWAL]],Table2[[#This Row],[M1A]]))))</f>
        <v/>
      </c>
      <c r="J1207" s="30"/>
      <c r="K120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0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07" s="31" t="str">
        <f>IF(NOT(Table2[[#This Row],[M1B]]=""),"+-","")</f>
        <v/>
      </c>
      <c r="O1207" s="50"/>
    </row>
    <row r="1208" spans="1:15">
      <c r="A1208" s="28">
        <f>IF(Table2[[#This Row],[TT]]&lt;1,"",COUNT(A$2:A1207)+1)</f>
        <v>1094</v>
      </c>
      <c r="B1208" s="38" t="s">
        <v>1303</v>
      </c>
      <c r="C1208" s="39">
        <v>12</v>
      </c>
      <c r="D1208" s="39" t="s">
        <v>86</v>
      </c>
      <c r="E120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G1208" s="29" t="str">
        <f>IF(Table2[[#This Row],[M1A]]="","",Table2[[#This Row],[M1A]]-Table2[[#This Row],[AWAL]])</f>
        <v/>
      </c>
      <c r="I1208" s="29" t="str">
        <f>IF(Table2[[#This Row],[M2A]]="","",SUM(Table2[[#This Row],[M2A]]-(IF(Table2[[#This Row],[M1A]]="",Table2[[#This Row],[AWAL]],Table2[[#This Row],[M1A]]))))</f>
        <v/>
      </c>
      <c r="J1208" s="30"/>
      <c r="K120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0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08" s="31" t="str">
        <f>IF(NOT(Table2[[#This Row],[M1B]]=""),"+-","")</f>
        <v/>
      </c>
      <c r="O1208" s="50"/>
    </row>
    <row r="1209" spans="1:15">
      <c r="A1209" s="28">
        <f>IF(Table2[[#This Row],[TT]]&lt;1,"",COUNT(A$2:A1208)+1)</f>
        <v>1095</v>
      </c>
      <c r="B1209" s="38" t="s">
        <v>1304</v>
      </c>
      <c r="C1209" s="39">
        <v>3</v>
      </c>
      <c r="D1209" s="39" t="s">
        <v>82</v>
      </c>
      <c r="E120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209" s="29" t="str">
        <f>IF(Table2[[#This Row],[M1A]]="","",Table2[[#This Row],[M1A]]-Table2[[#This Row],[AWAL]])</f>
        <v/>
      </c>
      <c r="I1209" s="29" t="str">
        <f>IF(Table2[[#This Row],[M2A]]="","",SUM(Table2[[#This Row],[M2A]]-(IF(Table2[[#This Row],[M1A]]="",Table2[[#This Row],[AWAL]],Table2[[#This Row],[M1A]]))))</f>
        <v/>
      </c>
      <c r="J1209" s="30"/>
      <c r="K120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0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09" s="31" t="str">
        <f>IF(NOT(Table2[[#This Row],[M1B]]=""),"+-","")</f>
        <v/>
      </c>
      <c r="O1209" s="50"/>
    </row>
    <row r="1210" spans="1:15">
      <c r="A1210" s="32">
        <f>IF(Table2[[#This Row],[TT]]&lt;1,"",COUNT(A$2:A1209)+1)</f>
        <v>1096</v>
      </c>
      <c r="B1210" s="38" t="s">
        <v>1305</v>
      </c>
      <c r="C1210" s="39">
        <v>1</v>
      </c>
      <c r="D1210" s="39" t="s">
        <v>120</v>
      </c>
      <c r="E1210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210" s="31" t="str">
        <f>IF(Table2[[#This Row],[M1A]]="","",Table2[[#This Row],[M1A]]-Table2[[#This Row],[AWAL]])</f>
        <v/>
      </c>
      <c r="I1210" s="29" t="str">
        <f>IF(Table2[[#This Row],[M2A]]="","",SUM(Table2[[#This Row],[M2A]]-(IF(Table2[[#This Row],[M1A]]="",Table2[[#This Row],[AWAL]],Table2[[#This Row],[M1A]]))))</f>
        <v/>
      </c>
      <c r="J1210" s="30"/>
      <c r="K121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1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10" s="31" t="str">
        <f>IF(NOT(Table2[[#This Row],[M1B]]=""),"+-","")</f>
        <v/>
      </c>
      <c r="O1210" s="50"/>
    </row>
    <row r="1211" spans="1:15">
      <c r="A1211" s="32">
        <f>IF(Table2[[#This Row],[TT]]&lt;1,"",COUNT(A$2:A1210)+1)</f>
        <v>1097</v>
      </c>
      <c r="B1211" s="70" t="s">
        <v>1306</v>
      </c>
      <c r="C1211" s="71">
        <v>1</v>
      </c>
      <c r="D1211" s="71" t="s">
        <v>32</v>
      </c>
      <c r="E1211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211" s="31" t="str">
        <f>IF(Table2[[#This Row],[M1A]]="","",Table2[[#This Row],[M1A]]-Table2[[#This Row],[AWAL]])</f>
        <v/>
      </c>
      <c r="I1211" s="29" t="str">
        <f>IF(Table2[[#This Row],[M2A]]="","",SUM(Table2[[#This Row],[M2A]]-(IF(Table2[[#This Row],[M1A]]="",Table2[[#This Row],[AWAL]],Table2[[#This Row],[M1A]]))))</f>
        <v/>
      </c>
      <c r="J1211" s="30"/>
      <c r="K121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1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11" s="31" t="str">
        <f>IF(NOT(Table2[[#This Row],[M1B]]=""),"+-","")</f>
        <v/>
      </c>
      <c r="O1211" s="50"/>
    </row>
    <row r="1212" spans="1:15">
      <c r="A1212" s="28">
        <f>IF(Table2[[#This Row],[TT]]&lt;1,"",COUNT(A$2:A1211)+1)</f>
        <v>1098</v>
      </c>
      <c r="B1212" s="38" t="s">
        <v>1306</v>
      </c>
      <c r="C1212" s="39">
        <v>1</v>
      </c>
      <c r="D1212" s="39" t="s">
        <v>182</v>
      </c>
      <c r="E121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212" s="29" t="str">
        <f>IF(Table2[[#This Row],[M1A]]="","",Table2[[#This Row],[M1A]]-Table2[[#This Row],[AWAL]])</f>
        <v/>
      </c>
      <c r="I1212" s="29" t="str">
        <f>IF(Table2[[#This Row],[M2A]]="","",SUM(Table2[[#This Row],[M2A]]-(IF(Table2[[#This Row],[M1A]]="",Table2[[#This Row],[AWAL]],Table2[[#This Row],[M1A]]))))</f>
        <v/>
      </c>
      <c r="J1212" s="30"/>
      <c r="K121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1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12" s="31" t="str">
        <f>IF(NOT(Table2[[#This Row],[M1B]]=""),"+-","")</f>
        <v/>
      </c>
      <c r="O1212" s="50"/>
    </row>
    <row r="1213" spans="1:15">
      <c r="A1213" s="28">
        <f>IF(Table2[[#This Row],[TT]]&lt;1,"",COUNT(A$2:A1212)+1)</f>
        <v>1099</v>
      </c>
      <c r="B1213" s="38" t="s">
        <v>1307</v>
      </c>
      <c r="C1213" s="39">
        <v>1</v>
      </c>
      <c r="D1213" s="39" t="s">
        <v>82</v>
      </c>
      <c r="E121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213" s="29" t="str">
        <f>IF(Table2[[#This Row],[M1A]]="","",Table2[[#This Row],[M1A]]-Table2[[#This Row],[AWAL]])</f>
        <v/>
      </c>
      <c r="I1213" s="29" t="str">
        <f>IF(Table2[[#This Row],[M2A]]="","",SUM(Table2[[#This Row],[M2A]]-(IF(Table2[[#This Row],[M1A]]="",Table2[[#This Row],[AWAL]],Table2[[#This Row],[M1A]]))))</f>
        <v/>
      </c>
      <c r="J1213" s="30"/>
      <c r="K121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1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13" s="31" t="str">
        <f>IF(NOT(Table2[[#This Row],[M1B]]=""),"+-","")</f>
        <v/>
      </c>
      <c r="O1213" s="50"/>
    </row>
    <row r="1214" spans="1:15">
      <c r="A1214" s="28">
        <f>IF(Table2[[#This Row],[TT]]&lt;1,"",COUNT(A$2:A1213)+1)</f>
        <v>1100</v>
      </c>
      <c r="B1214" s="38" t="s">
        <v>1308</v>
      </c>
      <c r="C1214" s="39">
        <v>2</v>
      </c>
      <c r="D1214" s="39" t="s">
        <v>120</v>
      </c>
      <c r="E121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214" s="29" t="str">
        <f>IF(Table2[[#This Row],[M1A]]="","",Table2[[#This Row],[M1A]]-Table2[[#This Row],[AWAL]])</f>
        <v/>
      </c>
      <c r="I1214" s="29" t="str">
        <f>IF(Table2[[#This Row],[M2A]]="","",SUM(Table2[[#This Row],[M2A]]-(IF(Table2[[#This Row],[M1A]]="",Table2[[#This Row],[AWAL]],Table2[[#This Row],[M1A]]))))</f>
        <v/>
      </c>
      <c r="J1214" s="30"/>
      <c r="K121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1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14" s="31" t="str">
        <f>IF(NOT(Table2[[#This Row],[M1B]]=""),"+-","")</f>
        <v/>
      </c>
      <c r="O1214" s="50"/>
    </row>
    <row r="1215" spans="1:15">
      <c r="A1215" s="28">
        <f>IF(Table2[[#This Row],[TT]]&lt;1,"",COUNT(A$2:A1214)+1)</f>
        <v>1101</v>
      </c>
      <c r="B1215" s="38" t="s">
        <v>1309</v>
      </c>
      <c r="C1215" s="39">
        <v>3</v>
      </c>
      <c r="D1215" s="39" t="s">
        <v>120</v>
      </c>
      <c r="E121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215" s="29" t="str">
        <f>IF(Table2[[#This Row],[M1A]]="","",Table2[[#This Row],[M1A]]-Table2[[#This Row],[AWAL]])</f>
        <v/>
      </c>
      <c r="I1215" s="29" t="str">
        <f>IF(Table2[[#This Row],[M2A]]="","",SUM(Table2[[#This Row],[M2A]]-(IF(Table2[[#This Row],[M1A]]="",Table2[[#This Row],[AWAL]],Table2[[#This Row],[M1A]]))))</f>
        <v/>
      </c>
      <c r="J1215" s="30"/>
      <c r="K121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1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15" s="31" t="str">
        <f>IF(NOT(Table2[[#This Row],[M1B]]=""),"+-","")</f>
        <v/>
      </c>
      <c r="O1215" s="50"/>
    </row>
    <row r="1216" spans="1:15">
      <c r="A1216" s="28">
        <f>IF(Table2[[#This Row],[TT]]&lt;1,"",COUNT(A$2:A1215)+1)</f>
        <v>1102</v>
      </c>
      <c r="B1216" s="38" t="s">
        <v>1310</v>
      </c>
      <c r="C1216" s="39">
        <v>4</v>
      </c>
      <c r="D1216" s="39" t="s">
        <v>120</v>
      </c>
      <c r="E121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216" s="29" t="str">
        <f>IF(Table2[[#This Row],[M1A]]="","",Table2[[#This Row],[M1A]]-Table2[[#This Row],[AWAL]])</f>
        <v/>
      </c>
      <c r="I1216" s="29" t="str">
        <f>IF(Table2[[#This Row],[M2A]]="","",SUM(Table2[[#This Row],[M2A]]-(IF(Table2[[#This Row],[M1A]]="",Table2[[#This Row],[AWAL]],Table2[[#This Row],[M1A]]))))</f>
        <v/>
      </c>
      <c r="J1216" s="30"/>
      <c r="K121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1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16" s="31" t="str">
        <f>IF(NOT(Table2[[#This Row],[M1B]]=""),"+-","")</f>
        <v/>
      </c>
      <c r="O1216" s="50"/>
    </row>
    <row r="1217" spans="1:15">
      <c r="A1217" s="28">
        <f>IF(Table2[[#This Row],[TT]]&lt;1,"",COUNT(A$2:A1216)+1)</f>
        <v>1103</v>
      </c>
      <c r="B1217" s="38" t="s">
        <v>1311</v>
      </c>
      <c r="C1217" s="39">
        <v>1</v>
      </c>
      <c r="D1217" s="39" t="s">
        <v>1067</v>
      </c>
      <c r="E121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217" s="29" t="str">
        <f>IF(Table2[[#This Row],[M1A]]="","",Table2[[#This Row],[M1A]]-Table2[[#This Row],[AWAL]])</f>
        <v/>
      </c>
      <c r="I1217" s="29" t="str">
        <f>IF(Table2[[#This Row],[M2A]]="","",SUM(Table2[[#This Row],[M2A]]-(IF(Table2[[#This Row],[M1A]]="",Table2[[#This Row],[AWAL]],Table2[[#This Row],[M1A]]))))</f>
        <v/>
      </c>
      <c r="J1217" s="30"/>
      <c r="K121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1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17" s="31" t="str">
        <f>IF(NOT(Table2[[#This Row],[M1B]]=""),"+-","")</f>
        <v/>
      </c>
      <c r="O1217" s="50"/>
    </row>
    <row r="1218" spans="1:15">
      <c r="A1218" s="28">
        <f>IF(Table2[[#This Row],[TT]]&lt;1,"",COUNT(A$2:A1217)+1)</f>
        <v>1104</v>
      </c>
      <c r="B1218" s="38" t="s">
        <v>1312</v>
      </c>
      <c r="C1218" s="39">
        <v>3</v>
      </c>
      <c r="D1218" s="39" t="s">
        <v>1313</v>
      </c>
      <c r="E121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218" s="29" t="str">
        <f>IF(Table2[[#This Row],[M1A]]="","",Table2[[#This Row],[M1A]]-Table2[[#This Row],[AWAL]])</f>
        <v/>
      </c>
      <c r="I1218" s="29" t="str">
        <f>IF(Table2[[#This Row],[M2A]]="","",SUM(Table2[[#This Row],[M2A]]-(IF(Table2[[#This Row],[M1A]]="",Table2[[#This Row],[AWAL]],Table2[[#This Row],[M1A]]))))</f>
        <v/>
      </c>
      <c r="J1218" s="30"/>
      <c r="K121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1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18" s="31" t="str">
        <f>IF(NOT(Table2[[#This Row],[M1B]]=""),"+-","")</f>
        <v/>
      </c>
      <c r="O1218" s="50"/>
    </row>
    <row r="1219" spans="1:15">
      <c r="A1219" s="28">
        <f>IF(Table2[[#This Row],[TT]]&lt;1,"",COUNT(A$2:A1218)+1)</f>
        <v>1105</v>
      </c>
      <c r="B1219" s="38" t="s">
        <v>1314</v>
      </c>
      <c r="C1219" s="39">
        <v>8</v>
      </c>
      <c r="D1219" s="39" t="s">
        <v>835</v>
      </c>
      <c r="E121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1219" s="29" t="str">
        <f>IF(Table2[[#This Row],[M1A]]="","",Table2[[#This Row],[M1A]]-Table2[[#This Row],[AWAL]])</f>
        <v/>
      </c>
      <c r="I1219" s="29" t="str">
        <f>IF(Table2[[#This Row],[M2A]]="","",SUM(Table2[[#This Row],[M2A]]-(IF(Table2[[#This Row],[M1A]]="",Table2[[#This Row],[AWAL]],Table2[[#This Row],[M1A]]))))</f>
        <v/>
      </c>
      <c r="J1219" s="30"/>
      <c r="K121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1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19" s="31" t="str">
        <f>IF(NOT(Table2[[#This Row],[M1B]]=""),"+-","")</f>
        <v/>
      </c>
      <c r="O1219" s="50"/>
    </row>
    <row r="1220" spans="1:15">
      <c r="A1220" s="28">
        <f>IF(Table2[[#This Row],[TT]]&lt;1,"",COUNT(A$2:A1219)+1)</f>
        <v>1106</v>
      </c>
      <c r="B1220" s="38" t="s">
        <v>1315</v>
      </c>
      <c r="C1220" s="39">
        <v>1</v>
      </c>
      <c r="D1220" s="39" t="s">
        <v>124</v>
      </c>
      <c r="E122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220" s="29" t="str">
        <f>IF(Table2[[#This Row],[M1A]]="","",Table2[[#This Row],[M1A]]-Table2[[#This Row],[AWAL]])</f>
        <v/>
      </c>
      <c r="I1220" s="29" t="str">
        <f>IF(Table2[[#This Row],[M2A]]="","",SUM(Table2[[#This Row],[M2A]]-(IF(Table2[[#This Row],[M1A]]="",Table2[[#This Row],[AWAL]],Table2[[#This Row],[M1A]]))))</f>
        <v/>
      </c>
      <c r="J1220" s="30"/>
      <c r="K122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2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20" s="31" t="str">
        <f>IF(NOT(Table2[[#This Row],[M1B]]=""),"+-","")</f>
        <v/>
      </c>
      <c r="O1220" s="50"/>
    </row>
    <row r="1221" spans="1:15">
      <c r="A1221" s="28">
        <f>IF(Table2[[#This Row],[TT]]&lt;1,"",COUNT(A$2:A1220)+1)</f>
        <v>1107</v>
      </c>
      <c r="B1221" s="38" t="s">
        <v>1316</v>
      </c>
      <c r="C1221" s="39">
        <v>1</v>
      </c>
      <c r="D1221" s="39" t="s">
        <v>124</v>
      </c>
      <c r="E122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221" s="29" t="str">
        <f>IF(Table2[[#This Row],[M1A]]="","",Table2[[#This Row],[M1A]]-Table2[[#This Row],[AWAL]])</f>
        <v/>
      </c>
      <c r="I1221" s="29" t="str">
        <f>IF(Table2[[#This Row],[M2A]]="","",SUM(Table2[[#This Row],[M2A]]-(IF(Table2[[#This Row],[M1A]]="",Table2[[#This Row],[AWAL]],Table2[[#This Row],[M1A]]))))</f>
        <v/>
      </c>
      <c r="J1221" s="30"/>
      <c r="K122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2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21" s="31" t="str">
        <f>IF(NOT(Table2[[#This Row],[M1B]]=""),"+-","")</f>
        <v/>
      </c>
      <c r="O1221" s="50"/>
    </row>
    <row r="1222" spans="1:15">
      <c r="A1222" s="28">
        <f>IF(Table2[[#This Row],[TT]]&lt;1,"",COUNT(A$2:A1221)+1)</f>
        <v>1108</v>
      </c>
      <c r="B1222" s="38" t="s">
        <v>1317</v>
      </c>
      <c r="C1222" s="39">
        <v>1</v>
      </c>
      <c r="D1222" s="39" t="s">
        <v>120</v>
      </c>
      <c r="E122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222" s="29" t="str">
        <f>IF(Table2[[#This Row],[M1A]]="","",Table2[[#This Row],[M1A]]-Table2[[#This Row],[AWAL]])</f>
        <v/>
      </c>
      <c r="I1222" s="29" t="str">
        <f>IF(Table2[[#This Row],[M2A]]="","",SUM(Table2[[#This Row],[M2A]]-(IF(Table2[[#This Row],[M1A]]="",Table2[[#This Row],[AWAL]],Table2[[#This Row],[M1A]]))))</f>
        <v/>
      </c>
      <c r="J1222" s="30"/>
      <c r="K122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2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22" s="31" t="str">
        <f>IF(NOT(Table2[[#This Row],[M1B]]=""),"+-","")</f>
        <v/>
      </c>
      <c r="O1222" s="50"/>
    </row>
    <row r="1223" spans="1:15">
      <c r="A1223" s="28">
        <f>IF(Table2[[#This Row],[TT]]&lt;1,"",COUNT(A$2:A1222)+1)</f>
        <v>1109</v>
      </c>
      <c r="B1223" s="70" t="s">
        <v>1318</v>
      </c>
      <c r="C1223" s="71">
        <v>5</v>
      </c>
      <c r="D1223" s="71" t="s">
        <v>636</v>
      </c>
      <c r="E122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223" s="29" t="str">
        <f>IF(Table2[[#This Row],[M1A]]="","",Table2[[#This Row],[M1A]]-Table2[[#This Row],[AWAL]])</f>
        <v/>
      </c>
      <c r="I1223" s="29" t="str">
        <f>IF(Table2[[#This Row],[M2A]]="","",SUM(Table2[[#This Row],[M2A]]-(IF(Table2[[#This Row],[M1A]]="",Table2[[#This Row],[AWAL]],Table2[[#This Row],[M1A]]))))</f>
        <v/>
      </c>
      <c r="J1223" s="30"/>
      <c r="K122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2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23" s="31" t="str">
        <f>IF(NOT(Table2[[#This Row],[M1B]]=""),"+-","")</f>
        <v/>
      </c>
      <c r="O1223" s="50"/>
    </row>
    <row r="1224" spans="1:15">
      <c r="A1224" s="28">
        <f>IF(Table2[[#This Row],[TT]]&lt;1,"",COUNT(A$2:A1223)+1)</f>
        <v>1110</v>
      </c>
      <c r="B1224" s="70" t="s">
        <v>1319</v>
      </c>
      <c r="C1224" s="71">
        <v>4</v>
      </c>
      <c r="D1224" s="71" t="s">
        <v>124</v>
      </c>
      <c r="E122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224" s="29" t="str">
        <f>IF(Table2[[#This Row],[M1A]]="","",Table2[[#This Row],[M1A]]-Table2[[#This Row],[AWAL]])</f>
        <v/>
      </c>
      <c r="I1224" s="29" t="str">
        <f>IF(Table2[[#This Row],[M2A]]="","",SUM(Table2[[#This Row],[M2A]]-(IF(Table2[[#This Row],[M1A]]="",Table2[[#This Row],[AWAL]],Table2[[#This Row],[M1A]]))))</f>
        <v/>
      </c>
      <c r="J1224" s="30"/>
      <c r="K122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2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24" s="31" t="str">
        <f>IF(NOT(Table2[[#This Row],[M1B]]=""),"+-","")</f>
        <v/>
      </c>
      <c r="O1224" s="50"/>
    </row>
    <row r="1225" spans="1:15">
      <c r="A1225" s="28">
        <f>IF(Table2[[#This Row],[TT]]&lt;1,"",COUNT(A$2:A1224)+1)</f>
        <v>1111</v>
      </c>
      <c r="B1225" s="70" t="s">
        <v>1320</v>
      </c>
      <c r="C1225" s="71">
        <v>3</v>
      </c>
      <c r="D1225" s="71" t="s">
        <v>400</v>
      </c>
      <c r="E122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225" s="29" t="str">
        <f>IF(Table2[[#This Row],[M1A]]="","",Table2[[#This Row],[M1A]]-Table2[[#This Row],[AWAL]])</f>
        <v/>
      </c>
      <c r="I1225" s="29" t="str">
        <f>IF(Table2[[#This Row],[M2A]]="","",SUM(Table2[[#This Row],[M2A]]-(IF(Table2[[#This Row],[M1A]]="",Table2[[#This Row],[AWAL]],Table2[[#This Row],[M1A]]))))</f>
        <v/>
      </c>
      <c r="J1225" s="30"/>
      <c r="K122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2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25" s="31" t="str">
        <f>IF(NOT(Table2[[#This Row],[M1B]]=""),"+-","")</f>
        <v/>
      </c>
      <c r="O1225" s="50"/>
    </row>
    <row r="1226" spans="1:15">
      <c r="A1226" s="28">
        <f>IF(Table2[[#This Row],[TT]]&lt;1,"",COUNT(A$2:A1225)+1)</f>
        <v>1112</v>
      </c>
      <c r="B1226" s="38" t="s">
        <v>1321</v>
      </c>
      <c r="C1226" s="39">
        <v>7</v>
      </c>
      <c r="D1226" s="39" t="s">
        <v>124</v>
      </c>
      <c r="E122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226" s="29" t="str">
        <f>IF(Table2[[#This Row],[M1A]]="","",Table2[[#This Row],[M1A]]-Table2[[#This Row],[AWAL]])</f>
        <v/>
      </c>
      <c r="I1226" s="29" t="str">
        <f>IF(Table2[[#This Row],[M2A]]="","",SUM(Table2[[#This Row],[M2A]]-(IF(Table2[[#This Row],[M1A]]="",Table2[[#This Row],[AWAL]],Table2[[#This Row],[M1A]]))))</f>
        <v/>
      </c>
      <c r="J1226" s="30"/>
      <c r="K122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2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26" s="31" t="str">
        <f>IF(NOT(Table2[[#This Row],[M1B]]=""),"+-","")</f>
        <v/>
      </c>
      <c r="O1226" s="50"/>
    </row>
    <row r="1227" spans="1:15">
      <c r="A1227" s="28">
        <f>IF(Table2[[#This Row],[TT]]&lt;1,"",COUNT(A$2:A1226)+1)</f>
        <v>1113</v>
      </c>
      <c r="B1227" s="38" t="s">
        <v>1322</v>
      </c>
      <c r="C1227" s="39">
        <v>11</v>
      </c>
      <c r="D1227" s="39" t="s">
        <v>1323</v>
      </c>
      <c r="E122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G1227" s="29" t="str">
        <f>IF(Table2[[#This Row],[M1A]]="","",Table2[[#This Row],[M1A]]-Table2[[#This Row],[AWAL]])</f>
        <v/>
      </c>
      <c r="I1227" s="29" t="str">
        <f>IF(Table2[[#This Row],[M2A]]="","",SUM(Table2[[#This Row],[M2A]]-(IF(Table2[[#This Row],[M1A]]="",Table2[[#This Row],[AWAL]],Table2[[#This Row],[M1A]]))))</f>
        <v/>
      </c>
      <c r="J1227" s="30"/>
      <c r="K122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2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27" s="31" t="str">
        <f>IF(NOT(Table2[[#This Row],[M1B]]=""),"+-","")</f>
        <v/>
      </c>
      <c r="O1227" s="50"/>
    </row>
    <row r="1228" spans="1:15">
      <c r="A1228" s="28">
        <f>IF(Table2[[#This Row],[TT]]&lt;1,"",COUNT(A$2:A1227)+1)</f>
        <v>1114</v>
      </c>
      <c r="B1228" s="38" t="s">
        <v>1324</v>
      </c>
      <c r="C1228" s="39">
        <v>6</v>
      </c>
      <c r="D1228" s="39" t="s">
        <v>1323</v>
      </c>
      <c r="E122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1228" s="29" t="str">
        <f>IF(Table2[[#This Row],[M1A]]="","",Table2[[#This Row],[M1A]]-Table2[[#This Row],[AWAL]])</f>
        <v/>
      </c>
      <c r="I1228" s="29" t="str">
        <f>IF(Table2[[#This Row],[M2A]]="","",SUM(Table2[[#This Row],[M2A]]-(IF(Table2[[#This Row],[M1A]]="",Table2[[#This Row],[AWAL]],Table2[[#This Row],[M1A]]))))</f>
        <v/>
      </c>
      <c r="J1228" s="30"/>
      <c r="K122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2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28" s="31" t="str">
        <f>IF(NOT(Table2[[#This Row],[M1B]]=""),"+-","")</f>
        <v/>
      </c>
      <c r="O1228" s="50"/>
    </row>
    <row r="1229" spans="1:15">
      <c r="A1229" s="28">
        <f>IF(Table2[[#This Row],[TT]]&lt;1,"",COUNT(A$2:A1228)+1)</f>
        <v>1115</v>
      </c>
      <c r="B1229" s="70" t="s">
        <v>1325</v>
      </c>
      <c r="C1229" s="71">
        <v>7</v>
      </c>
      <c r="D1229" s="71" t="s">
        <v>1323</v>
      </c>
      <c r="E122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229" s="29" t="str">
        <f>IF(Table2[[#This Row],[M1A]]="","",Table2[[#This Row],[M1A]]-Table2[[#This Row],[AWAL]])</f>
        <v/>
      </c>
      <c r="I1229" s="29" t="str">
        <f>IF(Table2[[#This Row],[M2A]]="","",SUM(Table2[[#This Row],[M2A]]-(IF(Table2[[#This Row],[M1A]]="",Table2[[#This Row],[AWAL]],Table2[[#This Row],[M1A]]))))</f>
        <v/>
      </c>
      <c r="J1229" s="30"/>
      <c r="K122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2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29" s="31" t="str">
        <f>IF(NOT(Table2[[#This Row],[M1B]]=""),"+-","")</f>
        <v/>
      </c>
      <c r="O1229" s="50"/>
    </row>
    <row r="1230" spans="1:15">
      <c r="A1230" s="28">
        <f>IF(Table2[[#This Row],[TT]]&lt;1,"",COUNT(A$2:A1229)+1)</f>
        <v>1116</v>
      </c>
      <c r="B1230" s="70" t="s">
        <v>1326</v>
      </c>
      <c r="C1230" s="71">
        <v>9</v>
      </c>
      <c r="D1230" s="71" t="s">
        <v>1327</v>
      </c>
      <c r="E123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1230" s="29" t="str">
        <f>IF(Table2[[#This Row],[M1A]]="","",Table2[[#This Row],[M1A]]-Table2[[#This Row],[AWAL]])</f>
        <v/>
      </c>
      <c r="I1230" s="29" t="str">
        <f>IF(Table2[[#This Row],[M2A]]="","",SUM(Table2[[#This Row],[M2A]]-(IF(Table2[[#This Row],[M1A]]="",Table2[[#This Row],[AWAL]],Table2[[#This Row],[M1A]]))))</f>
        <v/>
      </c>
      <c r="J1230" s="30"/>
      <c r="K123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3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30" s="31" t="str">
        <f>IF(NOT(Table2[[#This Row],[M1B]]=""),"+-","")</f>
        <v/>
      </c>
      <c r="O1230" s="50"/>
    </row>
    <row r="1231" spans="1:15">
      <c r="A1231" s="28">
        <f>IF(Table2[[#This Row],[TT]]&lt;1,"",COUNT(A$2:A1230)+1)</f>
        <v>1117</v>
      </c>
      <c r="B1231" s="70" t="s">
        <v>1328</v>
      </c>
      <c r="C1231" s="71">
        <v>10</v>
      </c>
      <c r="D1231" s="71" t="s">
        <v>1327</v>
      </c>
      <c r="E123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G1231" s="29" t="str">
        <f>IF(Table2[[#This Row],[M1A]]="","",Table2[[#This Row],[M1A]]-Table2[[#This Row],[AWAL]])</f>
        <v/>
      </c>
      <c r="I1231" s="29" t="str">
        <f>IF(Table2[[#This Row],[M2A]]="","",SUM(Table2[[#This Row],[M2A]]-(IF(Table2[[#This Row],[M1A]]="",Table2[[#This Row],[AWAL]],Table2[[#This Row],[M1A]]))))</f>
        <v/>
      </c>
      <c r="J1231" s="30"/>
      <c r="K123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3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31" s="31" t="str">
        <f>IF(NOT(Table2[[#This Row],[M1B]]=""),"+-","")</f>
        <v/>
      </c>
      <c r="O1231" s="50"/>
    </row>
    <row r="1232" spans="1:15">
      <c r="A1232" s="28">
        <f>IF(Table2[[#This Row],[TT]]&lt;1,"",COUNT(A$2:A1231)+1)</f>
        <v>1118</v>
      </c>
      <c r="B1232" s="70" t="s">
        <v>1329</v>
      </c>
      <c r="C1232" s="71">
        <v>2</v>
      </c>
      <c r="D1232" s="71" t="s">
        <v>1330</v>
      </c>
      <c r="E123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232" s="29" t="str">
        <f>IF(Table2[[#This Row],[M1A]]="","",Table2[[#This Row],[M1A]]-Table2[[#This Row],[AWAL]])</f>
        <v/>
      </c>
      <c r="I1232" s="29" t="str">
        <f>IF(Table2[[#This Row],[M2A]]="","",SUM(Table2[[#This Row],[M2A]]-(IF(Table2[[#This Row],[M1A]]="",Table2[[#This Row],[AWAL]],Table2[[#This Row],[M1A]]))))</f>
        <v/>
      </c>
      <c r="J1232" s="30"/>
      <c r="K123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3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32" s="31" t="str">
        <f>IF(NOT(Table2[[#This Row],[M1B]]=""),"+-","")</f>
        <v/>
      </c>
      <c r="O1232" s="50"/>
    </row>
    <row r="1233" spans="1:15">
      <c r="A1233" s="28">
        <f>IF(Table2[[#This Row],[TT]]&lt;1,"",COUNT(A$2:A1232)+1)</f>
        <v>1119</v>
      </c>
      <c r="B1233" s="70" t="s">
        <v>1331</v>
      </c>
      <c r="C1233" s="71">
        <v>4</v>
      </c>
      <c r="D1233" s="71" t="s">
        <v>1332</v>
      </c>
      <c r="E123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233" s="29" t="str">
        <f>IF(Table2[[#This Row],[M1A]]="","",Table2[[#This Row],[M1A]]-Table2[[#This Row],[AWAL]])</f>
        <v/>
      </c>
      <c r="I1233" s="29" t="str">
        <f>IF(Table2[[#This Row],[M2A]]="","",SUM(Table2[[#This Row],[M2A]]-(IF(Table2[[#This Row],[M1A]]="",Table2[[#This Row],[AWAL]],Table2[[#This Row],[M1A]]))))</f>
        <v/>
      </c>
      <c r="J1233" s="30"/>
      <c r="K123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3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33" s="31" t="str">
        <f>IF(NOT(Table2[[#This Row],[M1B]]=""),"+-","")</f>
        <v/>
      </c>
      <c r="O1233" s="50"/>
    </row>
    <row r="1234" spans="1:15">
      <c r="A1234" s="28">
        <f>IF(Table2[[#This Row],[TT]]&lt;1,"",COUNT(A$2:A1233)+1)</f>
        <v>1120</v>
      </c>
      <c r="B1234" s="72" t="s">
        <v>1333</v>
      </c>
      <c r="C1234" s="73">
        <v>1</v>
      </c>
      <c r="D1234" s="73" t="s">
        <v>1330</v>
      </c>
      <c r="E123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234" s="29" t="str">
        <f>IF(Table2[[#This Row],[M1A]]="","",Table2[[#This Row],[M1A]]-Table2[[#This Row],[AWAL]])</f>
        <v/>
      </c>
      <c r="I1234" s="29" t="str">
        <f>IF(Table2[[#This Row],[M2A]]="","",SUM(Table2[[#This Row],[M2A]]-(IF(Table2[[#This Row],[M1A]]="",Table2[[#This Row],[AWAL]],Table2[[#This Row],[M1A]]))))</f>
        <v/>
      </c>
      <c r="J1234" s="30"/>
      <c r="K123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3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34" s="31" t="str">
        <f>IF(NOT(Table2[[#This Row],[M1B]]=""),"+-","")</f>
        <v/>
      </c>
      <c r="O1234" s="50"/>
    </row>
    <row r="1235" spans="1:15">
      <c r="A1235" s="28">
        <f>IF(Table2[[#This Row],[TT]]&lt;1,"",COUNT(A$2:A1234)+1)</f>
        <v>1121</v>
      </c>
      <c r="B1235" s="38" t="s">
        <v>1334</v>
      </c>
      <c r="C1235" s="39">
        <v>3</v>
      </c>
      <c r="D1235" s="39" t="s">
        <v>1335</v>
      </c>
      <c r="E123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235" s="29" t="str">
        <f>IF(Table2[[#This Row],[M1A]]="","",Table2[[#This Row],[M1A]]-Table2[[#This Row],[AWAL]])</f>
        <v/>
      </c>
      <c r="I1235" s="29" t="str">
        <f>IF(Table2[[#This Row],[M2A]]="","",SUM(Table2[[#This Row],[M2A]]-(IF(Table2[[#This Row],[M1A]]="",Table2[[#This Row],[AWAL]],Table2[[#This Row],[M1A]]))))</f>
        <v/>
      </c>
      <c r="J1235" s="30"/>
      <c r="K123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3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35" s="31" t="str">
        <f>IF(NOT(Table2[[#This Row],[M1B]]=""),"+-","")</f>
        <v/>
      </c>
      <c r="O1235" s="50"/>
    </row>
    <row r="1236" spans="1:15">
      <c r="A1236" s="28">
        <f>IF(Table2[[#This Row],[TT]]&lt;1,"",COUNT(A$2:A1235)+1)</f>
        <v>1122</v>
      </c>
      <c r="B1236" s="38" t="s">
        <v>1336</v>
      </c>
      <c r="C1236" s="39">
        <v>7</v>
      </c>
      <c r="D1236" s="39" t="s">
        <v>347</v>
      </c>
      <c r="E123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236" s="29" t="str">
        <f>IF(Table2[[#This Row],[M1A]]="","",Table2[[#This Row],[M1A]]-Table2[[#This Row],[AWAL]])</f>
        <v/>
      </c>
      <c r="I1236" s="29" t="str">
        <f>IF(Table2[[#This Row],[M2A]]="","",SUM(Table2[[#This Row],[M2A]]-(IF(Table2[[#This Row],[M1A]]="",Table2[[#This Row],[AWAL]],Table2[[#This Row],[M1A]]))))</f>
        <v/>
      </c>
      <c r="J1236" s="30"/>
      <c r="K123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3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36" s="31" t="str">
        <f>IF(NOT(Table2[[#This Row],[M1B]]=""),"+-","")</f>
        <v/>
      </c>
      <c r="O1236" s="50"/>
    </row>
    <row r="1237" spans="1:15">
      <c r="A1237" s="28">
        <f>IF(Table2[[#This Row],[TT]]&lt;1,"",COUNT(A$2:A1236)+1)</f>
        <v>1123</v>
      </c>
      <c r="B1237" s="38" t="s">
        <v>1337</v>
      </c>
      <c r="C1237" s="39">
        <v>5</v>
      </c>
      <c r="D1237" s="39" t="s">
        <v>672</v>
      </c>
      <c r="E123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237" s="29" t="str">
        <f>IF(Table2[[#This Row],[M1A]]="","",Table2[[#This Row],[M1A]]-Table2[[#This Row],[AWAL]])</f>
        <v/>
      </c>
      <c r="I1237" s="29" t="str">
        <f>IF(Table2[[#This Row],[M2A]]="","",SUM(Table2[[#This Row],[M2A]]-(IF(Table2[[#This Row],[M1A]]="",Table2[[#This Row],[AWAL]],Table2[[#This Row],[M1A]]))))</f>
        <v/>
      </c>
      <c r="J1237" s="30"/>
      <c r="K123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3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37" s="31" t="str">
        <f>IF(NOT(Table2[[#This Row],[M1B]]=""),"+-","")</f>
        <v/>
      </c>
      <c r="O1237" s="50"/>
    </row>
    <row r="1238" spans="1:15">
      <c r="A1238" s="28">
        <f>IF(Table2[[#This Row],[TT]]&lt;1,"",COUNT(A$2:A1237)+1)</f>
        <v>1124</v>
      </c>
      <c r="B1238" s="38" t="s">
        <v>1338</v>
      </c>
      <c r="C1238" s="39">
        <v>6</v>
      </c>
      <c r="D1238" s="39" t="s">
        <v>1339</v>
      </c>
      <c r="E123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1238" s="29" t="str">
        <f>IF(Table2[[#This Row],[M1A]]="","",Table2[[#This Row],[M1A]]-Table2[[#This Row],[AWAL]])</f>
        <v/>
      </c>
      <c r="I1238" s="29" t="str">
        <f>IF(Table2[[#This Row],[M2A]]="","",SUM(Table2[[#This Row],[M2A]]-(IF(Table2[[#This Row],[M1A]]="",Table2[[#This Row],[AWAL]],Table2[[#This Row],[M1A]]))))</f>
        <v/>
      </c>
      <c r="J1238" s="30"/>
      <c r="K123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3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38" s="31" t="str">
        <f>IF(NOT(Table2[[#This Row],[M1B]]=""),"+-","")</f>
        <v/>
      </c>
      <c r="O1238" s="50"/>
    </row>
    <row r="1239" spans="1:15">
      <c r="A1239" s="28">
        <f>IF(Table2[[#This Row],[TT]]&lt;1,"",COUNT(A$2:A1238)+1)</f>
        <v>1125</v>
      </c>
      <c r="B1239" s="38" t="s">
        <v>1340</v>
      </c>
      <c r="C1239" s="39">
        <v>5</v>
      </c>
      <c r="D1239" s="39">
        <v>240</v>
      </c>
      <c r="E123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239" s="29" t="str">
        <f>IF(Table2[[#This Row],[M1A]]="","",Table2[[#This Row],[M1A]]-Table2[[#This Row],[AWAL]])</f>
        <v/>
      </c>
      <c r="H1239" s="29">
        <v>4</v>
      </c>
      <c r="I1239" s="29">
        <f>IF(Table2[[#This Row],[M2A]]="","",SUM(Table2[[#This Row],[M2A]]-(IF(Table2[[#This Row],[M1A]]="",Table2[[#This Row],[AWAL]],Table2[[#This Row],[M1A]]))))</f>
        <v>-1</v>
      </c>
      <c r="J1239" s="30"/>
      <c r="K123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3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39" s="31" t="str">
        <f>IF(NOT(Table2[[#This Row],[M1B]]=""),"+-","")</f>
        <v/>
      </c>
      <c r="O1239" s="50"/>
    </row>
    <row r="1240" spans="1:15">
      <c r="A1240" s="28">
        <f>IF(Table2[[#This Row],[TT]]&lt;1,"",COUNT(A$2:A1239)+1)</f>
        <v>1126</v>
      </c>
      <c r="B1240" s="38" t="s">
        <v>1341</v>
      </c>
      <c r="C1240" s="39">
        <v>1</v>
      </c>
      <c r="D1240" s="39">
        <v>0</v>
      </c>
      <c r="E124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240" s="29" t="str">
        <f>IF(Table2[[#This Row],[M1A]]="","",Table2[[#This Row],[M1A]]-Table2[[#This Row],[AWAL]])</f>
        <v/>
      </c>
      <c r="I1240" s="29" t="str">
        <f>IF(Table2[[#This Row],[M2A]]="","",SUM(Table2[[#This Row],[M2A]]-(IF(Table2[[#This Row],[M1A]]="",Table2[[#This Row],[AWAL]],Table2[[#This Row],[M1A]]))))</f>
        <v/>
      </c>
      <c r="J1240" s="30"/>
      <c r="K124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4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40" s="31" t="str">
        <f>IF(NOT(Table2[[#This Row],[M1B]]=""),"+-","")</f>
        <v/>
      </c>
      <c r="O1240" s="50"/>
    </row>
    <row r="1241" spans="1:15">
      <c r="A1241" s="28">
        <f>IF(Table2[[#This Row],[TT]]&lt;1,"",COUNT(A$2:A1240)+1)</f>
        <v>1127</v>
      </c>
      <c r="B1241" s="38" t="s">
        <v>1342</v>
      </c>
      <c r="C1241" s="39">
        <v>2</v>
      </c>
      <c r="D1241" s="39" t="s">
        <v>196</v>
      </c>
      <c r="E124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241" s="29" t="str">
        <f>IF(Table2[[#This Row],[M1A]]="","",Table2[[#This Row],[M1A]]-Table2[[#This Row],[AWAL]])</f>
        <v/>
      </c>
      <c r="H1241" s="29">
        <v>1</v>
      </c>
      <c r="I1241" s="29">
        <f>IF(Table2[[#This Row],[M2A]]="","",SUM(Table2[[#This Row],[M2A]]-(IF(Table2[[#This Row],[M1A]]="",Table2[[#This Row],[AWAL]],Table2[[#This Row],[M1A]]))))</f>
        <v>-1</v>
      </c>
      <c r="J1241" s="30"/>
      <c r="K124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4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41" s="31" t="str">
        <f>IF(NOT(Table2[[#This Row],[M1B]]=""),"+-","")</f>
        <v/>
      </c>
      <c r="O1241" s="50"/>
    </row>
    <row r="1242" spans="1:15">
      <c r="A1242" s="28">
        <f>IF(Table2[[#This Row],[TT]]&lt;1,"",COUNT(A$2:A1241)+1)</f>
        <v>1128</v>
      </c>
      <c r="B1242" s="38" t="s">
        <v>1343</v>
      </c>
      <c r="C1242" s="39">
        <v>5</v>
      </c>
      <c r="D1242" s="39" t="s">
        <v>128</v>
      </c>
      <c r="E124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242" s="29" t="str">
        <f>IF(Table2[[#This Row],[M1A]]="","",Table2[[#This Row],[M1A]]-Table2[[#This Row],[AWAL]])</f>
        <v/>
      </c>
      <c r="I1242" s="29" t="str">
        <f>IF(Table2[[#This Row],[M2A]]="","",SUM(Table2[[#This Row],[M2A]]-(IF(Table2[[#This Row],[M1A]]="",Table2[[#This Row],[AWAL]],Table2[[#This Row],[M1A]]))))</f>
        <v/>
      </c>
      <c r="J1242" s="30"/>
      <c r="K124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4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42" s="31" t="str">
        <f>IF(NOT(Table2[[#This Row],[M1B]]=""),"+-","")</f>
        <v/>
      </c>
      <c r="O1242" s="50"/>
    </row>
    <row r="1243" spans="1:15">
      <c r="A1243" s="28">
        <f>IF(Table2[[#This Row],[TT]]&lt;1,"",COUNT(A$2:A1242)+1)</f>
        <v>1129</v>
      </c>
      <c r="B1243" s="38" t="s">
        <v>1344</v>
      </c>
      <c r="C1243" s="39">
        <v>15</v>
      </c>
      <c r="D1243" s="39">
        <v>600</v>
      </c>
      <c r="E124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G1243" s="29" t="str">
        <f>IF(Table2[[#This Row],[M1A]]="","",Table2[[#This Row],[M1A]]-Table2[[#This Row],[AWAL]])</f>
        <v/>
      </c>
      <c r="I1243" s="29" t="str">
        <f>IF(Table2[[#This Row],[M2A]]="","",SUM(Table2[[#This Row],[M2A]]-(IF(Table2[[#This Row],[M1A]]="",Table2[[#This Row],[AWAL]],Table2[[#This Row],[M1A]]))))</f>
        <v/>
      </c>
      <c r="J1243" s="30"/>
      <c r="K124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4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43" s="31" t="str">
        <f>IF(NOT(Table2[[#This Row],[M1B]]=""),"+-","")</f>
        <v/>
      </c>
      <c r="O1243" s="50"/>
    </row>
    <row r="1244" spans="1:15">
      <c r="A1244" s="28">
        <f>IF(Table2[[#This Row],[TT]]&lt;1,"",COUNT(A$2:A1243)+1)</f>
        <v>1130</v>
      </c>
      <c r="B1244" s="38" t="s">
        <v>1345</v>
      </c>
      <c r="C1244" s="39">
        <v>1</v>
      </c>
      <c r="D1244" s="39">
        <v>600</v>
      </c>
      <c r="E124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244" s="29" t="str">
        <f>IF(Table2[[#This Row],[M1A]]="","",Table2[[#This Row],[M1A]]-Table2[[#This Row],[AWAL]])</f>
        <v/>
      </c>
      <c r="I1244" s="29" t="str">
        <f>IF(Table2[[#This Row],[M2A]]="","",SUM(Table2[[#This Row],[M2A]]-(IF(Table2[[#This Row],[M1A]]="",Table2[[#This Row],[AWAL]],Table2[[#This Row],[M1A]]))))</f>
        <v/>
      </c>
      <c r="J1244" s="30"/>
      <c r="K124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4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44" s="31" t="str">
        <f>IF(NOT(Table2[[#This Row],[M1B]]=""),"+-","")</f>
        <v/>
      </c>
      <c r="O1244" s="50"/>
    </row>
    <row r="1245" spans="1:15">
      <c r="A1245" s="28">
        <f>IF(Table2[[#This Row],[TT]]&lt;1,"",COUNT(A$2:A1244)+1)</f>
        <v>1131</v>
      </c>
      <c r="B1245" s="70" t="s">
        <v>2596</v>
      </c>
      <c r="C1245" s="71">
        <v>2</v>
      </c>
      <c r="D1245" s="71">
        <v>60</v>
      </c>
      <c r="E124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245" s="29" t="str">
        <f>IF(Table2[[#This Row],[M1A]]="","",Table2[[#This Row],[M1A]]-Table2[[#This Row],[AWAL]])</f>
        <v/>
      </c>
      <c r="I1245" s="29" t="str">
        <f>IF(Table2[[#This Row],[M2A]]="","",SUM(Table2[[#This Row],[M2A]]-(IF(Table2[[#This Row],[M1A]]="",Table2[[#This Row],[AWAL]],Table2[[#This Row],[M1A]]))))</f>
        <v/>
      </c>
      <c r="J1245" s="30"/>
      <c r="K124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4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45" s="31" t="str">
        <f>IF(NOT(Table2[[#This Row],[M1B]]=""),"+-","")</f>
        <v/>
      </c>
      <c r="O1245" s="50"/>
    </row>
    <row r="1246" spans="1:15">
      <c r="A1246" s="28">
        <f>IF(Table2[[#This Row],[TT]]&lt;1,"",COUNT(A$2:A1245)+1)</f>
        <v>1132</v>
      </c>
      <c r="B1246" s="38" t="s">
        <v>1346</v>
      </c>
      <c r="C1246" s="39">
        <v>1</v>
      </c>
      <c r="D1246" s="39">
        <v>150</v>
      </c>
      <c r="E124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246" s="29" t="str">
        <f>IF(Table2[[#This Row],[M1A]]="","",Table2[[#This Row],[M1A]]-Table2[[#This Row],[AWAL]])</f>
        <v/>
      </c>
      <c r="I1246" s="29" t="str">
        <f>IF(Table2[[#This Row],[M2A]]="","",SUM(Table2[[#This Row],[M2A]]-(IF(Table2[[#This Row],[M1A]]="",Table2[[#This Row],[AWAL]],Table2[[#This Row],[M1A]]))))</f>
        <v/>
      </c>
      <c r="J1246" s="30"/>
      <c r="K124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4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46" s="31" t="str">
        <f>IF(NOT(Table2[[#This Row],[M1B]]=""),"+-","")</f>
        <v/>
      </c>
      <c r="O1246" s="50"/>
    </row>
    <row r="1247" spans="1:15">
      <c r="A1247" s="28">
        <f>IF(Table2[[#This Row],[TT]]&lt;1,"",COUNT(A$2:A1246)+1)</f>
        <v>1133</v>
      </c>
      <c r="B1247" s="38" t="s">
        <v>1347</v>
      </c>
      <c r="C1247" s="39">
        <v>1</v>
      </c>
      <c r="D1247" s="39" t="s">
        <v>34</v>
      </c>
      <c r="E124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247" s="29" t="str">
        <f>IF(Table2[[#This Row],[M1A]]="","",Table2[[#This Row],[M1A]]-Table2[[#This Row],[AWAL]])</f>
        <v/>
      </c>
      <c r="I1247" s="29" t="str">
        <f>IF(Table2[[#This Row],[M2A]]="","",SUM(Table2[[#This Row],[M2A]]-(IF(Table2[[#This Row],[M1A]]="",Table2[[#This Row],[AWAL]],Table2[[#This Row],[M1A]]))))</f>
        <v/>
      </c>
      <c r="J1247" s="30"/>
      <c r="K124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4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47" s="31" t="str">
        <f>IF(NOT(Table2[[#This Row],[M1B]]=""),"+-","")</f>
        <v/>
      </c>
      <c r="O1247" s="50"/>
    </row>
    <row r="1248" spans="1:15">
      <c r="A1248" s="28">
        <f>IF(Table2[[#This Row],[TT]]&lt;1,"",COUNT(A$2:A1247)+1)</f>
        <v>1134</v>
      </c>
      <c r="B1248" s="38" t="s">
        <v>1348</v>
      </c>
      <c r="C1248" s="39">
        <v>1</v>
      </c>
      <c r="D1248" s="39" t="s">
        <v>57</v>
      </c>
      <c r="E124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248" s="29" t="str">
        <f>IF(Table2[[#This Row],[M1A]]="","",Table2[[#This Row],[M1A]]-Table2[[#This Row],[AWAL]])</f>
        <v/>
      </c>
      <c r="I1248" s="29" t="str">
        <f>IF(Table2[[#This Row],[M2A]]="","",SUM(Table2[[#This Row],[M2A]]-(IF(Table2[[#This Row],[M1A]]="",Table2[[#This Row],[AWAL]],Table2[[#This Row],[M1A]]))))</f>
        <v/>
      </c>
      <c r="J1248" s="30"/>
      <c r="K124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4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48" s="31" t="str">
        <f>IF(NOT(Table2[[#This Row],[M1B]]=""),"+-","")</f>
        <v/>
      </c>
      <c r="O1248" s="50"/>
    </row>
    <row r="1249" spans="1:15">
      <c r="A1249" s="28">
        <f>IF(Table2[[#This Row],[TT]]&lt;1,"",COUNT(A$2:A1248)+1)</f>
        <v>1135</v>
      </c>
      <c r="B1249" s="38" t="s">
        <v>1349</v>
      </c>
      <c r="C1249" s="39">
        <v>1</v>
      </c>
      <c r="D1249" s="39">
        <v>360</v>
      </c>
      <c r="E124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249" s="29" t="str">
        <f>IF(Table2[[#This Row],[M1A]]="","",Table2[[#This Row],[M1A]]-Table2[[#This Row],[AWAL]])</f>
        <v/>
      </c>
      <c r="I1249" s="29" t="str">
        <f>IF(Table2[[#This Row],[M2A]]="","",SUM(Table2[[#This Row],[M2A]]-(IF(Table2[[#This Row],[M1A]]="",Table2[[#This Row],[AWAL]],Table2[[#This Row],[M1A]]))))</f>
        <v/>
      </c>
      <c r="J1249" s="30"/>
      <c r="K124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4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49" s="31" t="str">
        <f>IF(NOT(Table2[[#This Row],[M1B]]=""),"+-","")</f>
        <v/>
      </c>
      <c r="O1249" s="50"/>
    </row>
    <row r="1250" spans="1:15">
      <c r="A1250" s="28">
        <f>IF(Table2[[#This Row],[TT]]&lt;1,"",COUNT(A$2:A1249)+1)</f>
        <v>1136</v>
      </c>
      <c r="B1250" s="38" t="s">
        <v>1350</v>
      </c>
      <c r="C1250" s="39">
        <v>2</v>
      </c>
      <c r="D1250" s="39">
        <v>360</v>
      </c>
      <c r="E125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250" s="29" t="str">
        <f>IF(Table2[[#This Row],[M1A]]="","",Table2[[#This Row],[M1A]]-Table2[[#This Row],[AWAL]])</f>
        <v/>
      </c>
      <c r="I1250" s="29" t="str">
        <f>IF(Table2[[#This Row],[M2A]]="","",SUM(Table2[[#This Row],[M2A]]-(IF(Table2[[#This Row],[M1A]]="",Table2[[#This Row],[AWAL]],Table2[[#This Row],[M1A]]))))</f>
        <v/>
      </c>
      <c r="J1250" s="30"/>
      <c r="K125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5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50" s="31" t="str">
        <f>IF(NOT(Table2[[#This Row],[M1B]]=""),"+-","")</f>
        <v/>
      </c>
      <c r="O1250" s="50"/>
    </row>
    <row r="1251" spans="1:15">
      <c r="A1251" s="28">
        <f>IF(Table2[[#This Row],[TT]]&lt;1,"",COUNT(A$2:A1250)+1)</f>
        <v>1137</v>
      </c>
      <c r="B1251" s="38" t="s">
        <v>1351</v>
      </c>
      <c r="C1251" s="39">
        <v>1</v>
      </c>
      <c r="D1251" s="39">
        <v>0</v>
      </c>
      <c r="E125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251" s="29" t="str">
        <f>IF(Table2[[#This Row],[M1A]]="","",Table2[[#This Row],[M1A]]-Table2[[#This Row],[AWAL]])</f>
        <v/>
      </c>
      <c r="I1251" s="29" t="str">
        <f>IF(Table2[[#This Row],[M2A]]="","",SUM(Table2[[#This Row],[M2A]]-(IF(Table2[[#This Row],[M1A]]="",Table2[[#This Row],[AWAL]],Table2[[#This Row],[M1A]]))))</f>
        <v/>
      </c>
      <c r="J1251" s="30"/>
      <c r="K125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5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51" s="31" t="str">
        <f>IF(NOT(Table2[[#This Row],[M1B]]=""),"+-","")</f>
        <v/>
      </c>
      <c r="O1251" s="50"/>
    </row>
    <row r="1252" spans="1:15">
      <c r="A1252" s="28">
        <f>IF(Table2[[#This Row],[TT]]&lt;1,"",COUNT(A$2:A1251)+1)</f>
        <v>1138</v>
      </c>
      <c r="B1252" s="38" t="s">
        <v>1352</v>
      </c>
      <c r="C1252" s="39">
        <v>2</v>
      </c>
      <c r="D1252" s="39">
        <v>0</v>
      </c>
      <c r="E125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252" s="29" t="str">
        <f>IF(Table2[[#This Row],[M1A]]="","",Table2[[#This Row],[M1A]]-Table2[[#This Row],[AWAL]])</f>
        <v/>
      </c>
      <c r="I1252" s="29" t="str">
        <f>IF(Table2[[#This Row],[M2A]]="","",SUM(Table2[[#This Row],[M2A]]-(IF(Table2[[#This Row],[M1A]]="",Table2[[#This Row],[AWAL]],Table2[[#This Row],[M1A]]))))</f>
        <v/>
      </c>
      <c r="J1252" s="30"/>
      <c r="K125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5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52" s="31" t="str">
        <f>IF(NOT(Table2[[#This Row],[M1B]]=""),"+-","")</f>
        <v/>
      </c>
      <c r="O1252" s="50"/>
    </row>
    <row r="1253" spans="1:15">
      <c r="A1253" s="28">
        <f>IF(Table2[[#This Row],[TT]]&lt;1,"",COUNT(A$2:A1252)+1)</f>
        <v>1139</v>
      </c>
      <c r="B1253" s="38" t="s">
        <v>1353</v>
      </c>
      <c r="C1253" s="39">
        <v>4</v>
      </c>
      <c r="D1253" s="39">
        <v>720</v>
      </c>
      <c r="E125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253" s="29" t="str">
        <f>IF(Table2[[#This Row],[M1A]]="","",Table2[[#This Row],[M1A]]-Table2[[#This Row],[AWAL]])</f>
        <v/>
      </c>
      <c r="I1253" s="29" t="str">
        <f>IF(Table2[[#This Row],[M2A]]="","",SUM(Table2[[#This Row],[M2A]]-(IF(Table2[[#This Row],[M1A]]="",Table2[[#This Row],[AWAL]],Table2[[#This Row],[M1A]]))))</f>
        <v/>
      </c>
      <c r="J1253" s="30"/>
      <c r="K125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5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53" s="31" t="str">
        <f>IF(NOT(Table2[[#This Row],[M1B]]=""),"+-","")</f>
        <v/>
      </c>
      <c r="O1253" s="50"/>
    </row>
    <row r="1254" spans="1:15">
      <c r="A1254" s="28" t="str">
        <f>IF(Table2[[#This Row],[TT]]&lt;1,"",COUNT(A$2:A1253)+1)</f>
        <v/>
      </c>
      <c r="B1254" s="38" t="s">
        <v>2605</v>
      </c>
      <c r="C1254" s="39">
        <v>1</v>
      </c>
      <c r="D1254" s="39">
        <v>0</v>
      </c>
      <c r="E125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1254" s="29">
        <v>0</v>
      </c>
      <c r="G1254" s="29">
        <f>IF(Table2[[#This Row],[M1A]]="","",Table2[[#This Row],[M1A]]-Table2[[#This Row],[AWAL]])</f>
        <v>-1</v>
      </c>
      <c r="I1254" s="29" t="str">
        <f>IF(Table2[[#This Row],[M2A]]="","",SUM(Table2[[#This Row],[M2A]]-(IF(Table2[[#This Row],[M1A]]="",Table2[[#This Row],[AWAL]],Table2[[#This Row],[M1A]]))))</f>
        <v/>
      </c>
      <c r="J1254" s="30"/>
      <c r="K125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5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54" s="31" t="str">
        <f>IF(NOT(Table2[[#This Row],[M1B]]=""),"+-","")</f>
        <v>+-</v>
      </c>
      <c r="O1254" s="50"/>
    </row>
    <row r="1255" spans="1:15">
      <c r="A1255" s="28">
        <f>IF(Table2[[#This Row],[TT]]&lt;1,"",COUNT(A$2:A1254)+1)</f>
        <v>1140</v>
      </c>
      <c r="B1255" s="38" t="s">
        <v>1354</v>
      </c>
      <c r="C1255" s="39">
        <v>1</v>
      </c>
      <c r="D1255" s="39">
        <v>300</v>
      </c>
      <c r="E125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255" s="29" t="str">
        <f>IF(Table2[[#This Row],[M1A]]="","",Table2[[#This Row],[M1A]]-Table2[[#This Row],[AWAL]])</f>
        <v/>
      </c>
      <c r="I1255" s="29" t="str">
        <f>IF(Table2[[#This Row],[M2A]]="","",SUM(Table2[[#This Row],[M2A]]-(IF(Table2[[#This Row],[M1A]]="",Table2[[#This Row],[AWAL]],Table2[[#This Row],[M1A]]))))</f>
        <v/>
      </c>
      <c r="J1255" s="30"/>
      <c r="K125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5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55" s="31" t="str">
        <f>IF(NOT(Table2[[#This Row],[M1B]]=""),"+-","")</f>
        <v/>
      </c>
      <c r="O1255" s="50"/>
    </row>
    <row r="1256" spans="1:15">
      <c r="A1256" s="28">
        <f>IF(Table2[[#This Row],[TT]]&lt;1,"",COUNT(A$2:A1255)+1)</f>
        <v>1141</v>
      </c>
      <c r="B1256" s="38" t="s">
        <v>1355</v>
      </c>
      <c r="C1256" s="39">
        <v>2</v>
      </c>
      <c r="D1256" s="39">
        <v>200</v>
      </c>
      <c r="E125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256" s="29" t="str">
        <f>IF(Table2[[#This Row],[M1A]]="","",Table2[[#This Row],[M1A]]-Table2[[#This Row],[AWAL]])</f>
        <v/>
      </c>
      <c r="I1256" s="29" t="str">
        <f>IF(Table2[[#This Row],[M2A]]="","",SUM(Table2[[#This Row],[M2A]]-(IF(Table2[[#This Row],[M1A]]="",Table2[[#This Row],[AWAL]],Table2[[#This Row],[M1A]]))))</f>
        <v/>
      </c>
      <c r="J1256" s="30"/>
      <c r="K125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5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56" s="31" t="str">
        <f>IF(NOT(Table2[[#This Row],[M1B]]=""),"+-","")</f>
        <v/>
      </c>
      <c r="O1256" s="50"/>
    </row>
    <row r="1257" spans="1:15">
      <c r="A1257" s="28">
        <f>IF(Table2[[#This Row],[TT]]&lt;1,"",COUNT(A$2:A1256)+1)</f>
        <v>1142</v>
      </c>
      <c r="B1257" s="38" t="s">
        <v>1356</v>
      </c>
      <c r="C1257" s="39">
        <v>1</v>
      </c>
      <c r="D1257" s="39">
        <v>720</v>
      </c>
      <c r="E125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257" s="29" t="str">
        <f>IF(Table2[[#This Row],[M1A]]="","",Table2[[#This Row],[M1A]]-Table2[[#This Row],[AWAL]])</f>
        <v/>
      </c>
      <c r="I1257" s="29" t="str">
        <f>IF(Table2[[#This Row],[M2A]]="","",SUM(Table2[[#This Row],[M2A]]-(IF(Table2[[#This Row],[M1A]]="",Table2[[#This Row],[AWAL]],Table2[[#This Row],[M1A]]))))</f>
        <v/>
      </c>
      <c r="J1257" s="30"/>
      <c r="K125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5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57" s="31" t="str">
        <f>IF(NOT(Table2[[#This Row],[M1B]]=""),"+-","")</f>
        <v/>
      </c>
      <c r="O1257" s="50"/>
    </row>
    <row r="1258" spans="1:15">
      <c r="A1258" s="28">
        <f>IF(Table2[[#This Row],[TT]]&lt;1,"",COUNT(A$2:A1257)+1)</f>
        <v>1143</v>
      </c>
      <c r="B1258" s="38" t="s">
        <v>1357</v>
      </c>
      <c r="C1258" s="39">
        <v>6</v>
      </c>
      <c r="D1258" s="39">
        <v>720</v>
      </c>
      <c r="E125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1258" s="29" t="str">
        <f>IF(Table2[[#This Row],[M1A]]="","",Table2[[#This Row],[M1A]]-Table2[[#This Row],[AWAL]])</f>
        <v/>
      </c>
      <c r="I1258" s="29" t="str">
        <f>IF(Table2[[#This Row],[M2A]]="","",SUM(Table2[[#This Row],[M2A]]-(IF(Table2[[#This Row],[M1A]]="",Table2[[#This Row],[AWAL]],Table2[[#This Row],[M1A]]))))</f>
        <v/>
      </c>
      <c r="J1258" s="30"/>
      <c r="K125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5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58" s="31" t="str">
        <f>IF(NOT(Table2[[#This Row],[M1B]]=""),"+-","")</f>
        <v/>
      </c>
      <c r="O1258" s="50"/>
    </row>
    <row r="1259" spans="1:15">
      <c r="A1259" s="28">
        <f>IF(Table2[[#This Row],[TT]]&lt;1,"",COUNT(A$2:A1258)+1)</f>
        <v>1144</v>
      </c>
      <c r="B1259" s="38" t="s">
        <v>1358</v>
      </c>
      <c r="C1259" s="39">
        <v>4</v>
      </c>
      <c r="D1259" s="39" t="s">
        <v>954</v>
      </c>
      <c r="E125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259" s="29" t="str">
        <f>IF(Table2[[#This Row],[M1A]]="","",Table2[[#This Row],[M1A]]-Table2[[#This Row],[AWAL]])</f>
        <v/>
      </c>
      <c r="I1259" s="29" t="str">
        <f>IF(Table2[[#This Row],[M2A]]="","",SUM(Table2[[#This Row],[M2A]]-(IF(Table2[[#This Row],[M1A]]="",Table2[[#This Row],[AWAL]],Table2[[#This Row],[M1A]]))))</f>
        <v/>
      </c>
      <c r="J1259" s="30"/>
      <c r="K125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5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59" s="31" t="str">
        <f>IF(NOT(Table2[[#This Row],[M1B]]=""),"+-","")</f>
        <v/>
      </c>
      <c r="O1259" s="50"/>
    </row>
    <row r="1260" spans="1:15">
      <c r="A1260" s="28">
        <f>IF(Table2[[#This Row],[TT]]&lt;1,"",COUNT(A$2:A1259)+1)</f>
        <v>1145</v>
      </c>
      <c r="B1260" s="38" t="s">
        <v>1359</v>
      </c>
      <c r="C1260" s="39">
        <v>1</v>
      </c>
      <c r="D1260" s="39" t="s">
        <v>954</v>
      </c>
      <c r="E126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260" s="29" t="str">
        <f>IF(Table2[[#This Row],[M1A]]="","",Table2[[#This Row],[M1A]]-Table2[[#This Row],[AWAL]])</f>
        <v/>
      </c>
      <c r="I1260" s="29" t="str">
        <f>IF(Table2[[#This Row],[M2A]]="","",SUM(Table2[[#This Row],[M2A]]-(IF(Table2[[#This Row],[M1A]]="",Table2[[#This Row],[AWAL]],Table2[[#This Row],[M1A]]))))</f>
        <v/>
      </c>
      <c r="J1260" s="30"/>
      <c r="K126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6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60" s="31" t="str">
        <f>IF(NOT(Table2[[#This Row],[M1B]]=""),"+-","")</f>
        <v/>
      </c>
      <c r="O1260" s="50"/>
    </row>
    <row r="1261" spans="1:15">
      <c r="A1261" s="28">
        <f>IF(Table2[[#This Row],[TT]]&lt;1,"",COUNT(A$2:A1260)+1)</f>
        <v>1146</v>
      </c>
      <c r="B1261" s="38" t="s">
        <v>1360</v>
      </c>
      <c r="C1261" s="39">
        <v>2</v>
      </c>
      <c r="D1261" s="39">
        <v>600</v>
      </c>
      <c r="E126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261" s="29" t="str">
        <f>IF(Table2[[#This Row],[M1A]]="","",Table2[[#This Row],[M1A]]-Table2[[#This Row],[AWAL]])</f>
        <v/>
      </c>
      <c r="I1261" s="29" t="str">
        <f>IF(Table2[[#This Row],[M2A]]="","",SUM(Table2[[#This Row],[M2A]]-(IF(Table2[[#This Row],[M1A]]="",Table2[[#This Row],[AWAL]],Table2[[#This Row],[M1A]]))))</f>
        <v/>
      </c>
      <c r="J1261" s="30"/>
      <c r="K126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6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61" s="31" t="str">
        <f>IF(NOT(Table2[[#This Row],[M1B]]=""),"+-","")</f>
        <v/>
      </c>
      <c r="O1261" s="50"/>
    </row>
    <row r="1262" spans="1:15">
      <c r="A1262" s="28">
        <f>IF(Table2[[#This Row],[TT]]&lt;1,"",COUNT(A$2:A1261)+1)</f>
        <v>1147</v>
      </c>
      <c r="B1262" s="38" t="s">
        <v>1361</v>
      </c>
      <c r="C1262" s="39">
        <v>4</v>
      </c>
      <c r="D1262" s="39" t="s">
        <v>954</v>
      </c>
      <c r="E126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262" s="29" t="str">
        <f>IF(Table2[[#This Row],[M1A]]="","",Table2[[#This Row],[M1A]]-Table2[[#This Row],[AWAL]])</f>
        <v/>
      </c>
      <c r="I1262" s="29" t="str">
        <f>IF(Table2[[#This Row],[M2A]]="","",SUM(Table2[[#This Row],[M2A]]-(IF(Table2[[#This Row],[M1A]]="",Table2[[#This Row],[AWAL]],Table2[[#This Row],[M1A]]))))</f>
        <v/>
      </c>
      <c r="J1262" s="30"/>
      <c r="K126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6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62" s="31" t="str">
        <f>IF(NOT(Table2[[#This Row],[M1B]]=""),"+-","")</f>
        <v/>
      </c>
      <c r="O1262" s="50"/>
    </row>
    <row r="1263" spans="1:15">
      <c r="A1263" s="28">
        <f>IF(Table2[[#This Row],[TT]]&lt;1,"",COUNT(A$2:A1262)+1)</f>
        <v>1148</v>
      </c>
      <c r="B1263" s="38" t="s">
        <v>1362</v>
      </c>
      <c r="C1263" s="39">
        <v>14</v>
      </c>
      <c r="D1263" s="39">
        <v>480</v>
      </c>
      <c r="E126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G1263" s="29" t="str">
        <f>IF(Table2[[#This Row],[M1A]]="","",Table2[[#This Row],[M1A]]-Table2[[#This Row],[AWAL]])</f>
        <v/>
      </c>
      <c r="I1263" s="29" t="str">
        <f>IF(Table2[[#This Row],[M2A]]="","",SUM(Table2[[#This Row],[M2A]]-(IF(Table2[[#This Row],[M1A]]="",Table2[[#This Row],[AWAL]],Table2[[#This Row],[M1A]]))))</f>
        <v/>
      </c>
      <c r="J1263" s="30"/>
      <c r="K126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6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63" s="31" t="str">
        <f>IF(NOT(Table2[[#This Row],[M1B]]=""),"+-","")</f>
        <v/>
      </c>
      <c r="O1263" s="50"/>
    </row>
    <row r="1264" spans="1:15">
      <c r="A1264" s="28">
        <f>IF(Table2[[#This Row],[TT]]&lt;1,"",COUNT(A$2:A1263)+1)</f>
        <v>1149</v>
      </c>
      <c r="B1264" s="70" t="s">
        <v>1363</v>
      </c>
      <c r="C1264" s="71">
        <v>2</v>
      </c>
      <c r="D1264" s="71">
        <v>600</v>
      </c>
      <c r="E126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264" s="29" t="str">
        <f>IF(Table2[[#This Row],[M1A]]="","",Table2[[#This Row],[M1A]]-Table2[[#This Row],[AWAL]])</f>
        <v/>
      </c>
      <c r="I1264" s="29" t="str">
        <f>IF(Table2[[#This Row],[M2A]]="","",SUM(Table2[[#This Row],[M2A]]-(IF(Table2[[#This Row],[M1A]]="",Table2[[#This Row],[AWAL]],Table2[[#This Row],[M1A]]))))</f>
        <v/>
      </c>
      <c r="J1264" s="30"/>
      <c r="K126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6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64" s="31" t="str">
        <f>IF(NOT(Table2[[#This Row],[M1B]]=""),"+-","")</f>
        <v/>
      </c>
      <c r="O1264" s="50"/>
    </row>
    <row r="1265" spans="1:15">
      <c r="A1265" s="28">
        <f>IF(Table2[[#This Row],[TT]]&lt;1,"",COUNT(A$2:A1264)+1)</f>
        <v>1150</v>
      </c>
      <c r="B1265" s="38" t="s">
        <v>1364</v>
      </c>
      <c r="C1265" s="39">
        <v>2</v>
      </c>
      <c r="D1265" s="39">
        <v>600</v>
      </c>
      <c r="E126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265" s="29" t="str">
        <f>IF(Table2[[#This Row],[M1A]]="","",Table2[[#This Row],[M1A]]-Table2[[#This Row],[AWAL]])</f>
        <v/>
      </c>
      <c r="I1265" s="29" t="str">
        <f>IF(Table2[[#This Row],[M2A]]="","",SUM(Table2[[#This Row],[M2A]]-(IF(Table2[[#This Row],[M1A]]="",Table2[[#This Row],[AWAL]],Table2[[#This Row],[M1A]]))))</f>
        <v/>
      </c>
      <c r="J1265" s="30"/>
      <c r="K126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6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65" s="31" t="str">
        <f>IF(NOT(Table2[[#This Row],[M1B]]=""),"+-","")</f>
        <v/>
      </c>
      <c r="O1265" s="50"/>
    </row>
    <row r="1266" spans="1:15">
      <c r="A1266" s="28">
        <f>IF(Table2[[#This Row],[TT]]&lt;1,"",COUNT(A$2:A1265)+1)</f>
        <v>1151</v>
      </c>
      <c r="B1266" s="38" t="s">
        <v>1365</v>
      </c>
      <c r="C1266" s="39">
        <v>6</v>
      </c>
      <c r="D1266" s="39">
        <v>600</v>
      </c>
      <c r="E126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1266" s="29" t="str">
        <f>IF(Table2[[#This Row],[M1A]]="","",Table2[[#This Row],[M1A]]-Table2[[#This Row],[AWAL]])</f>
        <v/>
      </c>
      <c r="I1266" s="29" t="str">
        <f>IF(Table2[[#This Row],[M2A]]="","",SUM(Table2[[#This Row],[M2A]]-(IF(Table2[[#This Row],[M1A]]="",Table2[[#This Row],[AWAL]],Table2[[#This Row],[M1A]]))))</f>
        <v/>
      </c>
      <c r="J1266" s="30"/>
      <c r="K126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6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66" s="31" t="str">
        <f>IF(NOT(Table2[[#This Row],[M1B]]=""),"+-","")</f>
        <v/>
      </c>
      <c r="O1266" s="50"/>
    </row>
    <row r="1267" spans="1:15">
      <c r="A1267" s="28">
        <f>IF(Table2[[#This Row],[TT]]&lt;1,"",COUNT(A$2:A1266)+1)</f>
        <v>1152</v>
      </c>
      <c r="B1267" s="38" t="s">
        <v>1366</v>
      </c>
      <c r="C1267" s="39">
        <v>1</v>
      </c>
      <c r="D1267" s="39">
        <v>480</v>
      </c>
      <c r="E126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267" s="29" t="str">
        <f>IF(Table2[[#This Row],[M1A]]="","",Table2[[#This Row],[M1A]]-Table2[[#This Row],[AWAL]])</f>
        <v/>
      </c>
      <c r="I1267" s="29" t="str">
        <f>IF(Table2[[#This Row],[M2A]]="","",SUM(Table2[[#This Row],[M2A]]-(IF(Table2[[#This Row],[M1A]]="",Table2[[#This Row],[AWAL]],Table2[[#This Row],[M1A]]))))</f>
        <v/>
      </c>
      <c r="J1267" s="30"/>
      <c r="K126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6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67" s="31" t="str">
        <f>IF(NOT(Table2[[#This Row],[M1B]]=""),"+-","")</f>
        <v/>
      </c>
      <c r="O1267" s="50"/>
    </row>
    <row r="1268" spans="1:15">
      <c r="A1268" s="28">
        <f>IF(Table2[[#This Row],[TT]]&lt;1,"",COUNT(A$2:A1267)+1)</f>
        <v>1153</v>
      </c>
      <c r="B1268" s="38" t="s">
        <v>1367</v>
      </c>
      <c r="C1268" s="39">
        <v>1</v>
      </c>
      <c r="D1268" s="39">
        <v>600</v>
      </c>
      <c r="E126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268" s="29" t="str">
        <f>IF(Table2[[#This Row],[M1A]]="","",Table2[[#This Row],[M1A]]-Table2[[#This Row],[AWAL]])</f>
        <v/>
      </c>
      <c r="I1268" s="29" t="str">
        <f>IF(Table2[[#This Row],[M2A]]="","",SUM(Table2[[#This Row],[M2A]]-(IF(Table2[[#This Row],[M1A]]="",Table2[[#This Row],[AWAL]],Table2[[#This Row],[M1A]]))))</f>
        <v/>
      </c>
      <c r="J1268" s="30"/>
      <c r="K126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6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68" s="31" t="str">
        <f>IF(NOT(Table2[[#This Row],[M1B]]=""),"+-","")</f>
        <v/>
      </c>
      <c r="O1268" s="50"/>
    </row>
    <row r="1269" spans="1:15">
      <c r="A1269" s="28">
        <f>IF(Table2[[#This Row],[TT]]&lt;1,"",COUNT(A$2:A1268)+1)</f>
        <v>1154</v>
      </c>
      <c r="B1269" s="38" t="s">
        <v>1368</v>
      </c>
      <c r="C1269" s="39">
        <v>17</v>
      </c>
      <c r="D1269" s="39">
        <v>480</v>
      </c>
      <c r="E126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17</v>
      </c>
      <c r="G1269" s="29" t="str">
        <f>IF(Table2[[#This Row],[M1A]]="","",Table2[[#This Row],[M1A]]-Table2[[#This Row],[AWAL]])</f>
        <v/>
      </c>
      <c r="I1269" s="29" t="str">
        <f>IF(Table2[[#This Row],[M2A]]="","",SUM(Table2[[#This Row],[M2A]]-(IF(Table2[[#This Row],[M1A]]="",Table2[[#This Row],[AWAL]],Table2[[#This Row],[M1A]]))))</f>
        <v/>
      </c>
      <c r="J1269" s="30"/>
      <c r="K126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6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69" s="31" t="str">
        <f>IF(NOT(Table2[[#This Row],[M1B]]=""),"+-","")</f>
        <v/>
      </c>
      <c r="O1269" s="50"/>
    </row>
    <row r="1270" spans="1:15">
      <c r="A1270" s="28">
        <f>IF(Table2[[#This Row],[TT]]&lt;1,"",COUNT(A$2:A1269)+1)</f>
        <v>1155</v>
      </c>
      <c r="B1270" s="38" t="s">
        <v>1369</v>
      </c>
      <c r="C1270" s="39">
        <v>61</v>
      </c>
      <c r="D1270" s="39">
        <v>480</v>
      </c>
      <c r="E127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61</v>
      </c>
      <c r="G1270" s="29" t="str">
        <f>IF(Table2[[#This Row],[M1A]]="","",Table2[[#This Row],[M1A]]-Table2[[#This Row],[AWAL]])</f>
        <v/>
      </c>
      <c r="I1270" s="29" t="str">
        <f>IF(Table2[[#This Row],[M2A]]="","",SUM(Table2[[#This Row],[M2A]]-(IF(Table2[[#This Row],[M1A]]="",Table2[[#This Row],[AWAL]],Table2[[#This Row],[M1A]]))))</f>
        <v/>
      </c>
      <c r="J1270" s="30"/>
      <c r="K127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7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70" s="31" t="str">
        <f>IF(NOT(Table2[[#This Row],[M1B]]=""),"+-","")</f>
        <v/>
      </c>
      <c r="O1270" s="50"/>
    </row>
    <row r="1271" spans="1:15">
      <c r="A1271" s="28">
        <f>IF(Table2[[#This Row],[TT]]&lt;1,"",COUNT(A$2:A1270)+1)</f>
        <v>1156</v>
      </c>
      <c r="B1271" s="38" t="s">
        <v>1370</v>
      </c>
      <c r="C1271" s="39">
        <v>1</v>
      </c>
      <c r="D1271" s="39" t="s">
        <v>1371</v>
      </c>
      <c r="E127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271" s="29" t="str">
        <f>IF(Table2[[#This Row],[M1A]]="","",Table2[[#This Row],[M1A]]-Table2[[#This Row],[AWAL]])</f>
        <v/>
      </c>
      <c r="I1271" s="29" t="str">
        <f>IF(Table2[[#This Row],[M2A]]="","",SUM(Table2[[#This Row],[M2A]]-(IF(Table2[[#This Row],[M1A]]="",Table2[[#This Row],[AWAL]],Table2[[#This Row],[M1A]]))))</f>
        <v/>
      </c>
      <c r="J1271" s="30"/>
      <c r="K127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7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71" s="31" t="str">
        <f>IF(NOT(Table2[[#This Row],[M1B]]=""),"+-","")</f>
        <v/>
      </c>
      <c r="O1271" s="50"/>
    </row>
    <row r="1272" spans="1:15">
      <c r="A1272" s="28">
        <f>IF(Table2[[#This Row],[TT]]&lt;1,"",COUNT(A$2:A1271)+1)</f>
        <v>1157</v>
      </c>
      <c r="B1272" s="38" t="s">
        <v>1372</v>
      </c>
      <c r="C1272" s="39">
        <v>27</v>
      </c>
      <c r="D1272" s="39">
        <v>480</v>
      </c>
      <c r="E127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27</v>
      </c>
      <c r="G1272" s="29" t="str">
        <f>IF(Table2[[#This Row],[M1A]]="","",Table2[[#This Row],[M1A]]-Table2[[#This Row],[AWAL]])</f>
        <v/>
      </c>
      <c r="I1272" s="29" t="str">
        <f>IF(Table2[[#This Row],[M2A]]="","",SUM(Table2[[#This Row],[M2A]]-(IF(Table2[[#This Row],[M1A]]="",Table2[[#This Row],[AWAL]],Table2[[#This Row],[M1A]]))))</f>
        <v/>
      </c>
      <c r="J1272" s="30"/>
      <c r="K127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7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72" s="31" t="str">
        <f>IF(NOT(Table2[[#This Row],[M1B]]=""),"+-","")</f>
        <v/>
      </c>
      <c r="O1272" s="50"/>
    </row>
    <row r="1273" spans="1:15">
      <c r="A1273" s="28">
        <f>IF(Table2[[#This Row],[TT]]&lt;1,"",COUNT(A$2:A1272)+1)</f>
        <v>1158</v>
      </c>
      <c r="B1273" s="38" t="s">
        <v>1373</v>
      </c>
      <c r="C1273" s="39">
        <v>21</v>
      </c>
      <c r="D1273" s="39" t="s">
        <v>59</v>
      </c>
      <c r="E127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21</v>
      </c>
      <c r="G1273" s="29" t="str">
        <f>IF(Table2[[#This Row],[M1A]]="","",Table2[[#This Row],[M1A]]-Table2[[#This Row],[AWAL]])</f>
        <v/>
      </c>
      <c r="I1273" s="29" t="str">
        <f>IF(Table2[[#This Row],[M2A]]="","",SUM(Table2[[#This Row],[M2A]]-(IF(Table2[[#This Row],[M1A]]="",Table2[[#This Row],[AWAL]],Table2[[#This Row],[M1A]]))))</f>
        <v/>
      </c>
      <c r="J1273" s="30"/>
      <c r="K127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7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73" s="31" t="str">
        <f>IF(NOT(Table2[[#This Row],[M1B]]=""),"+-","")</f>
        <v/>
      </c>
      <c r="O1273" s="50"/>
    </row>
    <row r="1274" spans="1:15">
      <c r="A1274" s="28">
        <f>IF(Table2[[#This Row],[TT]]&lt;1,"",COUNT(A$2:A1273)+1)</f>
        <v>1159</v>
      </c>
      <c r="B1274" s="38" t="s">
        <v>1374</v>
      </c>
      <c r="C1274" s="39">
        <v>6</v>
      </c>
      <c r="D1274" s="39" t="s">
        <v>954</v>
      </c>
      <c r="E127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1274" s="29" t="str">
        <f>IF(Table2[[#This Row],[M1A]]="","",Table2[[#This Row],[M1A]]-Table2[[#This Row],[AWAL]])</f>
        <v/>
      </c>
      <c r="I1274" s="29" t="str">
        <f>IF(Table2[[#This Row],[M2A]]="","",SUM(Table2[[#This Row],[M2A]]-(IF(Table2[[#This Row],[M1A]]="",Table2[[#This Row],[AWAL]],Table2[[#This Row],[M1A]]))))</f>
        <v/>
      </c>
      <c r="J1274" s="30"/>
      <c r="K127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7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74" s="31" t="str">
        <f>IF(NOT(Table2[[#This Row],[M1B]]=""),"+-","")</f>
        <v/>
      </c>
      <c r="O1274" s="50"/>
    </row>
    <row r="1275" spans="1:15">
      <c r="A1275" s="28">
        <f>IF(Table2[[#This Row],[TT]]&lt;1,"",COUNT(A$2:A1274)+1)</f>
        <v>1160</v>
      </c>
      <c r="B1275" s="38" t="s">
        <v>1375</v>
      </c>
      <c r="C1275" s="39">
        <v>10</v>
      </c>
      <c r="D1275" s="39" t="s">
        <v>196</v>
      </c>
      <c r="E127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G1275" s="29" t="str">
        <f>IF(Table2[[#This Row],[M1A]]="","",Table2[[#This Row],[M1A]]-Table2[[#This Row],[AWAL]])</f>
        <v/>
      </c>
      <c r="I1275" s="29" t="str">
        <f>IF(Table2[[#This Row],[M2A]]="","",SUM(Table2[[#This Row],[M2A]]-(IF(Table2[[#This Row],[M1A]]="",Table2[[#This Row],[AWAL]],Table2[[#This Row],[M1A]]))))</f>
        <v/>
      </c>
      <c r="J1275" s="30"/>
      <c r="K127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7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75" s="31" t="str">
        <f>IF(NOT(Table2[[#This Row],[M1B]]=""),"+-","")</f>
        <v/>
      </c>
      <c r="O1275" s="50"/>
    </row>
    <row r="1276" spans="1:15">
      <c r="A1276" s="28">
        <f>IF(Table2[[#This Row],[TT]]&lt;1,"",COUNT(A$2:A1275)+1)</f>
        <v>1161</v>
      </c>
      <c r="B1276" s="38" t="s">
        <v>1376</v>
      </c>
      <c r="C1276" s="39">
        <v>4</v>
      </c>
      <c r="D1276" s="39">
        <v>600</v>
      </c>
      <c r="E127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276" s="29" t="str">
        <f>IF(Table2[[#This Row],[M1A]]="","",Table2[[#This Row],[M1A]]-Table2[[#This Row],[AWAL]])</f>
        <v/>
      </c>
      <c r="I1276" s="29" t="str">
        <f>IF(Table2[[#This Row],[M2A]]="","",SUM(Table2[[#This Row],[M2A]]-(IF(Table2[[#This Row],[M1A]]="",Table2[[#This Row],[AWAL]],Table2[[#This Row],[M1A]]))))</f>
        <v/>
      </c>
      <c r="J1276" s="30"/>
      <c r="K127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7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76" s="31" t="str">
        <f>IF(NOT(Table2[[#This Row],[M1B]]=""),"+-","")</f>
        <v/>
      </c>
      <c r="O1276" s="50"/>
    </row>
    <row r="1277" spans="1:15">
      <c r="A1277" s="28">
        <f>IF(Table2[[#This Row],[TT]]&lt;1,"",COUNT(A$2:A1276)+1)</f>
        <v>1162</v>
      </c>
      <c r="B1277" s="38" t="s">
        <v>1377</v>
      </c>
      <c r="C1277" s="39">
        <v>2</v>
      </c>
      <c r="D1277" s="39">
        <v>600</v>
      </c>
      <c r="E127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277" s="29" t="str">
        <f>IF(Table2[[#This Row],[M1A]]="","",Table2[[#This Row],[M1A]]-Table2[[#This Row],[AWAL]])</f>
        <v/>
      </c>
      <c r="I1277" s="29" t="str">
        <f>IF(Table2[[#This Row],[M2A]]="","",SUM(Table2[[#This Row],[M2A]]-(IF(Table2[[#This Row],[M1A]]="",Table2[[#This Row],[AWAL]],Table2[[#This Row],[M1A]]))))</f>
        <v/>
      </c>
      <c r="J1277" s="30"/>
      <c r="K127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7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77" s="31" t="str">
        <f>IF(NOT(Table2[[#This Row],[M1B]]=""),"+-","")</f>
        <v/>
      </c>
      <c r="O1277" s="50"/>
    </row>
    <row r="1278" spans="1:15">
      <c r="A1278" s="28">
        <f>IF(Table2[[#This Row],[TT]]&lt;1,"",COUNT(A$2:A1277)+1)</f>
        <v>1163</v>
      </c>
      <c r="B1278" s="38" t="s">
        <v>1378</v>
      </c>
      <c r="C1278" s="39">
        <v>12</v>
      </c>
      <c r="D1278" s="39">
        <v>480</v>
      </c>
      <c r="E127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G1278" s="29" t="str">
        <f>IF(Table2[[#This Row],[M1A]]="","",Table2[[#This Row],[M1A]]-Table2[[#This Row],[AWAL]])</f>
        <v/>
      </c>
      <c r="I1278" s="29" t="str">
        <f>IF(Table2[[#This Row],[M2A]]="","",SUM(Table2[[#This Row],[M2A]]-(IF(Table2[[#This Row],[M1A]]="",Table2[[#This Row],[AWAL]],Table2[[#This Row],[M1A]]))))</f>
        <v/>
      </c>
      <c r="J1278" s="30"/>
      <c r="K127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7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78" s="31" t="str">
        <f>IF(NOT(Table2[[#This Row],[M1B]]=""),"+-","")</f>
        <v/>
      </c>
      <c r="O1278" s="50"/>
    </row>
    <row r="1279" spans="1:15">
      <c r="A1279" s="28">
        <f>IF(Table2[[#This Row],[TT]]&lt;1,"",COUNT(A$2:A1278)+1)</f>
        <v>1164</v>
      </c>
      <c r="B1279" s="38" t="s">
        <v>1379</v>
      </c>
      <c r="C1279" s="39">
        <v>7</v>
      </c>
      <c r="D1279" s="39">
        <v>480</v>
      </c>
      <c r="E127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279" s="29" t="str">
        <f>IF(Table2[[#This Row],[M1A]]="","",Table2[[#This Row],[M1A]]-Table2[[#This Row],[AWAL]])</f>
        <v/>
      </c>
      <c r="I1279" s="29" t="str">
        <f>IF(Table2[[#This Row],[M2A]]="","",SUM(Table2[[#This Row],[M2A]]-(IF(Table2[[#This Row],[M1A]]="",Table2[[#This Row],[AWAL]],Table2[[#This Row],[M1A]]))))</f>
        <v/>
      </c>
      <c r="J1279" s="30"/>
      <c r="K127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7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79" s="31" t="str">
        <f>IF(NOT(Table2[[#This Row],[M1B]]=""),"+-","")</f>
        <v/>
      </c>
      <c r="O1279" s="50"/>
    </row>
    <row r="1280" spans="1:15">
      <c r="A1280" s="28">
        <f>IF(Table2[[#This Row],[TT]]&lt;1,"",COUNT(A$2:A1279)+1)</f>
        <v>1165</v>
      </c>
      <c r="B1280" s="38" t="s">
        <v>1380</v>
      </c>
      <c r="C1280" s="39">
        <v>26</v>
      </c>
      <c r="D1280" s="39">
        <v>480</v>
      </c>
      <c r="E128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26</v>
      </c>
      <c r="G1280" s="29" t="str">
        <f>IF(Table2[[#This Row],[M1A]]="","",Table2[[#This Row],[M1A]]-Table2[[#This Row],[AWAL]])</f>
        <v/>
      </c>
      <c r="I1280" s="29" t="str">
        <f>IF(Table2[[#This Row],[M2A]]="","",SUM(Table2[[#This Row],[M2A]]-(IF(Table2[[#This Row],[M1A]]="",Table2[[#This Row],[AWAL]],Table2[[#This Row],[M1A]]))))</f>
        <v/>
      </c>
      <c r="J1280" s="30"/>
      <c r="K128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8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80" s="31" t="str">
        <f>IF(NOT(Table2[[#This Row],[M1B]]=""),"+-","")</f>
        <v/>
      </c>
      <c r="O1280" s="50"/>
    </row>
    <row r="1281" spans="1:15">
      <c r="A1281" s="28">
        <f>IF(Table2[[#This Row],[TT]]&lt;1,"",COUNT(A$2:A1280)+1)</f>
        <v>1166</v>
      </c>
      <c r="B1281" s="38" t="s">
        <v>1381</v>
      </c>
      <c r="C1281" s="39">
        <v>4</v>
      </c>
      <c r="D1281" s="39">
        <v>180</v>
      </c>
      <c r="E128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281" s="29" t="str">
        <f>IF(Table2[[#This Row],[M1A]]="","",Table2[[#This Row],[M1A]]-Table2[[#This Row],[AWAL]])</f>
        <v/>
      </c>
      <c r="I1281" s="29" t="str">
        <f>IF(Table2[[#This Row],[M2A]]="","",SUM(Table2[[#This Row],[M2A]]-(IF(Table2[[#This Row],[M1A]]="",Table2[[#This Row],[AWAL]],Table2[[#This Row],[M1A]]))))</f>
        <v/>
      </c>
      <c r="J1281" s="30"/>
      <c r="K128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8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81" s="31" t="str">
        <f>IF(NOT(Table2[[#This Row],[M1B]]=""),"+-","")</f>
        <v/>
      </c>
      <c r="O1281" s="50"/>
    </row>
    <row r="1282" spans="1:15">
      <c r="A1282" s="28">
        <f>IF(Table2[[#This Row],[TT]]&lt;1,"",COUNT(A$2:A1281)+1)</f>
        <v>1167</v>
      </c>
      <c r="B1282" s="38" t="s">
        <v>1382</v>
      </c>
      <c r="C1282" s="39">
        <v>15</v>
      </c>
      <c r="D1282" s="39">
        <v>800</v>
      </c>
      <c r="E128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G1282" s="29" t="str">
        <f>IF(Table2[[#This Row],[M1A]]="","",Table2[[#This Row],[M1A]]-Table2[[#This Row],[AWAL]])</f>
        <v/>
      </c>
      <c r="I1282" s="29" t="str">
        <f>IF(Table2[[#This Row],[M2A]]="","",SUM(Table2[[#This Row],[M2A]]-(IF(Table2[[#This Row],[M1A]]="",Table2[[#This Row],[AWAL]],Table2[[#This Row],[M1A]]))))</f>
        <v/>
      </c>
      <c r="J1282" s="30"/>
      <c r="K128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8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82" s="31" t="str">
        <f>IF(NOT(Table2[[#This Row],[M1B]]=""),"+-","")</f>
        <v/>
      </c>
      <c r="O1282" s="50"/>
    </row>
    <row r="1283" spans="1:15">
      <c r="A1283" s="28">
        <f>IF(Table2[[#This Row],[TT]]&lt;1,"",COUNT(A$2:A1282)+1)</f>
        <v>1168</v>
      </c>
      <c r="B1283" s="38" t="s">
        <v>1383</v>
      </c>
      <c r="C1283" s="39">
        <v>5</v>
      </c>
      <c r="D1283" s="39">
        <v>480</v>
      </c>
      <c r="E128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283" s="29" t="str">
        <f>IF(Table2[[#This Row],[M1A]]="","",Table2[[#This Row],[M1A]]-Table2[[#This Row],[AWAL]])</f>
        <v/>
      </c>
      <c r="I1283" s="29" t="str">
        <f>IF(Table2[[#This Row],[M2A]]="","",SUM(Table2[[#This Row],[M2A]]-(IF(Table2[[#This Row],[M1A]]="",Table2[[#This Row],[AWAL]],Table2[[#This Row],[M1A]]))))</f>
        <v/>
      </c>
      <c r="J1283" s="30"/>
      <c r="K128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8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83" s="31" t="str">
        <f>IF(NOT(Table2[[#This Row],[M1B]]=""),"+-","")</f>
        <v/>
      </c>
      <c r="O1283" s="50"/>
    </row>
    <row r="1284" spans="1:15">
      <c r="A1284" s="28">
        <f>IF(Table2[[#This Row],[TT]]&lt;1,"",COUNT(A$2:A1283)+1)</f>
        <v>1169</v>
      </c>
      <c r="B1284" s="38" t="s">
        <v>1384</v>
      </c>
      <c r="C1284" s="39">
        <v>5</v>
      </c>
      <c r="D1284" s="39" t="s">
        <v>781</v>
      </c>
      <c r="E128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284" s="29" t="str">
        <f>IF(Table2[[#This Row],[M1A]]="","",Table2[[#This Row],[M1A]]-Table2[[#This Row],[AWAL]])</f>
        <v/>
      </c>
      <c r="I1284" s="29" t="str">
        <f>IF(Table2[[#This Row],[M2A]]="","",SUM(Table2[[#This Row],[M2A]]-(IF(Table2[[#This Row],[M1A]]="",Table2[[#This Row],[AWAL]],Table2[[#This Row],[M1A]]))))</f>
        <v/>
      </c>
      <c r="J1284" s="30"/>
      <c r="K128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8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84" s="31" t="str">
        <f>IF(NOT(Table2[[#This Row],[M1B]]=""),"+-","")</f>
        <v/>
      </c>
      <c r="O1284" s="50"/>
    </row>
    <row r="1285" spans="1:15">
      <c r="A1285" s="28">
        <f>IF(Table2[[#This Row],[TT]]&lt;1,"",COUNT(A$2:A1284)+1)</f>
        <v>1170</v>
      </c>
      <c r="B1285" s="38" t="s">
        <v>1385</v>
      </c>
      <c r="C1285" s="39">
        <v>1</v>
      </c>
      <c r="D1285" s="39">
        <v>100</v>
      </c>
      <c r="E128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285" s="29" t="str">
        <f>IF(Table2[[#This Row],[M1A]]="","",Table2[[#This Row],[M1A]]-Table2[[#This Row],[AWAL]])</f>
        <v/>
      </c>
      <c r="I1285" s="29" t="str">
        <f>IF(Table2[[#This Row],[M2A]]="","",SUM(Table2[[#This Row],[M2A]]-(IF(Table2[[#This Row],[M1A]]="",Table2[[#This Row],[AWAL]],Table2[[#This Row],[M1A]]))))</f>
        <v/>
      </c>
      <c r="J1285" s="30"/>
      <c r="K128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8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85" s="31" t="str">
        <f>IF(NOT(Table2[[#This Row],[M1B]]=""),"+-","")</f>
        <v/>
      </c>
      <c r="O1285" s="50"/>
    </row>
    <row r="1286" spans="1:15">
      <c r="A1286" s="28">
        <f>IF(Table2[[#This Row],[TT]]&lt;1,"",COUNT(A$2:A1285)+1)</f>
        <v>1171</v>
      </c>
      <c r="B1286" s="38" t="s">
        <v>1386</v>
      </c>
      <c r="C1286" s="39">
        <v>2</v>
      </c>
      <c r="D1286" s="39" t="s">
        <v>1387</v>
      </c>
      <c r="E128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286" s="29" t="str">
        <f>IF(Table2[[#This Row],[M1A]]="","",Table2[[#This Row],[M1A]]-Table2[[#This Row],[AWAL]])</f>
        <v/>
      </c>
      <c r="I1286" s="29" t="str">
        <f>IF(Table2[[#This Row],[M2A]]="","",SUM(Table2[[#This Row],[M2A]]-(IF(Table2[[#This Row],[M1A]]="",Table2[[#This Row],[AWAL]],Table2[[#This Row],[M1A]]))))</f>
        <v/>
      </c>
      <c r="J1286" s="30"/>
      <c r="K128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8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86" s="31" t="str">
        <f>IF(NOT(Table2[[#This Row],[M1B]]=""),"+-","")</f>
        <v/>
      </c>
      <c r="O1286" s="50"/>
    </row>
    <row r="1287" spans="1:15">
      <c r="A1287" s="28">
        <f>IF(Table2[[#This Row],[TT]]&lt;1,"",COUNT(A$2:A1286)+1)</f>
        <v>1172</v>
      </c>
      <c r="B1287" s="38" t="s">
        <v>1388</v>
      </c>
      <c r="C1287" s="39">
        <v>3</v>
      </c>
      <c r="D1287" s="39">
        <v>100</v>
      </c>
      <c r="E128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287" s="29" t="str">
        <f>IF(Table2[[#This Row],[M1A]]="","",Table2[[#This Row],[M1A]]-Table2[[#This Row],[AWAL]])</f>
        <v/>
      </c>
      <c r="H1287" s="29">
        <v>2</v>
      </c>
      <c r="I1287" s="29">
        <f>IF(Table2[[#This Row],[M2A]]="","",SUM(Table2[[#This Row],[M2A]]-(IF(Table2[[#This Row],[M1A]]="",Table2[[#This Row],[AWAL]],Table2[[#This Row],[M1A]]))))</f>
        <v>-1</v>
      </c>
      <c r="J1287" s="30"/>
      <c r="K128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8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87" s="31" t="str">
        <f>IF(NOT(Table2[[#This Row],[M1B]]=""),"+-","")</f>
        <v/>
      </c>
      <c r="O1287" s="50"/>
    </row>
    <row r="1288" spans="1:15">
      <c r="A1288" s="28">
        <f>IF(Table2[[#This Row],[TT]]&lt;1,"",COUNT(A$2:A1287)+1)</f>
        <v>1173</v>
      </c>
      <c r="B1288" s="38" t="s">
        <v>1389</v>
      </c>
      <c r="C1288" s="39">
        <v>7</v>
      </c>
      <c r="D1288" s="39" t="s">
        <v>1390</v>
      </c>
      <c r="E128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288" s="29" t="str">
        <f>IF(Table2[[#This Row],[M1A]]="","",Table2[[#This Row],[M1A]]-Table2[[#This Row],[AWAL]])</f>
        <v/>
      </c>
      <c r="I1288" s="29" t="str">
        <f>IF(Table2[[#This Row],[M2A]]="","",SUM(Table2[[#This Row],[M2A]]-(IF(Table2[[#This Row],[M1A]]="",Table2[[#This Row],[AWAL]],Table2[[#This Row],[M1A]]))))</f>
        <v/>
      </c>
      <c r="J1288" s="30"/>
      <c r="K128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8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88" s="31" t="str">
        <f>IF(NOT(Table2[[#This Row],[M1B]]=""),"+-","")</f>
        <v/>
      </c>
      <c r="O1288" s="50"/>
    </row>
    <row r="1289" spans="1:15">
      <c r="A1289" s="28">
        <f>IF(Table2[[#This Row],[TT]]&lt;1,"",COUNT(A$2:A1288)+1)</f>
        <v>1174</v>
      </c>
      <c r="B1289" s="38" t="s">
        <v>1391</v>
      </c>
      <c r="C1289" s="39">
        <v>2</v>
      </c>
      <c r="D1289" s="39" t="s">
        <v>86</v>
      </c>
      <c r="E128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289" s="29" t="str">
        <f>IF(Table2[[#This Row],[M1A]]="","",Table2[[#This Row],[M1A]]-Table2[[#This Row],[AWAL]])</f>
        <v/>
      </c>
      <c r="I1289" s="29" t="str">
        <f>IF(Table2[[#This Row],[M2A]]="","",SUM(Table2[[#This Row],[M2A]]-(IF(Table2[[#This Row],[M1A]]="",Table2[[#This Row],[AWAL]],Table2[[#This Row],[M1A]]))))</f>
        <v/>
      </c>
      <c r="J1289" s="30"/>
      <c r="K128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8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89" s="31" t="str">
        <f>IF(NOT(Table2[[#This Row],[M1B]]=""),"+-","")</f>
        <v/>
      </c>
      <c r="O1289" s="50"/>
    </row>
    <row r="1290" spans="1:15">
      <c r="A1290" s="28">
        <f>IF(Table2[[#This Row],[TT]]&lt;1,"",COUNT(A$2:A1289)+1)</f>
        <v>1175</v>
      </c>
      <c r="B1290" s="38" t="s">
        <v>1392</v>
      </c>
      <c r="C1290" s="39">
        <v>18</v>
      </c>
      <c r="D1290" s="39" t="s">
        <v>825</v>
      </c>
      <c r="E129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18</v>
      </c>
      <c r="G1290" s="29" t="str">
        <f>IF(Table2[[#This Row],[M1A]]="","",Table2[[#This Row],[M1A]]-Table2[[#This Row],[AWAL]])</f>
        <v/>
      </c>
      <c r="I1290" s="29" t="str">
        <f>IF(Table2[[#This Row],[M2A]]="","",SUM(Table2[[#This Row],[M2A]]-(IF(Table2[[#This Row],[M1A]]="",Table2[[#This Row],[AWAL]],Table2[[#This Row],[M1A]]))))</f>
        <v/>
      </c>
      <c r="J1290" s="30"/>
      <c r="K129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9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90" s="31" t="str">
        <f>IF(NOT(Table2[[#This Row],[M1B]]=""),"+-","")</f>
        <v/>
      </c>
      <c r="O1290" s="50"/>
    </row>
    <row r="1291" spans="1:15">
      <c r="A1291" s="28">
        <f>IF(Table2[[#This Row],[TT]]&lt;1,"",COUNT(A$2:A1290)+1)</f>
        <v>1176</v>
      </c>
      <c r="B1291" s="38" t="s">
        <v>1393</v>
      </c>
      <c r="C1291" s="39">
        <v>9</v>
      </c>
      <c r="D1291" s="39" t="s">
        <v>194</v>
      </c>
      <c r="E129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1291" s="29" t="str">
        <f>IF(Table2[[#This Row],[M1A]]="","",Table2[[#This Row],[M1A]]-Table2[[#This Row],[AWAL]])</f>
        <v/>
      </c>
      <c r="I1291" s="29" t="str">
        <f>IF(Table2[[#This Row],[M2A]]="","",SUM(Table2[[#This Row],[M2A]]-(IF(Table2[[#This Row],[M1A]]="",Table2[[#This Row],[AWAL]],Table2[[#This Row],[M1A]]))))</f>
        <v/>
      </c>
      <c r="J1291" s="30"/>
      <c r="K129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9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91" s="31" t="str">
        <f>IF(NOT(Table2[[#This Row],[M1B]]=""),"+-","")</f>
        <v/>
      </c>
      <c r="O1291" s="50"/>
    </row>
    <row r="1292" spans="1:15">
      <c r="A1292" s="28">
        <f>IF(Table2[[#This Row],[TT]]&lt;1,"",COUNT(A$2:A1291)+1)</f>
        <v>1177</v>
      </c>
      <c r="B1292" s="38" t="s">
        <v>1394</v>
      </c>
      <c r="C1292" s="39">
        <v>4</v>
      </c>
      <c r="D1292" s="39" t="s">
        <v>194</v>
      </c>
      <c r="E129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292" s="29" t="str">
        <f>IF(Table2[[#This Row],[M1A]]="","",Table2[[#This Row],[M1A]]-Table2[[#This Row],[AWAL]])</f>
        <v/>
      </c>
      <c r="I1292" s="29" t="str">
        <f>IF(Table2[[#This Row],[M2A]]="","",SUM(Table2[[#This Row],[M2A]]-(IF(Table2[[#This Row],[M1A]]="",Table2[[#This Row],[AWAL]],Table2[[#This Row],[M1A]]))))</f>
        <v/>
      </c>
      <c r="J1292" s="30"/>
      <c r="K129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9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92" s="31" t="str">
        <f>IF(NOT(Table2[[#This Row],[M1B]]=""),"+-","")</f>
        <v/>
      </c>
      <c r="O1292" s="50"/>
    </row>
    <row r="1293" spans="1:15">
      <c r="A1293" s="28">
        <f>IF(Table2[[#This Row],[TT]]&lt;1,"",COUNT(A$2:A1292)+1)</f>
        <v>1178</v>
      </c>
      <c r="B1293" s="38" t="s">
        <v>1395</v>
      </c>
      <c r="C1293" s="39">
        <v>11</v>
      </c>
      <c r="D1293" s="39" t="s">
        <v>194</v>
      </c>
      <c r="E129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G1293" s="29" t="str">
        <f>IF(Table2[[#This Row],[M1A]]="","",Table2[[#This Row],[M1A]]-Table2[[#This Row],[AWAL]])</f>
        <v/>
      </c>
      <c r="I1293" s="29" t="str">
        <f>IF(Table2[[#This Row],[M2A]]="","",SUM(Table2[[#This Row],[M2A]]-(IF(Table2[[#This Row],[M1A]]="",Table2[[#This Row],[AWAL]],Table2[[#This Row],[M1A]]))))</f>
        <v/>
      </c>
      <c r="J1293" s="30"/>
      <c r="K129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9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93" s="31" t="str">
        <f>IF(NOT(Table2[[#This Row],[M1B]]=""),"+-","")</f>
        <v/>
      </c>
      <c r="O1293" s="50"/>
    </row>
    <row r="1294" spans="1:15">
      <c r="A1294" s="28">
        <f>IF(Table2[[#This Row],[TT]]&lt;1,"",COUNT(A$2:A1293)+1)</f>
        <v>1179</v>
      </c>
      <c r="B1294" s="38" t="s">
        <v>1396</v>
      </c>
      <c r="C1294" s="39">
        <v>15</v>
      </c>
      <c r="D1294" s="39" t="s">
        <v>196</v>
      </c>
      <c r="E129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G1294" s="29" t="str">
        <f>IF(Table2[[#This Row],[M1A]]="","",Table2[[#This Row],[M1A]]-Table2[[#This Row],[AWAL]])</f>
        <v/>
      </c>
      <c r="I1294" s="29" t="str">
        <f>IF(Table2[[#This Row],[M2A]]="","",SUM(Table2[[#This Row],[M2A]]-(IF(Table2[[#This Row],[M1A]]="",Table2[[#This Row],[AWAL]],Table2[[#This Row],[M1A]]))))</f>
        <v/>
      </c>
      <c r="J1294" s="30"/>
      <c r="K129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9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94" s="31" t="str">
        <f>IF(NOT(Table2[[#This Row],[M1B]]=""),"+-","")</f>
        <v/>
      </c>
      <c r="O1294" s="50"/>
    </row>
    <row r="1295" spans="1:15">
      <c r="A1295" s="28">
        <f>IF(Table2[[#This Row],[TT]]&lt;1,"",COUNT(A$2:A1294)+1)</f>
        <v>1180</v>
      </c>
      <c r="B1295" s="38" t="s">
        <v>1397</v>
      </c>
      <c r="C1295" s="39">
        <v>12</v>
      </c>
      <c r="D1295" s="39" t="s">
        <v>68</v>
      </c>
      <c r="E129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G1295" s="29" t="str">
        <f>IF(Table2[[#This Row],[M1A]]="","",Table2[[#This Row],[M1A]]-Table2[[#This Row],[AWAL]])</f>
        <v/>
      </c>
      <c r="I1295" s="29" t="str">
        <f>IF(Table2[[#This Row],[M2A]]="","",SUM(Table2[[#This Row],[M2A]]-(IF(Table2[[#This Row],[M1A]]="",Table2[[#This Row],[AWAL]],Table2[[#This Row],[M1A]]))))</f>
        <v/>
      </c>
      <c r="J1295" s="30"/>
      <c r="K129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9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95" s="31" t="str">
        <f>IF(NOT(Table2[[#This Row],[M1B]]=""),"+-","")</f>
        <v/>
      </c>
      <c r="O1295" s="50"/>
    </row>
    <row r="1296" spans="1:15">
      <c r="A1296" s="28">
        <f>IF(Table2[[#This Row],[TT]]&lt;1,"",COUNT(A$2:A1295)+1)</f>
        <v>1181</v>
      </c>
      <c r="B1296" s="38" t="s">
        <v>1398</v>
      </c>
      <c r="C1296" s="39">
        <v>2</v>
      </c>
      <c r="D1296" s="39" t="s">
        <v>510</v>
      </c>
      <c r="E129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296" s="29" t="str">
        <f>IF(Table2[[#This Row],[M1A]]="","",Table2[[#This Row],[M1A]]-Table2[[#This Row],[AWAL]])</f>
        <v/>
      </c>
      <c r="I1296" s="29" t="str">
        <f>IF(Table2[[#This Row],[M2A]]="","",SUM(Table2[[#This Row],[M2A]]-(IF(Table2[[#This Row],[M1A]]="",Table2[[#This Row],[AWAL]],Table2[[#This Row],[M1A]]))))</f>
        <v/>
      </c>
      <c r="J1296" s="30"/>
      <c r="K129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9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96" s="31" t="str">
        <f>IF(NOT(Table2[[#This Row],[M1B]]=""),"+-","")</f>
        <v/>
      </c>
      <c r="O1296" s="50"/>
    </row>
    <row r="1297" spans="1:15">
      <c r="A1297" s="28">
        <f>IF(Table2[[#This Row],[TT]]&lt;1,"",COUNT(A$2:A1296)+1)</f>
        <v>1182</v>
      </c>
      <c r="B1297" s="38" t="s">
        <v>1399</v>
      </c>
      <c r="C1297" s="39">
        <v>24</v>
      </c>
      <c r="D1297" s="39" t="s">
        <v>1400</v>
      </c>
      <c r="E129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24</v>
      </c>
      <c r="G1297" s="29" t="str">
        <f>IF(Table2[[#This Row],[M1A]]="","",Table2[[#This Row],[M1A]]-Table2[[#This Row],[AWAL]])</f>
        <v/>
      </c>
      <c r="I1297" s="29" t="str">
        <f>IF(Table2[[#This Row],[M2A]]="","",SUM(Table2[[#This Row],[M2A]]-(IF(Table2[[#This Row],[M1A]]="",Table2[[#This Row],[AWAL]],Table2[[#This Row],[M1A]]))))</f>
        <v/>
      </c>
      <c r="J1297" s="30"/>
      <c r="K129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9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97" s="31" t="str">
        <f>IF(NOT(Table2[[#This Row],[M1B]]=""),"+-","")</f>
        <v/>
      </c>
      <c r="O1297" s="50"/>
    </row>
    <row r="1298" spans="1:15">
      <c r="A1298" s="28">
        <f>IF(Table2[[#This Row],[TT]]&lt;1,"",COUNT(A$2:A1297)+1)</f>
        <v>1183</v>
      </c>
      <c r="B1298" s="38" t="s">
        <v>1401</v>
      </c>
      <c r="C1298" s="39">
        <v>2</v>
      </c>
      <c r="D1298" s="39" t="s">
        <v>244</v>
      </c>
      <c r="E129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298" s="29" t="str">
        <f>IF(Table2[[#This Row],[M1A]]="","",Table2[[#This Row],[M1A]]-Table2[[#This Row],[AWAL]])</f>
        <v/>
      </c>
      <c r="I1298" s="29" t="str">
        <f>IF(Table2[[#This Row],[M2A]]="","",SUM(Table2[[#This Row],[M2A]]-(IF(Table2[[#This Row],[M1A]]="",Table2[[#This Row],[AWAL]],Table2[[#This Row],[M1A]]))))</f>
        <v/>
      </c>
      <c r="J1298" s="30"/>
      <c r="K129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9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98" s="31" t="str">
        <f>IF(NOT(Table2[[#This Row],[M1B]]=""),"+-","")</f>
        <v/>
      </c>
      <c r="O1298" s="50"/>
    </row>
    <row r="1299" spans="1:15">
      <c r="A1299" s="32">
        <f>IF(Table2[[#This Row],[TT]]&lt;1,"",COUNT(A$2:A1298)+1)</f>
        <v>1184</v>
      </c>
      <c r="B1299" s="38" t="s">
        <v>1402</v>
      </c>
      <c r="C1299" s="39">
        <v>27</v>
      </c>
      <c r="D1299" s="39" t="s">
        <v>1403</v>
      </c>
      <c r="E1299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27</v>
      </c>
      <c r="G1299" s="31" t="str">
        <f>IF(Table2[[#This Row],[M1A]]="","",Table2[[#This Row],[M1A]]-Table2[[#This Row],[AWAL]])</f>
        <v/>
      </c>
      <c r="I1299" s="29" t="str">
        <f>IF(Table2[[#This Row],[M2A]]="","",SUM(Table2[[#This Row],[M2A]]-(IF(Table2[[#This Row],[M1A]]="",Table2[[#This Row],[AWAL]],Table2[[#This Row],[M1A]]))))</f>
        <v/>
      </c>
      <c r="J1299" s="30"/>
      <c r="K129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9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99" s="31" t="str">
        <f>IF(NOT(Table2[[#This Row],[M1B]]=""),"+-","")</f>
        <v/>
      </c>
      <c r="O1299" s="50"/>
    </row>
    <row r="1300" spans="1:15">
      <c r="A1300" s="28">
        <f>IF(Table2[[#This Row],[TT]]&lt;1,"",COUNT(A$2:A1299)+1)</f>
        <v>1185</v>
      </c>
      <c r="B1300" s="38" t="s">
        <v>1404</v>
      </c>
      <c r="C1300" s="39">
        <v>4</v>
      </c>
      <c r="D1300" s="39" t="s">
        <v>1405</v>
      </c>
      <c r="E130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300" s="29" t="str">
        <f>IF(Table2[[#This Row],[M1A]]="","",Table2[[#This Row],[M1A]]-Table2[[#This Row],[AWAL]])</f>
        <v/>
      </c>
      <c r="I1300" s="29" t="str">
        <f>IF(Table2[[#This Row],[M2A]]="","",SUM(Table2[[#This Row],[M2A]]-(IF(Table2[[#This Row],[M1A]]="",Table2[[#This Row],[AWAL]],Table2[[#This Row],[M1A]]))))</f>
        <v/>
      </c>
      <c r="J1300" s="30"/>
      <c r="K130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0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00" s="31" t="str">
        <f>IF(NOT(Table2[[#This Row],[M1B]]=""),"+-","")</f>
        <v/>
      </c>
      <c r="O1300" s="50"/>
    </row>
    <row r="1301" spans="1:15">
      <c r="A1301" s="28">
        <f>IF(Table2[[#This Row],[TT]]&lt;1,"",COUNT(A$2:A1300)+1)</f>
        <v>1186</v>
      </c>
      <c r="B1301" s="38" t="s">
        <v>1406</v>
      </c>
      <c r="C1301" s="39">
        <v>3</v>
      </c>
      <c r="D1301" s="39" t="s">
        <v>86</v>
      </c>
      <c r="E130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301" s="29" t="str">
        <f>IF(Table2[[#This Row],[M1A]]="","",Table2[[#This Row],[M1A]]-Table2[[#This Row],[AWAL]])</f>
        <v/>
      </c>
      <c r="I1301" s="29" t="str">
        <f>IF(Table2[[#This Row],[M2A]]="","",SUM(Table2[[#This Row],[M2A]]-(IF(Table2[[#This Row],[M1A]]="",Table2[[#This Row],[AWAL]],Table2[[#This Row],[M1A]]))))</f>
        <v/>
      </c>
      <c r="J1301" s="30"/>
      <c r="K130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0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01" s="31" t="str">
        <f>IF(NOT(Table2[[#This Row],[M1B]]=""),"+-","")</f>
        <v/>
      </c>
      <c r="O1301" s="50"/>
    </row>
    <row r="1302" spans="1:15">
      <c r="A1302" s="28">
        <f>IF(Table2[[#This Row],[TT]]&lt;1,"",COUNT(A$2:A1301)+1)</f>
        <v>1187</v>
      </c>
      <c r="B1302" s="38" t="s">
        <v>1407</v>
      </c>
      <c r="C1302" s="39">
        <v>2</v>
      </c>
      <c r="D1302" s="39" t="s">
        <v>67</v>
      </c>
      <c r="E130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302" s="29" t="str">
        <f>IF(Table2[[#This Row],[M1A]]="","",Table2[[#This Row],[M1A]]-Table2[[#This Row],[AWAL]])</f>
        <v/>
      </c>
      <c r="I1302" s="29" t="str">
        <f>IF(Table2[[#This Row],[M2A]]="","",SUM(Table2[[#This Row],[M2A]]-(IF(Table2[[#This Row],[M1A]]="",Table2[[#This Row],[AWAL]],Table2[[#This Row],[M1A]]))))</f>
        <v/>
      </c>
      <c r="J1302" s="30"/>
      <c r="K130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0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02" s="31" t="str">
        <f>IF(NOT(Table2[[#This Row],[M1B]]=""),"+-","")</f>
        <v/>
      </c>
      <c r="O1302" s="50"/>
    </row>
    <row r="1303" spans="1:15">
      <c r="A1303" s="28">
        <f>IF(Table2[[#This Row],[TT]]&lt;1,"",COUNT(A$2:A1302)+1)</f>
        <v>1188</v>
      </c>
      <c r="B1303" s="38" t="s">
        <v>2842</v>
      </c>
      <c r="C1303" s="39">
        <v>49</v>
      </c>
      <c r="D1303" s="39" t="s">
        <v>2888</v>
      </c>
      <c r="E130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46</v>
      </c>
      <c r="G1303" s="29" t="str">
        <f>IF(Table2[[#This Row],[M1A]]="","",Table2[[#This Row],[M1A]]-Table2[[#This Row],[AWAL]])</f>
        <v/>
      </c>
      <c r="I1303" s="29" t="str">
        <f>IF(Table2[[#This Row],[M2A]]="","",SUM(Table2[[#This Row],[M2A]]-(IF(Table2[[#This Row],[M1A]]="",Table2[[#This Row],[AWAL]],Table2[[#This Row],[M1A]]))))</f>
        <v/>
      </c>
      <c r="J1303" s="30">
        <v>46</v>
      </c>
      <c r="K1303" s="29">
        <f>IF(Table2[[#This Row],[M3A]]="","",SUM(Table2[[#This Row],[M3A]]-(IF(Table2[[#This Row],[M2A]]="",IF(Table2[[#This Row],[M1A]]="",Table2[[#This Row],[AWAL]],Table2[[#This Row],[M1A]]),Table2[[#This Row],[M2A]]))))</f>
        <v>-3</v>
      </c>
      <c r="M130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03" s="31" t="str">
        <f>IF(NOT(Table2[[#This Row],[M1B]]=""),"+-","")</f>
        <v/>
      </c>
      <c r="O1303" s="50"/>
    </row>
    <row r="1304" spans="1:15">
      <c r="A1304" s="28">
        <f>IF(Table2[[#This Row],[TT]]&lt;1,"",COUNT(A$2:A1303)+1)</f>
        <v>1189</v>
      </c>
      <c r="B1304" s="38" t="s">
        <v>3017</v>
      </c>
      <c r="C1304" s="39">
        <v>37</v>
      </c>
      <c r="D1304" s="39" t="s">
        <v>1408</v>
      </c>
      <c r="E130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34</v>
      </c>
      <c r="F1304" s="29">
        <v>35</v>
      </c>
      <c r="G1304" s="29">
        <f>IF(Table2[[#This Row],[M1A]]="","",Table2[[#This Row],[M1A]]-Table2[[#This Row],[AWAL]])</f>
        <v>-2</v>
      </c>
      <c r="I1304" s="29" t="str">
        <f>IF(Table2[[#This Row],[M2A]]="","",SUM(Table2[[#This Row],[M2A]]-(IF(Table2[[#This Row],[M1A]]="",Table2[[#This Row],[AWAL]],Table2[[#This Row],[M1A]]))))</f>
        <v/>
      </c>
      <c r="J1304" s="30">
        <v>34</v>
      </c>
      <c r="K1304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130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04" s="31" t="str">
        <f>IF(NOT(Table2[[#This Row],[M1B]]=""),"+-","")</f>
        <v>+-</v>
      </c>
      <c r="O1304" s="50"/>
    </row>
    <row r="1305" spans="1:15">
      <c r="A1305" s="28">
        <f>IF(Table2[[#This Row],[TT]]&lt;1,"",COUNT(A$2:A1304)+1)</f>
        <v>1190</v>
      </c>
      <c r="B1305" s="38" t="s">
        <v>1409</v>
      </c>
      <c r="C1305" s="39">
        <v>11</v>
      </c>
      <c r="D1305" s="39" t="s">
        <v>1403</v>
      </c>
      <c r="E130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G1305" s="29" t="str">
        <f>IF(Table2[[#This Row],[M1A]]="","",Table2[[#This Row],[M1A]]-Table2[[#This Row],[AWAL]])</f>
        <v/>
      </c>
      <c r="I1305" s="29" t="str">
        <f>IF(Table2[[#This Row],[M2A]]="","",SUM(Table2[[#This Row],[M2A]]-(IF(Table2[[#This Row],[M1A]]="",Table2[[#This Row],[AWAL]],Table2[[#This Row],[M1A]]))))</f>
        <v/>
      </c>
      <c r="J1305" s="30"/>
      <c r="K130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1305" s="29">
        <v>10</v>
      </c>
      <c r="M1305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1305" s="31" t="str">
        <f>IF(NOT(Table2[[#This Row],[M1B]]=""),"+-","")</f>
        <v/>
      </c>
      <c r="O1305" s="50"/>
    </row>
    <row r="1306" spans="1:15">
      <c r="A1306" s="28">
        <f>IF(Table2[[#This Row],[TT]]&lt;1,"",COUNT(A$2:A1305)+1)</f>
        <v>1191</v>
      </c>
      <c r="B1306" s="38" t="s">
        <v>1410</v>
      </c>
      <c r="C1306" s="39">
        <v>3</v>
      </c>
      <c r="D1306" s="39" t="s">
        <v>98</v>
      </c>
      <c r="E130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306" s="29" t="str">
        <f>IF(Table2[[#This Row],[M1A]]="","",Table2[[#This Row],[M1A]]-Table2[[#This Row],[AWAL]])</f>
        <v/>
      </c>
      <c r="I1306" s="29" t="str">
        <f>IF(Table2[[#This Row],[M2A]]="","",SUM(Table2[[#This Row],[M2A]]-(IF(Table2[[#This Row],[M1A]]="",Table2[[#This Row],[AWAL]],Table2[[#This Row],[M1A]]))))</f>
        <v/>
      </c>
      <c r="J1306" s="30"/>
      <c r="K130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0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06" s="31" t="str">
        <f>IF(NOT(Table2[[#This Row],[M1B]]=""),"+-","")</f>
        <v/>
      </c>
      <c r="O1306" s="50"/>
    </row>
    <row r="1307" spans="1:15">
      <c r="A1307" s="28">
        <f>IF(Table2[[#This Row],[TT]]&lt;1,"",COUNT(A$2:A1306)+1)</f>
        <v>1192</v>
      </c>
      <c r="B1307" s="38" t="s">
        <v>1411</v>
      </c>
      <c r="C1307" s="39">
        <v>3</v>
      </c>
      <c r="D1307" s="39" t="s">
        <v>1412</v>
      </c>
      <c r="E130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307" s="29" t="str">
        <f>IF(Table2[[#This Row],[M1A]]="","",Table2[[#This Row],[M1A]]-Table2[[#This Row],[AWAL]])</f>
        <v/>
      </c>
      <c r="I1307" s="29" t="str">
        <f>IF(Table2[[#This Row],[M2A]]="","",SUM(Table2[[#This Row],[M2A]]-(IF(Table2[[#This Row],[M1A]]="",Table2[[#This Row],[AWAL]],Table2[[#This Row],[M1A]]))))</f>
        <v/>
      </c>
      <c r="J1307" s="30"/>
      <c r="K130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0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07" s="31" t="str">
        <f>IF(NOT(Table2[[#This Row],[M1B]]=""),"+-","")</f>
        <v/>
      </c>
      <c r="O1307" s="50"/>
    </row>
    <row r="1308" spans="1:15">
      <c r="A1308" s="28" t="str">
        <f>IF(Table2[[#This Row],[TT]]&lt;1,"",COUNT(A$2:A1307)+1)</f>
        <v/>
      </c>
      <c r="B1308" s="38" t="s">
        <v>1413</v>
      </c>
      <c r="C1308" s="39">
        <v>3</v>
      </c>
      <c r="D1308" s="39" t="s">
        <v>1414</v>
      </c>
      <c r="E130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308" s="29" t="str">
        <f>IF(Table2[[#This Row],[M1A]]="","",Table2[[#This Row],[M1A]]-Table2[[#This Row],[AWAL]])</f>
        <v/>
      </c>
      <c r="I1308" s="29" t="str">
        <f>IF(Table2[[#This Row],[M2A]]="","",SUM(Table2[[#This Row],[M2A]]-(IF(Table2[[#This Row],[M1A]]="",Table2[[#This Row],[AWAL]],Table2[[#This Row],[M1A]]))))</f>
        <v/>
      </c>
      <c r="J1308" s="30"/>
      <c r="K130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1308" s="29">
        <v>0</v>
      </c>
      <c r="M1308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-3</v>
      </c>
      <c r="N1308" s="31" t="str">
        <f>IF(NOT(Table2[[#This Row],[M1B]]=""),"+-","")</f>
        <v/>
      </c>
      <c r="O1308" s="50"/>
    </row>
    <row r="1309" spans="1:15">
      <c r="A1309" s="28" t="str">
        <f>IF(Table2[[#This Row],[TT]]&lt;1,"",COUNT(A$2:A1308)+1)</f>
        <v/>
      </c>
      <c r="B1309" s="38" t="s">
        <v>2648</v>
      </c>
      <c r="C1309" s="39">
        <v>3</v>
      </c>
      <c r="D1309" s="39" t="s">
        <v>2816</v>
      </c>
      <c r="E130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1309" s="29">
        <v>2</v>
      </c>
      <c r="G1309" s="29">
        <f>IF(Table2[[#This Row],[M1A]]="","",Table2[[#This Row],[M1A]]-Table2[[#This Row],[AWAL]])</f>
        <v>-1</v>
      </c>
      <c r="I1309" s="29" t="str">
        <f>IF(Table2[[#This Row],[M2A]]="","",SUM(Table2[[#This Row],[M2A]]-(IF(Table2[[#This Row],[M1A]]="",Table2[[#This Row],[AWAL]],Table2[[#This Row],[M1A]]))))</f>
        <v/>
      </c>
      <c r="J1309" s="30"/>
      <c r="K130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1309" s="29">
        <v>0</v>
      </c>
      <c r="M1309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-2</v>
      </c>
      <c r="N1309" s="31" t="str">
        <f>IF(NOT(Table2[[#This Row],[M1B]]=""),"+-","")</f>
        <v>+-</v>
      </c>
      <c r="O1309" s="50"/>
    </row>
    <row r="1310" spans="1:15">
      <c r="A1310" s="28">
        <f>IF(Table2[[#This Row],[TT]]&lt;1,"",COUNT(A$2:A1309)+1)</f>
        <v>1193</v>
      </c>
      <c r="B1310" s="38" t="s">
        <v>1415</v>
      </c>
      <c r="C1310" s="39">
        <v>3</v>
      </c>
      <c r="D1310" s="39" t="s">
        <v>942</v>
      </c>
      <c r="E131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310" s="29" t="str">
        <f>IF(Table2[[#This Row],[M1A]]="","",Table2[[#This Row],[M1A]]-Table2[[#This Row],[AWAL]])</f>
        <v/>
      </c>
      <c r="I1310" s="29" t="str">
        <f>IF(Table2[[#This Row],[M2A]]="","",SUM(Table2[[#This Row],[M2A]]-(IF(Table2[[#This Row],[M1A]]="",Table2[[#This Row],[AWAL]],Table2[[#This Row],[M1A]]))))</f>
        <v/>
      </c>
      <c r="J1310" s="30"/>
      <c r="K131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1310" s="29">
        <v>2</v>
      </c>
      <c r="M1310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1310" s="31" t="str">
        <f>IF(NOT(Table2[[#This Row],[M1B]]=""),"+-","")</f>
        <v/>
      </c>
      <c r="O1310" s="50"/>
    </row>
    <row r="1311" spans="1:15">
      <c r="A1311" s="78" t="str">
        <f>IF(Table2[[#This Row],[TT]]&lt;1,"",COUNT(A$2:A1310)+1)</f>
        <v/>
      </c>
      <c r="B1311" s="84" t="s">
        <v>3065</v>
      </c>
      <c r="C1311" s="79"/>
      <c r="D1311" s="79" t="s">
        <v>2816</v>
      </c>
      <c r="E1311" s="8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1311" s="81"/>
      <c r="G1311" s="80" t="str">
        <f>IF(Table2[[#This Row],[M1A]]="","",Table2[[#This Row],[M1A]]-Table2[[#This Row],[AWAL]])</f>
        <v/>
      </c>
      <c r="H1311" s="81">
        <v>1</v>
      </c>
      <c r="I1311" s="80">
        <f>IF(Table2[[#This Row],[M2A]]="","",SUM(Table2[[#This Row],[M2A]]-(IF(Table2[[#This Row],[M1A]]="",Table2[[#This Row],[AWAL]],Table2[[#This Row],[M1A]]))))</f>
        <v>1</v>
      </c>
      <c r="J1311" s="82">
        <v>0</v>
      </c>
      <c r="K1311" s="80">
        <f>IF(Table2[[#This Row],[M3A]]="","",SUM(Table2[[#This Row],[M3A]]-(IF(Table2[[#This Row],[M2A]]="",IF(Table2[[#This Row],[M1A]]="",Table2[[#This Row],[AWAL]],Table2[[#This Row],[M1A]]),Table2[[#This Row],[M2A]]))))</f>
        <v>-1</v>
      </c>
      <c r="L1311" s="81"/>
      <c r="M1311" s="80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11" s="80" t="str">
        <f>IF(NOT(Table2[[#This Row],[M1B]]=""),"+-","")</f>
        <v/>
      </c>
      <c r="O1311" s="80"/>
    </row>
    <row r="1312" spans="1:15">
      <c r="A1312" s="78" t="str">
        <f>IF(Table2[[#This Row],[TT]]&lt;1,"",COUNT(A$2:A1311)+1)</f>
        <v/>
      </c>
      <c r="B1312" s="84" t="s">
        <v>3066</v>
      </c>
      <c r="C1312" s="79"/>
      <c r="D1312" s="79" t="s">
        <v>2816</v>
      </c>
      <c r="E1312" s="8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1312" s="81"/>
      <c r="G1312" s="80" t="str">
        <f>IF(Table2[[#This Row],[M1A]]="","",Table2[[#This Row],[M1A]]-Table2[[#This Row],[AWAL]])</f>
        <v/>
      </c>
      <c r="H1312" s="81">
        <v>1</v>
      </c>
      <c r="I1312" s="80">
        <f>IF(Table2[[#This Row],[M2A]]="","",SUM(Table2[[#This Row],[M2A]]-(IF(Table2[[#This Row],[M1A]]="",Table2[[#This Row],[AWAL]],Table2[[#This Row],[M1A]]))))</f>
        <v>1</v>
      </c>
      <c r="J1312" s="82">
        <v>0</v>
      </c>
      <c r="K1312" s="80">
        <f>IF(Table2[[#This Row],[M3A]]="","",SUM(Table2[[#This Row],[M3A]]-(IF(Table2[[#This Row],[M2A]]="",IF(Table2[[#This Row],[M1A]]="",Table2[[#This Row],[AWAL]],Table2[[#This Row],[M1A]]),Table2[[#This Row],[M2A]]))))</f>
        <v>-1</v>
      </c>
      <c r="L1312" s="81"/>
      <c r="M1312" s="80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12" s="80" t="str">
        <f>IF(NOT(Table2[[#This Row],[M1B]]=""),"+-","")</f>
        <v/>
      </c>
      <c r="O1312" s="80"/>
    </row>
    <row r="1313" spans="1:15">
      <c r="A1313" s="78" t="str">
        <f>IF(Table2[[#This Row],[TT]]&lt;1,"",COUNT(A$2:A1312)+1)</f>
        <v/>
      </c>
      <c r="B1313" s="84" t="s">
        <v>3064</v>
      </c>
      <c r="C1313" s="79"/>
      <c r="D1313" s="79" t="s">
        <v>2816</v>
      </c>
      <c r="E1313" s="8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1313" s="81"/>
      <c r="G1313" s="80" t="str">
        <f>IF(Table2[[#This Row],[M1A]]="","",Table2[[#This Row],[M1A]]-Table2[[#This Row],[AWAL]])</f>
        <v/>
      </c>
      <c r="H1313" s="81">
        <v>1</v>
      </c>
      <c r="I1313" s="80">
        <f>IF(Table2[[#This Row],[M2A]]="","",SUM(Table2[[#This Row],[M2A]]-(IF(Table2[[#This Row],[M1A]]="",Table2[[#This Row],[AWAL]],Table2[[#This Row],[M1A]]))))</f>
        <v>1</v>
      </c>
      <c r="J1313" s="82">
        <v>0</v>
      </c>
      <c r="K1313" s="80">
        <f>IF(Table2[[#This Row],[M3A]]="","",SUM(Table2[[#This Row],[M3A]]-(IF(Table2[[#This Row],[M2A]]="",IF(Table2[[#This Row],[M1A]]="",Table2[[#This Row],[AWAL]],Table2[[#This Row],[M1A]]),Table2[[#This Row],[M2A]]))))</f>
        <v>-1</v>
      </c>
      <c r="L1313" s="81"/>
      <c r="M1313" s="80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13" s="80" t="str">
        <f>IF(NOT(Table2[[#This Row],[M1B]]=""),"+-","")</f>
        <v/>
      </c>
      <c r="O1313" s="80"/>
    </row>
    <row r="1314" spans="1:15">
      <c r="A1314" s="28">
        <f>IF(Table2[[#This Row],[TT]]&lt;1,"",COUNT(A$2:A1313)+1)</f>
        <v>1194</v>
      </c>
      <c r="B1314" s="38" t="s">
        <v>1416</v>
      </c>
      <c r="C1314" s="39">
        <v>1</v>
      </c>
      <c r="D1314" s="39" t="s">
        <v>942</v>
      </c>
      <c r="E131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314" s="29" t="str">
        <f>IF(Table2[[#This Row],[M1A]]="","",Table2[[#This Row],[M1A]]-Table2[[#This Row],[AWAL]])</f>
        <v/>
      </c>
      <c r="I1314" s="29" t="str">
        <f>IF(Table2[[#This Row],[M2A]]="","",SUM(Table2[[#This Row],[M2A]]-(IF(Table2[[#This Row],[M1A]]="",Table2[[#This Row],[AWAL]],Table2[[#This Row],[M1A]]))))</f>
        <v/>
      </c>
      <c r="J1314" s="30"/>
      <c r="K131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1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14" s="31" t="str">
        <f>IF(NOT(Table2[[#This Row],[M1B]]=""),"+-","")</f>
        <v/>
      </c>
      <c r="O1314" s="50"/>
    </row>
    <row r="1315" spans="1:15">
      <c r="A1315" s="28">
        <f>IF(Table2[[#This Row],[TT]]&lt;1,"",COUNT(A$2:A1314)+1)</f>
        <v>1195</v>
      </c>
      <c r="B1315" s="38" t="s">
        <v>1417</v>
      </c>
      <c r="C1315" s="39">
        <v>23</v>
      </c>
      <c r="D1315" s="39" t="s">
        <v>106</v>
      </c>
      <c r="E131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23</v>
      </c>
      <c r="G1315" s="29" t="str">
        <f>IF(Table2[[#This Row],[M1A]]="","",Table2[[#This Row],[M1A]]-Table2[[#This Row],[AWAL]])</f>
        <v/>
      </c>
      <c r="I1315" s="29" t="str">
        <f>IF(Table2[[#This Row],[M2A]]="","",SUM(Table2[[#This Row],[M2A]]-(IF(Table2[[#This Row],[M1A]]="",Table2[[#This Row],[AWAL]],Table2[[#This Row],[M1A]]))))</f>
        <v/>
      </c>
      <c r="J1315" s="30"/>
      <c r="K131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1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15" s="31" t="str">
        <f>IF(NOT(Table2[[#This Row],[M1B]]=""),"+-","")</f>
        <v/>
      </c>
      <c r="O1315" s="50"/>
    </row>
    <row r="1316" spans="1:15">
      <c r="A1316" s="28">
        <f>IF(Table2[[#This Row],[TT]]&lt;1,"",COUNT(A$2:A1315)+1)</f>
        <v>1196</v>
      </c>
      <c r="B1316" s="38" t="s">
        <v>1418</v>
      </c>
      <c r="C1316" s="39">
        <v>1</v>
      </c>
      <c r="D1316" s="39">
        <v>240</v>
      </c>
      <c r="E131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316" s="29" t="str">
        <f>IF(Table2[[#This Row],[M1A]]="","",Table2[[#This Row],[M1A]]-Table2[[#This Row],[AWAL]])</f>
        <v/>
      </c>
      <c r="I1316" s="29" t="str">
        <f>IF(Table2[[#This Row],[M2A]]="","",SUM(Table2[[#This Row],[M2A]]-(IF(Table2[[#This Row],[M1A]]="",Table2[[#This Row],[AWAL]],Table2[[#This Row],[M1A]]))))</f>
        <v/>
      </c>
      <c r="J1316" s="30"/>
      <c r="K131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1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16" s="31" t="str">
        <f>IF(NOT(Table2[[#This Row],[M1B]]=""),"+-","")</f>
        <v/>
      </c>
      <c r="O1316" s="50"/>
    </row>
    <row r="1317" spans="1:15">
      <c r="A1317" s="28">
        <f>IF(Table2[[#This Row],[TT]]&lt;1,"",COUNT(A$2:A1316)+1)</f>
        <v>1197</v>
      </c>
      <c r="B1317" s="38" t="s">
        <v>1419</v>
      </c>
      <c r="C1317" s="39">
        <v>2</v>
      </c>
      <c r="D1317" s="39" t="s">
        <v>120</v>
      </c>
      <c r="E131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317" s="29" t="str">
        <f>IF(Table2[[#This Row],[M1A]]="","",Table2[[#This Row],[M1A]]-Table2[[#This Row],[AWAL]])</f>
        <v/>
      </c>
      <c r="I1317" s="29" t="str">
        <f>IF(Table2[[#This Row],[M2A]]="","",SUM(Table2[[#This Row],[M2A]]-(IF(Table2[[#This Row],[M1A]]="",Table2[[#This Row],[AWAL]],Table2[[#This Row],[M1A]]))))</f>
        <v/>
      </c>
      <c r="J1317" s="30"/>
      <c r="K131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1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17" s="31" t="str">
        <f>IF(NOT(Table2[[#This Row],[M1B]]=""),"+-","")</f>
        <v/>
      </c>
      <c r="O1317" s="50"/>
    </row>
    <row r="1318" spans="1:15">
      <c r="A1318" s="28">
        <f>IF(Table2[[#This Row],[TT]]&lt;1,"",COUNT(A$2:A1317)+1)</f>
        <v>1198</v>
      </c>
      <c r="B1318" s="38" t="s">
        <v>1420</v>
      </c>
      <c r="C1318" s="39">
        <v>1</v>
      </c>
      <c r="D1318" s="39" t="s">
        <v>143</v>
      </c>
      <c r="E131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318" s="29" t="str">
        <f>IF(Table2[[#This Row],[M1A]]="","",Table2[[#This Row],[M1A]]-Table2[[#This Row],[AWAL]])</f>
        <v/>
      </c>
      <c r="I1318" s="29" t="str">
        <f>IF(Table2[[#This Row],[M2A]]="","",SUM(Table2[[#This Row],[M2A]]-(IF(Table2[[#This Row],[M1A]]="",Table2[[#This Row],[AWAL]],Table2[[#This Row],[M1A]]))))</f>
        <v/>
      </c>
      <c r="J1318" s="30"/>
      <c r="K131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1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18" s="31" t="str">
        <f>IF(NOT(Table2[[#This Row],[M1B]]=""),"+-","")</f>
        <v/>
      </c>
      <c r="O1318" s="50"/>
    </row>
    <row r="1319" spans="1:15">
      <c r="A1319" s="28">
        <f>IF(Table2[[#This Row],[TT]]&lt;1,"",COUNT(A$2:A1318)+1)</f>
        <v>1199</v>
      </c>
      <c r="B1319" s="38" t="s">
        <v>1421</v>
      </c>
      <c r="C1319" s="39">
        <v>1</v>
      </c>
      <c r="D1319" s="39">
        <v>288</v>
      </c>
      <c r="E131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319" s="29" t="str">
        <f>IF(Table2[[#This Row],[M1A]]="","",Table2[[#This Row],[M1A]]-Table2[[#This Row],[AWAL]])</f>
        <v/>
      </c>
      <c r="I1319" s="29" t="str">
        <f>IF(Table2[[#This Row],[M2A]]="","",SUM(Table2[[#This Row],[M2A]]-(IF(Table2[[#This Row],[M1A]]="",Table2[[#This Row],[AWAL]],Table2[[#This Row],[M1A]]))))</f>
        <v/>
      </c>
      <c r="J1319" s="30"/>
      <c r="K131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1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19" s="31" t="str">
        <f>IF(NOT(Table2[[#This Row],[M1B]]=""),"+-","")</f>
        <v/>
      </c>
      <c r="O1319" s="50"/>
    </row>
    <row r="1320" spans="1:15">
      <c r="A1320" s="28">
        <f>IF(Table2[[#This Row],[TT]]&lt;1,"",COUNT(A$2:A1319)+1)</f>
        <v>1200</v>
      </c>
      <c r="B1320" s="38" t="s">
        <v>1422</v>
      </c>
      <c r="C1320" s="39">
        <v>27</v>
      </c>
      <c r="D1320" s="39" t="s">
        <v>143</v>
      </c>
      <c r="E132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26</v>
      </c>
      <c r="F1320" s="29">
        <v>26</v>
      </c>
      <c r="G1320" s="29">
        <f>IF(Table2[[#This Row],[M1A]]="","",Table2[[#This Row],[M1A]]-Table2[[#This Row],[AWAL]])</f>
        <v>-1</v>
      </c>
      <c r="I1320" s="29" t="str">
        <f>IF(Table2[[#This Row],[M2A]]="","",SUM(Table2[[#This Row],[M2A]]-(IF(Table2[[#This Row],[M1A]]="",Table2[[#This Row],[AWAL]],Table2[[#This Row],[M1A]]))))</f>
        <v/>
      </c>
      <c r="J1320" s="30"/>
      <c r="K132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2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20" s="31" t="str">
        <f>IF(NOT(Table2[[#This Row],[M1B]]=""),"+-","")</f>
        <v>+-</v>
      </c>
      <c r="O1320" s="50"/>
    </row>
    <row r="1321" spans="1:15">
      <c r="A1321" s="28">
        <f>IF(Table2[[#This Row],[TT]]&lt;1,"",COUNT(A$2:A1320)+1)</f>
        <v>1201</v>
      </c>
      <c r="B1321" s="38" t="s">
        <v>1423</v>
      </c>
      <c r="C1321" s="39">
        <v>3</v>
      </c>
      <c r="D1321" s="39" t="s">
        <v>143</v>
      </c>
      <c r="E132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321" s="29" t="str">
        <f>IF(Table2[[#This Row],[M1A]]="","",Table2[[#This Row],[M1A]]-Table2[[#This Row],[AWAL]])</f>
        <v/>
      </c>
      <c r="I1321" s="29" t="str">
        <f>IF(Table2[[#This Row],[M2A]]="","",SUM(Table2[[#This Row],[M2A]]-(IF(Table2[[#This Row],[M1A]]="",Table2[[#This Row],[AWAL]],Table2[[#This Row],[M1A]]))))</f>
        <v/>
      </c>
      <c r="J1321" s="30"/>
      <c r="K132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2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21" s="31" t="str">
        <f>IF(NOT(Table2[[#This Row],[M1B]]=""),"+-","")</f>
        <v/>
      </c>
      <c r="O1321" s="50"/>
    </row>
    <row r="1322" spans="1:15">
      <c r="A1322" s="28">
        <f>IF(Table2[[#This Row],[TT]]&lt;1,"",COUNT(A$2:A1321)+1)</f>
        <v>1202</v>
      </c>
      <c r="B1322" s="38" t="s">
        <v>2615</v>
      </c>
      <c r="C1322" s="39">
        <v>1</v>
      </c>
      <c r="D1322" s="39">
        <v>200</v>
      </c>
      <c r="E132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322" s="29" t="str">
        <f>IF(Table2[[#This Row],[M1A]]="","",Table2[[#This Row],[M1A]]-Table2[[#This Row],[AWAL]])</f>
        <v/>
      </c>
      <c r="I1322" s="29" t="str">
        <f>IF(Table2[[#This Row],[M2A]]="","",SUM(Table2[[#This Row],[M2A]]-(IF(Table2[[#This Row],[M1A]]="",Table2[[#This Row],[AWAL]],Table2[[#This Row],[M1A]]))))</f>
        <v/>
      </c>
      <c r="J1322" s="30"/>
      <c r="K132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2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22" s="31" t="str">
        <f>IF(NOT(Table2[[#This Row],[M1B]]=""),"+-","")</f>
        <v/>
      </c>
      <c r="O1322" s="50"/>
    </row>
    <row r="1323" spans="1:15">
      <c r="A1323" s="28">
        <f>IF(Table2[[#This Row],[TT]]&lt;1,"",COUNT(A$2:A1322)+1)</f>
        <v>1203</v>
      </c>
      <c r="B1323" s="38" t="s">
        <v>1424</v>
      </c>
      <c r="C1323" s="39">
        <v>13</v>
      </c>
      <c r="D1323" s="39" t="s">
        <v>39</v>
      </c>
      <c r="E132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G1323" s="29" t="str">
        <f>IF(Table2[[#This Row],[M1A]]="","",Table2[[#This Row],[M1A]]-Table2[[#This Row],[AWAL]])</f>
        <v/>
      </c>
      <c r="H1323" s="29">
        <v>12</v>
      </c>
      <c r="I1323" s="29">
        <f>IF(Table2[[#This Row],[M2A]]="","",SUM(Table2[[#This Row],[M2A]]-(IF(Table2[[#This Row],[M1A]]="",Table2[[#This Row],[AWAL]],Table2[[#This Row],[M1A]]))))</f>
        <v>-1</v>
      </c>
      <c r="J1323" s="30"/>
      <c r="K132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2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23" s="31" t="str">
        <f>IF(NOT(Table2[[#This Row],[M1B]]=""),"+-","")</f>
        <v/>
      </c>
      <c r="O1323" s="50"/>
    </row>
    <row r="1324" spans="1:15">
      <c r="A1324" s="28">
        <f>IF(Table2[[#This Row],[TT]]&lt;1,"",COUNT(A$2:A1323)+1)</f>
        <v>1204</v>
      </c>
      <c r="B1324" s="38" t="s">
        <v>1425</v>
      </c>
      <c r="C1324" s="39">
        <v>6</v>
      </c>
      <c r="D1324" s="39">
        <v>96</v>
      </c>
      <c r="E132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1324" s="29" t="str">
        <f>IF(Table2[[#This Row],[M1A]]="","",Table2[[#This Row],[M1A]]-Table2[[#This Row],[AWAL]])</f>
        <v/>
      </c>
      <c r="I1324" s="29" t="str">
        <f>IF(Table2[[#This Row],[M2A]]="","",SUM(Table2[[#This Row],[M2A]]-(IF(Table2[[#This Row],[M1A]]="",Table2[[#This Row],[AWAL]],Table2[[#This Row],[M1A]]))))</f>
        <v/>
      </c>
      <c r="J1324" s="30"/>
      <c r="K132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2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24" s="31" t="str">
        <f>IF(NOT(Table2[[#This Row],[M1B]]=""),"+-","")</f>
        <v/>
      </c>
      <c r="O1324" s="50"/>
    </row>
    <row r="1325" spans="1:15">
      <c r="A1325" s="28" t="str">
        <f>IF(Table2[[#This Row],[TT]]&lt;1,"",COUNT(A$2:A1324)+1)</f>
        <v/>
      </c>
      <c r="B1325" s="38" t="s">
        <v>1426</v>
      </c>
      <c r="C1325" s="39">
        <v>1</v>
      </c>
      <c r="D1325" s="39" t="s">
        <v>39</v>
      </c>
      <c r="E132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325" s="29" t="str">
        <f>IF(Table2[[#This Row],[M1A]]="","",Table2[[#This Row],[M1A]]-Table2[[#This Row],[AWAL]])</f>
        <v/>
      </c>
      <c r="H1325" s="29">
        <v>0</v>
      </c>
      <c r="I1325" s="29">
        <f>IF(Table2[[#This Row],[M2A]]="","",SUM(Table2[[#This Row],[M2A]]-(IF(Table2[[#This Row],[M1A]]="",Table2[[#This Row],[AWAL]],Table2[[#This Row],[M1A]]))))</f>
        <v>-1</v>
      </c>
      <c r="J1325" s="30"/>
      <c r="K132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2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25" s="31" t="str">
        <f>IF(NOT(Table2[[#This Row],[M1B]]=""),"+-","")</f>
        <v/>
      </c>
      <c r="O1325" s="50"/>
    </row>
    <row r="1326" spans="1:15">
      <c r="A1326" s="28">
        <f>IF(Table2[[#This Row],[TT]]&lt;1,"",COUNT(A$2:A1325)+1)</f>
        <v>1205</v>
      </c>
      <c r="B1326" s="38" t="s">
        <v>1427</v>
      </c>
      <c r="C1326" s="39">
        <v>2</v>
      </c>
      <c r="D1326" s="39">
        <v>96</v>
      </c>
      <c r="E132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326" s="29" t="str">
        <f>IF(Table2[[#This Row],[M1A]]="","",Table2[[#This Row],[M1A]]-Table2[[#This Row],[AWAL]])</f>
        <v/>
      </c>
      <c r="I1326" s="29" t="str">
        <f>IF(Table2[[#This Row],[M2A]]="","",SUM(Table2[[#This Row],[M2A]]-(IF(Table2[[#This Row],[M1A]]="",Table2[[#This Row],[AWAL]],Table2[[#This Row],[M1A]]))))</f>
        <v/>
      </c>
      <c r="J1326" s="30"/>
      <c r="K132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2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26" s="31" t="str">
        <f>IF(NOT(Table2[[#This Row],[M1B]]=""),"+-","")</f>
        <v/>
      </c>
      <c r="O1326" s="50"/>
    </row>
    <row r="1327" spans="1:15">
      <c r="A1327" s="28">
        <f>IF(Table2[[#This Row],[TT]]&lt;1,"",COUNT(A$2:A1326)+1)</f>
        <v>1206</v>
      </c>
      <c r="B1327" s="38" t="s">
        <v>1428</v>
      </c>
      <c r="C1327" s="39">
        <v>4</v>
      </c>
      <c r="D1327" s="39" t="s">
        <v>1429</v>
      </c>
      <c r="E132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327" s="29" t="str">
        <f>IF(Table2[[#This Row],[M1A]]="","",Table2[[#This Row],[M1A]]-Table2[[#This Row],[AWAL]])</f>
        <v/>
      </c>
      <c r="I1327" s="29" t="str">
        <f>IF(Table2[[#This Row],[M2A]]="","",SUM(Table2[[#This Row],[M2A]]-(IF(Table2[[#This Row],[M1A]]="",Table2[[#This Row],[AWAL]],Table2[[#This Row],[M1A]]))))</f>
        <v/>
      </c>
      <c r="J1327" s="30"/>
      <c r="K132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2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27" s="31" t="str">
        <f>IF(NOT(Table2[[#This Row],[M1B]]=""),"+-","")</f>
        <v/>
      </c>
      <c r="O1327" s="50"/>
    </row>
    <row r="1328" spans="1:15">
      <c r="A1328" s="28">
        <f>IF(Table2[[#This Row],[TT]]&lt;1,"",COUNT(A$2:A1327)+1)</f>
        <v>1207</v>
      </c>
      <c r="B1328" s="38" t="s">
        <v>1430</v>
      </c>
      <c r="C1328" s="39">
        <v>7</v>
      </c>
      <c r="D1328" s="39" t="s">
        <v>491</v>
      </c>
      <c r="E132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328" s="29" t="str">
        <f>IF(Table2[[#This Row],[M1A]]="","",Table2[[#This Row],[M1A]]-Table2[[#This Row],[AWAL]])</f>
        <v/>
      </c>
      <c r="I1328" s="29" t="str">
        <f>IF(Table2[[#This Row],[M2A]]="","",SUM(Table2[[#This Row],[M2A]]-(IF(Table2[[#This Row],[M1A]]="",Table2[[#This Row],[AWAL]],Table2[[#This Row],[M1A]]))))</f>
        <v/>
      </c>
      <c r="J1328" s="30"/>
      <c r="K132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2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28" s="31" t="str">
        <f>IF(NOT(Table2[[#This Row],[M1B]]=""),"+-","")</f>
        <v/>
      </c>
      <c r="O1328" s="50"/>
    </row>
    <row r="1329" spans="1:15">
      <c r="A1329" s="28">
        <f>IF(Table2[[#This Row],[TT]]&lt;1,"",COUNT(A$2:A1328)+1)</f>
        <v>1208</v>
      </c>
      <c r="B1329" s="38" t="s">
        <v>1431</v>
      </c>
      <c r="C1329" s="39">
        <v>1</v>
      </c>
      <c r="D1329" s="39" t="s">
        <v>55</v>
      </c>
      <c r="E132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329" s="29" t="str">
        <f>IF(Table2[[#This Row],[M1A]]="","",Table2[[#This Row],[M1A]]-Table2[[#This Row],[AWAL]])</f>
        <v/>
      </c>
      <c r="I1329" s="29" t="str">
        <f>IF(Table2[[#This Row],[M2A]]="","",SUM(Table2[[#This Row],[M2A]]-(IF(Table2[[#This Row],[M1A]]="",Table2[[#This Row],[AWAL]],Table2[[#This Row],[M1A]]))))</f>
        <v/>
      </c>
      <c r="J1329" s="30"/>
      <c r="K132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2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29" s="31" t="str">
        <f>IF(NOT(Table2[[#This Row],[M1B]]=""),"+-","")</f>
        <v/>
      </c>
      <c r="O1329" s="50"/>
    </row>
    <row r="1330" spans="1:15">
      <c r="A1330" s="28">
        <f>IF(Table2[[#This Row],[TT]]&lt;1,"",COUNT(A$2:A1329)+1)</f>
        <v>1209</v>
      </c>
      <c r="B1330" s="38" t="s">
        <v>1432</v>
      </c>
      <c r="C1330" s="39">
        <v>3</v>
      </c>
      <c r="D1330" s="39" t="s">
        <v>55</v>
      </c>
      <c r="E133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330" s="29" t="str">
        <f>IF(Table2[[#This Row],[M1A]]="","",Table2[[#This Row],[M1A]]-Table2[[#This Row],[AWAL]])</f>
        <v/>
      </c>
      <c r="I1330" s="29" t="str">
        <f>IF(Table2[[#This Row],[M2A]]="","",SUM(Table2[[#This Row],[M2A]]-(IF(Table2[[#This Row],[M1A]]="",Table2[[#This Row],[AWAL]],Table2[[#This Row],[M1A]]))))</f>
        <v/>
      </c>
      <c r="J1330" s="30"/>
      <c r="K133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3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30" s="31" t="str">
        <f>IF(NOT(Table2[[#This Row],[M1B]]=""),"+-","")</f>
        <v/>
      </c>
      <c r="O1330" s="50"/>
    </row>
    <row r="1331" spans="1:15">
      <c r="A1331" s="28">
        <f>IF(Table2[[#This Row],[TT]]&lt;1,"",COUNT(A$2:A1330)+1)</f>
        <v>1210</v>
      </c>
      <c r="B1331" s="38" t="s">
        <v>1433</v>
      </c>
      <c r="C1331" s="39">
        <v>1</v>
      </c>
      <c r="D1331" s="39" t="s">
        <v>347</v>
      </c>
      <c r="E133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331" s="29" t="str">
        <f>IF(Table2[[#This Row],[M1A]]="","",Table2[[#This Row],[M1A]]-Table2[[#This Row],[AWAL]])</f>
        <v/>
      </c>
      <c r="I1331" s="29" t="str">
        <f>IF(Table2[[#This Row],[M2A]]="","",SUM(Table2[[#This Row],[M2A]]-(IF(Table2[[#This Row],[M1A]]="",Table2[[#This Row],[AWAL]],Table2[[#This Row],[M1A]]))))</f>
        <v/>
      </c>
      <c r="J1331" s="30"/>
      <c r="K133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3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31" s="31" t="str">
        <f>IF(NOT(Table2[[#This Row],[M1B]]=""),"+-","")</f>
        <v/>
      </c>
      <c r="O1331" s="50"/>
    </row>
    <row r="1332" spans="1:15">
      <c r="A1332" s="28">
        <f>IF(Table2[[#This Row],[TT]]&lt;1,"",COUNT(A$2:A1331)+1)</f>
        <v>1211</v>
      </c>
      <c r="B1332" s="38" t="s">
        <v>1434</v>
      </c>
      <c r="C1332" s="39">
        <v>2</v>
      </c>
      <c r="D1332" s="39" t="s">
        <v>1313</v>
      </c>
      <c r="E133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332" s="29" t="str">
        <f>IF(Table2[[#This Row],[M1A]]="","",Table2[[#This Row],[M1A]]-Table2[[#This Row],[AWAL]])</f>
        <v/>
      </c>
      <c r="I1332" s="29" t="str">
        <f>IF(Table2[[#This Row],[M2A]]="","",SUM(Table2[[#This Row],[M2A]]-(IF(Table2[[#This Row],[M1A]]="",Table2[[#This Row],[AWAL]],Table2[[#This Row],[M1A]]))))</f>
        <v/>
      </c>
      <c r="J1332" s="30"/>
      <c r="K133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3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32" s="31" t="str">
        <f>IF(NOT(Table2[[#This Row],[M1B]]=""),"+-","")</f>
        <v/>
      </c>
      <c r="O1332" s="50"/>
    </row>
    <row r="1333" spans="1:15">
      <c r="A1333" s="28">
        <f>IF(Table2[[#This Row],[TT]]&lt;1,"",COUNT(A$2:A1332)+1)</f>
        <v>1212</v>
      </c>
      <c r="B1333" s="38" t="s">
        <v>1435</v>
      </c>
      <c r="C1333" s="39">
        <v>2</v>
      </c>
      <c r="D1333" s="39" t="s">
        <v>835</v>
      </c>
      <c r="E133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333" s="29" t="str">
        <f>IF(Table2[[#This Row],[M1A]]="","",Table2[[#This Row],[M1A]]-Table2[[#This Row],[AWAL]])</f>
        <v/>
      </c>
      <c r="I1333" s="29" t="str">
        <f>IF(Table2[[#This Row],[M2A]]="","",SUM(Table2[[#This Row],[M2A]]-(IF(Table2[[#This Row],[M1A]]="",Table2[[#This Row],[AWAL]],Table2[[#This Row],[M1A]]))))</f>
        <v/>
      </c>
      <c r="J1333" s="30"/>
      <c r="K133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3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33" s="31" t="str">
        <f>IF(NOT(Table2[[#This Row],[M1B]]=""),"+-","")</f>
        <v/>
      </c>
      <c r="O1333" s="50"/>
    </row>
    <row r="1334" spans="1:15">
      <c r="A1334" s="28">
        <f>IF(Table2[[#This Row],[TT]]&lt;1,"",COUNT(A$2:A1333)+1)</f>
        <v>1213</v>
      </c>
      <c r="B1334" s="38" t="s">
        <v>1436</v>
      </c>
      <c r="C1334" s="39">
        <v>1</v>
      </c>
      <c r="D1334" s="39">
        <v>0</v>
      </c>
      <c r="E133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334" s="29" t="str">
        <f>IF(Table2[[#This Row],[M1A]]="","",Table2[[#This Row],[M1A]]-Table2[[#This Row],[AWAL]])</f>
        <v/>
      </c>
      <c r="I1334" s="29" t="str">
        <f>IF(Table2[[#This Row],[M2A]]="","",SUM(Table2[[#This Row],[M2A]]-(IF(Table2[[#This Row],[M1A]]="",Table2[[#This Row],[AWAL]],Table2[[#This Row],[M1A]]))))</f>
        <v/>
      </c>
      <c r="J1334" s="30"/>
      <c r="K133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3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34" s="31" t="str">
        <f>IF(NOT(Table2[[#This Row],[M1B]]=""),"+-","")</f>
        <v/>
      </c>
      <c r="O1334" s="50"/>
    </row>
    <row r="1335" spans="1:15">
      <c r="A1335" s="28">
        <f>IF(Table2[[#This Row],[TT]]&lt;1,"",COUNT(A$2:A1334)+1)</f>
        <v>1214</v>
      </c>
      <c r="B1335" s="38" t="s">
        <v>1437</v>
      </c>
      <c r="C1335" s="39">
        <v>20</v>
      </c>
      <c r="D1335" s="39" t="s">
        <v>1438</v>
      </c>
      <c r="E133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20</v>
      </c>
      <c r="G1335" s="29" t="str">
        <f>IF(Table2[[#This Row],[M1A]]="","",Table2[[#This Row],[M1A]]-Table2[[#This Row],[AWAL]])</f>
        <v/>
      </c>
      <c r="I1335" s="29" t="str">
        <f>IF(Table2[[#This Row],[M2A]]="","",SUM(Table2[[#This Row],[M2A]]-(IF(Table2[[#This Row],[M1A]]="",Table2[[#This Row],[AWAL]],Table2[[#This Row],[M1A]]))))</f>
        <v/>
      </c>
      <c r="J1335" s="30"/>
      <c r="K133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3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35" s="31" t="str">
        <f>IF(NOT(Table2[[#This Row],[M1B]]=""),"+-","")</f>
        <v/>
      </c>
      <c r="O1335" s="50"/>
    </row>
    <row r="1336" spans="1:15">
      <c r="A1336" s="28">
        <f>IF(Table2[[#This Row],[TT]]&lt;1,"",COUNT(A$2:A1335)+1)</f>
        <v>1215</v>
      </c>
      <c r="B1336" s="38" t="s">
        <v>1439</v>
      </c>
      <c r="C1336" s="39">
        <v>1</v>
      </c>
      <c r="D1336" s="39" t="s">
        <v>19</v>
      </c>
      <c r="E133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336" s="29" t="str">
        <f>IF(Table2[[#This Row],[M1A]]="","",Table2[[#This Row],[M1A]]-Table2[[#This Row],[AWAL]])</f>
        <v/>
      </c>
      <c r="I1336" s="29" t="str">
        <f>IF(Table2[[#This Row],[M2A]]="","",SUM(Table2[[#This Row],[M2A]]-(IF(Table2[[#This Row],[M1A]]="",Table2[[#This Row],[AWAL]],Table2[[#This Row],[M1A]]))))</f>
        <v/>
      </c>
      <c r="J1336" s="30"/>
      <c r="K133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3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36" s="31" t="str">
        <f>IF(NOT(Table2[[#This Row],[M1B]]=""),"+-","")</f>
        <v/>
      </c>
      <c r="O1336" s="50"/>
    </row>
    <row r="1337" spans="1:15">
      <c r="A1337" s="28">
        <f>IF(Table2[[#This Row],[TT]]&lt;1,"",COUNT(A$2:A1336)+1)</f>
        <v>1216</v>
      </c>
      <c r="B1337" s="38" t="s">
        <v>1440</v>
      </c>
      <c r="C1337" s="39">
        <v>1</v>
      </c>
      <c r="D1337" s="39" t="s">
        <v>39</v>
      </c>
      <c r="E133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337" s="29" t="str">
        <f>IF(Table2[[#This Row],[M1A]]="","",Table2[[#This Row],[M1A]]-Table2[[#This Row],[AWAL]])</f>
        <v/>
      </c>
      <c r="I1337" s="29" t="str">
        <f>IF(Table2[[#This Row],[M2A]]="","",SUM(Table2[[#This Row],[M2A]]-(IF(Table2[[#This Row],[M1A]]="",Table2[[#This Row],[AWAL]],Table2[[#This Row],[M1A]]))))</f>
        <v/>
      </c>
      <c r="J1337" s="30"/>
      <c r="K133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3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37" s="31" t="str">
        <f>IF(NOT(Table2[[#This Row],[M1B]]=""),"+-","")</f>
        <v/>
      </c>
      <c r="O1337" s="50"/>
    </row>
    <row r="1338" spans="1:15">
      <c r="A1338" s="28">
        <f>IF(Table2[[#This Row],[TT]]&lt;1,"",COUNT(A$2:A1337)+1)</f>
        <v>1217</v>
      </c>
      <c r="B1338" s="38" t="s">
        <v>1441</v>
      </c>
      <c r="C1338" s="39">
        <v>2</v>
      </c>
      <c r="D1338" s="39" t="s">
        <v>942</v>
      </c>
      <c r="E133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338" s="29" t="str">
        <f>IF(Table2[[#This Row],[M1A]]="","",Table2[[#This Row],[M1A]]-Table2[[#This Row],[AWAL]])</f>
        <v/>
      </c>
      <c r="I1338" s="29" t="str">
        <f>IF(Table2[[#This Row],[M2A]]="","",SUM(Table2[[#This Row],[M2A]]-(IF(Table2[[#This Row],[M1A]]="",Table2[[#This Row],[AWAL]],Table2[[#This Row],[M1A]]))))</f>
        <v/>
      </c>
      <c r="J1338" s="30"/>
      <c r="K133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3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38" s="31" t="str">
        <f>IF(NOT(Table2[[#This Row],[M1B]]=""),"+-","")</f>
        <v/>
      </c>
      <c r="O1338" s="50"/>
    </row>
    <row r="1339" spans="1:15">
      <c r="A1339" s="28">
        <f>IF(Table2[[#This Row],[TT]]&lt;1,"",COUNT(A$2:A1338)+1)</f>
        <v>1218</v>
      </c>
      <c r="B1339" s="38" t="s">
        <v>1442</v>
      </c>
      <c r="C1339" s="39">
        <v>2</v>
      </c>
      <c r="D1339" s="39" t="s">
        <v>34</v>
      </c>
      <c r="E133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339" s="29" t="str">
        <f>IF(Table2[[#This Row],[M1A]]="","",Table2[[#This Row],[M1A]]-Table2[[#This Row],[AWAL]])</f>
        <v/>
      </c>
      <c r="I1339" s="29" t="str">
        <f>IF(Table2[[#This Row],[M2A]]="","",SUM(Table2[[#This Row],[M2A]]-(IF(Table2[[#This Row],[M1A]]="",Table2[[#This Row],[AWAL]],Table2[[#This Row],[M1A]]))))</f>
        <v/>
      </c>
      <c r="J1339" s="30"/>
      <c r="K133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3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39" s="31" t="str">
        <f>IF(NOT(Table2[[#This Row],[M1B]]=""),"+-","")</f>
        <v/>
      </c>
      <c r="O1339" s="50"/>
    </row>
    <row r="1340" spans="1:15">
      <c r="A1340" s="28">
        <f>IF(Table2[[#This Row],[TT]]&lt;1,"",COUNT(A$2:A1339)+1)</f>
        <v>1219</v>
      </c>
      <c r="B1340" s="38" t="s">
        <v>1443</v>
      </c>
      <c r="C1340" s="39">
        <v>1</v>
      </c>
      <c r="D1340" s="39" t="s">
        <v>82</v>
      </c>
      <c r="E134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340" s="29" t="str">
        <f>IF(Table2[[#This Row],[M1A]]="","",Table2[[#This Row],[M1A]]-Table2[[#This Row],[AWAL]])</f>
        <v/>
      </c>
      <c r="I1340" s="29" t="str">
        <f>IF(Table2[[#This Row],[M2A]]="","",SUM(Table2[[#This Row],[M2A]]-(IF(Table2[[#This Row],[M1A]]="",Table2[[#This Row],[AWAL]],Table2[[#This Row],[M1A]]))))</f>
        <v/>
      </c>
      <c r="J1340" s="30"/>
      <c r="K134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4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40" s="31" t="str">
        <f>IF(NOT(Table2[[#This Row],[M1B]]=""),"+-","")</f>
        <v/>
      </c>
      <c r="O1340" s="50"/>
    </row>
    <row r="1341" spans="1:15">
      <c r="A1341" s="28">
        <f>IF(Table2[[#This Row],[TT]]&lt;1,"",COUNT(A$2:A1340)+1)</f>
        <v>1220</v>
      </c>
      <c r="B1341" s="70" t="s">
        <v>1444</v>
      </c>
      <c r="C1341" s="71">
        <v>2</v>
      </c>
      <c r="D1341" s="71" t="s">
        <v>82</v>
      </c>
      <c r="E134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341" s="29" t="str">
        <f>IF(Table2[[#This Row],[M1A]]="","",Table2[[#This Row],[M1A]]-Table2[[#This Row],[AWAL]])</f>
        <v/>
      </c>
      <c r="I1341" s="29" t="str">
        <f>IF(Table2[[#This Row],[M2A]]="","",SUM(Table2[[#This Row],[M2A]]-(IF(Table2[[#This Row],[M1A]]="",Table2[[#This Row],[AWAL]],Table2[[#This Row],[M1A]]))))</f>
        <v/>
      </c>
      <c r="J1341" s="30">
        <v>1</v>
      </c>
      <c r="K1341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134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41" s="31" t="str">
        <f>IF(NOT(Table2[[#This Row],[M1B]]=""),"+-","")</f>
        <v/>
      </c>
      <c r="O1341" s="50"/>
    </row>
    <row r="1342" spans="1:15">
      <c r="A1342" s="28">
        <f>IF(Table2[[#This Row],[TT]]&lt;1,"",COUNT(A$2:A1341)+1)</f>
        <v>1221</v>
      </c>
      <c r="B1342" s="38" t="s">
        <v>1445</v>
      </c>
      <c r="C1342" s="39">
        <v>7</v>
      </c>
      <c r="D1342" s="39" t="s">
        <v>82</v>
      </c>
      <c r="E134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342" s="29" t="str">
        <f>IF(Table2[[#This Row],[M1A]]="","",Table2[[#This Row],[M1A]]-Table2[[#This Row],[AWAL]])</f>
        <v/>
      </c>
      <c r="I1342" s="29" t="str">
        <f>IF(Table2[[#This Row],[M2A]]="","",SUM(Table2[[#This Row],[M2A]]-(IF(Table2[[#This Row],[M1A]]="",Table2[[#This Row],[AWAL]],Table2[[#This Row],[M1A]]))))</f>
        <v/>
      </c>
      <c r="J1342" s="30"/>
      <c r="K134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4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42" s="31" t="str">
        <f>IF(NOT(Table2[[#This Row],[M1B]]=""),"+-","")</f>
        <v/>
      </c>
      <c r="O1342" s="50"/>
    </row>
    <row r="1343" spans="1:15">
      <c r="A1343" s="28">
        <f>IF(Table2[[#This Row],[TT]]&lt;1,"",COUNT(A$2:A1342)+1)</f>
        <v>1222</v>
      </c>
      <c r="B1343" s="38" t="s">
        <v>1446</v>
      </c>
      <c r="C1343" s="39">
        <v>3</v>
      </c>
      <c r="D1343" s="39" t="s">
        <v>178</v>
      </c>
      <c r="E134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343" s="29" t="str">
        <f>IF(Table2[[#This Row],[M1A]]="","",Table2[[#This Row],[M1A]]-Table2[[#This Row],[AWAL]])</f>
        <v/>
      </c>
      <c r="I1343" s="29" t="str">
        <f>IF(Table2[[#This Row],[M2A]]="","",SUM(Table2[[#This Row],[M2A]]-(IF(Table2[[#This Row],[M1A]]="",Table2[[#This Row],[AWAL]],Table2[[#This Row],[M1A]]))))</f>
        <v/>
      </c>
      <c r="J1343" s="30"/>
      <c r="K134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4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43" s="31" t="str">
        <f>IF(NOT(Table2[[#This Row],[M1B]]=""),"+-","")</f>
        <v/>
      </c>
      <c r="O1343" s="50"/>
    </row>
    <row r="1344" spans="1:15">
      <c r="A1344" s="28">
        <f>IF(Table2[[#This Row],[TT]]&lt;1,"",COUNT(A$2:A1343)+1)</f>
        <v>1223</v>
      </c>
      <c r="B1344" s="38" t="s">
        <v>1447</v>
      </c>
      <c r="C1344" s="39">
        <v>4</v>
      </c>
      <c r="D1344" s="39" t="s">
        <v>135</v>
      </c>
      <c r="E134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344" s="29" t="str">
        <f>IF(Table2[[#This Row],[M1A]]="","",Table2[[#This Row],[M1A]]-Table2[[#This Row],[AWAL]])</f>
        <v/>
      </c>
      <c r="I1344" s="29" t="str">
        <f>IF(Table2[[#This Row],[M2A]]="","",SUM(Table2[[#This Row],[M2A]]-(IF(Table2[[#This Row],[M1A]]="",Table2[[#This Row],[AWAL]],Table2[[#This Row],[M1A]]))))</f>
        <v/>
      </c>
      <c r="J1344" s="30"/>
      <c r="K134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4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44" s="31" t="str">
        <f>IF(NOT(Table2[[#This Row],[M1B]]=""),"+-","")</f>
        <v/>
      </c>
      <c r="O1344" s="50"/>
    </row>
    <row r="1345" spans="1:15">
      <c r="A1345" s="28">
        <f>IF(Table2[[#This Row],[TT]]&lt;1,"",COUNT(A$2:A1344)+1)</f>
        <v>1224</v>
      </c>
      <c r="B1345" s="38" t="s">
        <v>1448</v>
      </c>
      <c r="C1345" s="39">
        <v>3</v>
      </c>
      <c r="D1345" s="39" t="s">
        <v>135</v>
      </c>
      <c r="E134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345" s="29" t="str">
        <f>IF(Table2[[#This Row],[M1A]]="","",Table2[[#This Row],[M1A]]-Table2[[#This Row],[AWAL]])</f>
        <v/>
      </c>
      <c r="I1345" s="29" t="str">
        <f>IF(Table2[[#This Row],[M2A]]="","",SUM(Table2[[#This Row],[M2A]]-(IF(Table2[[#This Row],[M1A]]="",Table2[[#This Row],[AWAL]],Table2[[#This Row],[M1A]]))))</f>
        <v/>
      </c>
      <c r="J1345" s="30"/>
      <c r="K134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4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45" s="31" t="str">
        <f>IF(NOT(Table2[[#This Row],[M1B]]=""),"+-","")</f>
        <v/>
      </c>
      <c r="O1345" s="50"/>
    </row>
    <row r="1346" spans="1:15">
      <c r="A1346" s="28">
        <f>IF(Table2[[#This Row],[TT]]&lt;1,"",COUNT(A$2:A1345)+1)</f>
        <v>1225</v>
      </c>
      <c r="B1346" s="38" t="s">
        <v>1449</v>
      </c>
      <c r="C1346" s="39">
        <v>4</v>
      </c>
      <c r="D1346" s="39" t="s">
        <v>1450</v>
      </c>
      <c r="E134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346" s="29" t="str">
        <f>IF(Table2[[#This Row],[M1A]]="","",Table2[[#This Row],[M1A]]-Table2[[#This Row],[AWAL]])</f>
        <v/>
      </c>
      <c r="I1346" s="29" t="str">
        <f>IF(Table2[[#This Row],[M2A]]="","",SUM(Table2[[#This Row],[M2A]]-(IF(Table2[[#This Row],[M1A]]="",Table2[[#This Row],[AWAL]],Table2[[#This Row],[M1A]]))))</f>
        <v/>
      </c>
      <c r="J1346" s="30"/>
      <c r="K134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4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46" s="31" t="str">
        <f>IF(NOT(Table2[[#This Row],[M1B]]=""),"+-","")</f>
        <v/>
      </c>
      <c r="O1346" s="83"/>
    </row>
    <row r="1347" spans="1:15">
      <c r="A1347" s="28">
        <f>IF(Table2[[#This Row],[TT]]&lt;1,"",COUNT(A$2:A1346)+1)</f>
        <v>1226</v>
      </c>
      <c r="B1347" s="38" t="s">
        <v>2592</v>
      </c>
      <c r="C1347" s="39">
        <v>7</v>
      </c>
      <c r="D1347" s="39" t="s">
        <v>2889</v>
      </c>
      <c r="E134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347" s="29" t="str">
        <f>IF(Table2[[#This Row],[M1A]]="","",Table2[[#This Row],[M1A]]-Table2[[#This Row],[AWAL]])</f>
        <v/>
      </c>
      <c r="I1347" s="29" t="str">
        <f>IF(Table2[[#This Row],[M2A]]="","",SUM(Table2[[#This Row],[M2A]]-(IF(Table2[[#This Row],[M1A]]="",Table2[[#This Row],[AWAL]],Table2[[#This Row],[M1A]]))))</f>
        <v/>
      </c>
      <c r="J1347" s="30"/>
      <c r="K134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4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47" s="31" t="str">
        <f>IF(NOT(Table2[[#This Row],[M1B]]=""),"+-","")</f>
        <v/>
      </c>
      <c r="O1347" s="83"/>
    </row>
    <row r="1348" spans="1:15">
      <c r="A1348" s="28">
        <f>IF(Table2[[#This Row],[TT]]&lt;1,"",COUNT(A$2:A1347)+1)</f>
        <v>1227</v>
      </c>
      <c r="B1348" s="38" t="s">
        <v>1451</v>
      </c>
      <c r="C1348" s="39">
        <v>21</v>
      </c>
      <c r="D1348" s="39" t="s">
        <v>135</v>
      </c>
      <c r="E134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21</v>
      </c>
      <c r="G1348" s="29" t="str">
        <f>IF(Table2[[#This Row],[M1A]]="","",Table2[[#This Row],[M1A]]-Table2[[#This Row],[AWAL]])</f>
        <v/>
      </c>
      <c r="I1348" s="29" t="str">
        <f>IF(Table2[[#This Row],[M2A]]="","",SUM(Table2[[#This Row],[M2A]]-(IF(Table2[[#This Row],[M1A]]="",Table2[[#This Row],[AWAL]],Table2[[#This Row],[M1A]]))))</f>
        <v/>
      </c>
      <c r="J1348" s="30"/>
      <c r="K134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4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48" s="31" t="str">
        <f>IF(NOT(Table2[[#This Row],[M1B]]=""),"+-","")</f>
        <v/>
      </c>
      <c r="O1348" s="50"/>
    </row>
    <row r="1349" spans="1:15">
      <c r="A1349" s="28">
        <f>IF(Table2[[#This Row],[TT]]&lt;1,"",COUNT(A$2:A1348)+1)</f>
        <v>1228</v>
      </c>
      <c r="B1349" s="38" t="s">
        <v>1452</v>
      </c>
      <c r="C1349" s="39">
        <v>14</v>
      </c>
      <c r="D1349" s="39" t="s">
        <v>135</v>
      </c>
      <c r="E134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F1349" s="29">
        <v>13</v>
      </c>
      <c r="G1349" s="29">
        <f>IF(Table2[[#This Row],[M1A]]="","",Table2[[#This Row],[M1A]]-Table2[[#This Row],[AWAL]])</f>
        <v>-1</v>
      </c>
      <c r="I1349" s="29" t="str">
        <f>IF(Table2[[#This Row],[M2A]]="","",SUM(Table2[[#This Row],[M2A]]-(IF(Table2[[#This Row],[M1A]]="",Table2[[#This Row],[AWAL]],Table2[[#This Row],[M1A]]))))</f>
        <v/>
      </c>
      <c r="J1349" s="30"/>
      <c r="K134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4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49" s="31" t="str">
        <f>IF(NOT(Table2[[#This Row],[M1B]]=""),"+-","")</f>
        <v>+-</v>
      </c>
      <c r="O1349" s="50"/>
    </row>
    <row r="1350" spans="1:15">
      <c r="A1350" s="28">
        <f>IF(Table2[[#This Row],[TT]]&lt;1,"",COUNT(A$2:A1349)+1)</f>
        <v>1229</v>
      </c>
      <c r="B1350" s="38" t="s">
        <v>1453</v>
      </c>
      <c r="C1350" s="39">
        <v>13</v>
      </c>
      <c r="D1350" s="39" t="s">
        <v>135</v>
      </c>
      <c r="E135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G1350" s="29" t="str">
        <f>IF(Table2[[#This Row],[M1A]]="","",Table2[[#This Row],[M1A]]-Table2[[#This Row],[AWAL]])</f>
        <v/>
      </c>
      <c r="I1350" s="29" t="str">
        <f>IF(Table2[[#This Row],[M2A]]="","",SUM(Table2[[#This Row],[M2A]]-(IF(Table2[[#This Row],[M1A]]="",Table2[[#This Row],[AWAL]],Table2[[#This Row],[M1A]]))))</f>
        <v/>
      </c>
      <c r="J1350" s="30"/>
      <c r="K135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5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50" s="31" t="str">
        <f>IF(NOT(Table2[[#This Row],[M1B]]=""),"+-","")</f>
        <v/>
      </c>
      <c r="O1350" s="50"/>
    </row>
    <row r="1351" spans="1:15">
      <c r="A1351" s="28">
        <f>IF(Table2[[#This Row],[TT]]&lt;1,"",COUNT(A$2:A1350)+1)</f>
        <v>1230</v>
      </c>
      <c r="B1351" s="38" t="s">
        <v>1454</v>
      </c>
      <c r="C1351" s="39">
        <v>12</v>
      </c>
      <c r="D1351" s="39" t="s">
        <v>1455</v>
      </c>
      <c r="E135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G1351" s="29" t="str">
        <f>IF(Table2[[#This Row],[M1A]]="","",Table2[[#This Row],[M1A]]-Table2[[#This Row],[AWAL]])</f>
        <v/>
      </c>
      <c r="I1351" s="29" t="str">
        <f>IF(Table2[[#This Row],[M2A]]="","",SUM(Table2[[#This Row],[M2A]]-(IF(Table2[[#This Row],[M1A]]="",Table2[[#This Row],[AWAL]],Table2[[#This Row],[M1A]]))))</f>
        <v/>
      </c>
      <c r="J1351" s="30"/>
      <c r="K135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5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51" s="31" t="str">
        <f>IF(NOT(Table2[[#This Row],[M1B]]=""),"+-","")</f>
        <v/>
      </c>
      <c r="O1351" s="50"/>
    </row>
    <row r="1352" spans="1:15">
      <c r="A1352" s="28">
        <f>IF(Table2[[#This Row],[TT]]&lt;1,"",COUNT(A$2:A1351)+1)</f>
        <v>1231</v>
      </c>
      <c r="B1352" s="38" t="s">
        <v>1456</v>
      </c>
      <c r="C1352" s="39">
        <v>3</v>
      </c>
      <c r="D1352" s="39" t="s">
        <v>67</v>
      </c>
      <c r="E135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352" s="29" t="str">
        <f>IF(Table2[[#This Row],[M1A]]="","",Table2[[#This Row],[M1A]]-Table2[[#This Row],[AWAL]])</f>
        <v/>
      </c>
      <c r="I1352" s="29" t="str">
        <f>IF(Table2[[#This Row],[M2A]]="","",SUM(Table2[[#This Row],[M2A]]-(IF(Table2[[#This Row],[M1A]]="",Table2[[#This Row],[AWAL]],Table2[[#This Row],[M1A]]))))</f>
        <v/>
      </c>
      <c r="J1352" s="30"/>
      <c r="K135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5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52" s="31" t="str">
        <f>IF(NOT(Table2[[#This Row],[M1B]]=""),"+-","")</f>
        <v/>
      </c>
      <c r="O1352" s="50"/>
    </row>
    <row r="1353" spans="1:15">
      <c r="A1353" s="28">
        <f>IF(Table2[[#This Row],[TT]]&lt;1,"",COUNT(A$2:A1352)+1)</f>
        <v>1232</v>
      </c>
      <c r="B1353" s="38" t="s">
        <v>1457</v>
      </c>
      <c r="C1353" s="39">
        <v>1</v>
      </c>
      <c r="D1353" s="39" t="s">
        <v>178</v>
      </c>
      <c r="E135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353" s="29" t="str">
        <f>IF(Table2[[#This Row],[M1A]]="","",Table2[[#This Row],[M1A]]-Table2[[#This Row],[AWAL]])</f>
        <v/>
      </c>
      <c r="I1353" s="29" t="str">
        <f>IF(Table2[[#This Row],[M2A]]="","",SUM(Table2[[#This Row],[M2A]]-(IF(Table2[[#This Row],[M1A]]="",Table2[[#This Row],[AWAL]],Table2[[#This Row],[M1A]]))))</f>
        <v/>
      </c>
      <c r="J1353" s="30"/>
      <c r="K135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5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53" s="31" t="str">
        <f>IF(NOT(Table2[[#This Row],[M1B]]=""),"+-","")</f>
        <v/>
      </c>
      <c r="O1353" s="50"/>
    </row>
    <row r="1354" spans="1:15">
      <c r="A1354" s="28">
        <f>IF(Table2[[#This Row],[TT]]&lt;1,"",COUNT(A$2:A1353)+1)</f>
        <v>1233</v>
      </c>
      <c r="B1354" s="38" t="s">
        <v>1458</v>
      </c>
      <c r="C1354" s="39">
        <v>3</v>
      </c>
      <c r="D1354" s="39" t="s">
        <v>364</v>
      </c>
      <c r="E135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F1354" s="29">
        <v>2</v>
      </c>
      <c r="G1354" s="29">
        <f>IF(Table2[[#This Row],[M1A]]="","",Table2[[#This Row],[M1A]]-Table2[[#This Row],[AWAL]])</f>
        <v>-1</v>
      </c>
      <c r="I1354" s="29" t="str">
        <f>IF(Table2[[#This Row],[M2A]]="","",SUM(Table2[[#This Row],[M2A]]-(IF(Table2[[#This Row],[M1A]]="",Table2[[#This Row],[AWAL]],Table2[[#This Row],[M1A]]))))</f>
        <v/>
      </c>
      <c r="J1354" s="30"/>
      <c r="K135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5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54" s="31" t="str">
        <f>IF(NOT(Table2[[#This Row],[M1B]]=""),"+-","")</f>
        <v>+-</v>
      </c>
      <c r="O1354" s="50"/>
    </row>
    <row r="1355" spans="1:15">
      <c r="A1355" s="28">
        <f>IF(Table2[[#This Row],[TT]]&lt;1,"",COUNT(A$2:A1354)+1)</f>
        <v>1234</v>
      </c>
      <c r="B1355" s="38" t="s">
        <v>1459</v>
      </c>
      <c r="C1355" s="39">
        <v>12</v>
      </c>
      <c r="D1355" s="39" t="s">
        <v>135</v>
      </c>
      <c r="E135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G1355" s="29" t="str">
        <f>IF(Table2[[#This Row],[M1A]]="","",Table2[[#This Row],[M1A]]-Table2[[#This Row],[AWAL]])</f>
        <v/>
      </c>
      <c r="I1355" s="29" t="str">
        <f>IF(Table2[[#This Row],[M2A]]="","",SUM(Table2[[#This Row],[M2A]]-(IF(Table2[[#This Row],[M1A]]="",Table2[[#This Row],[AWAL]],Table2[[#This Row],[M1A]]))))</f>
        <v/>
      </c>
      <c r="J1355" s="30"/>
      <c r="K135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5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55" s="31" t="str">
        <f>IF(NOT(Table2[[#This Row],[M1B]]=""),"+-","")</f>
        <v/>
      </c>
      <c r="O1355" s="50"/>
    </row>
    <row r="1356" spans="1:15">
      <c r="A1356" s="28">
        <f>IF(Table2[[#This Row],[TT]]&lt;1,"",COUNT(A$2:A1355)+1)</f>
        <v>1235</v>
      </c>
      <c r="B1356" s="38" t="s">
        <v>1460</v>
      </c>
      <c r="C1356" s="39">
        <v>2</v>
      </c>
      <c r="D1356" s="39" t="s">
        <v>86</v>
      </c>
      <c r="E135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356" s="29" t="str">
        <f>IF(Table2[[#This Row],[M1A]]="","",Table2[[#This Row],[M1A]]-Table2[[#This Row],[AWAL]])</f>
        <v/>
      </c>
      <c r="I1356" s="29" t="str">
        <f>IF(Table2[[#This Row],[M2A]]="","",SUM(Table2[[#This Row],[M2A]]-(IF(Table2[[#This Row],[M1A]]="",Table2[[#This Row],[AWAL]],Table2[[#This Row],[M1A]]))))</f>
        <v/>
      </c>
      <c r="J1356" s="30"/>
      <c r="K135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5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56" s="31" t="str">
        <f>IF(NOT(Table2[[#This Row],[M1B]]=""),"+-","")</f>
        <v/>
      </c>
      <c r="O1356" s="50"/>
    </row>
    <row r="1357" spans="1:15">
      <c r="A1357" s="32">
        <f>IF(Table2[[#This Row],[TT]]&lt;1,"",COUNT(A$2:A1356)+1)</f>
        <v>1236</v>
      </c>
      <c r="B1357" s="38" t="s">
        <v>1461</v>
      </c>
      <c r="C1357" s="39">
        <v>5</v>
      </c>
      <c r="D1357" s="39" t="s">
        <v>278</v>
      </c>
      <c r="E1357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357" s="31" t="str">
        <f>IF(Table2[[#This Row],[M1A]]="","",Table2[[#This Row],[M1A]]-Table2[[#This Row],[AWAL]])</f>
        <v/>
      </c>
      <c r="I1357" s="31" t="str">
        <f>IF(Table2[[#This Row],[M2A]]="","",SUM(Table2[[#This Row],[M2A]]-(IF(Table2[[#This Row],[M1A]]="",Table2[[#This Row],[AWAL]],Table2[[#This Row],[M1A]]))))</f>
        <v/>
      </c>
      <c r="J1357" s="30"/>
      <c r="K1357" s="31" t="str">
        <f>IF(Table2[[#This Row],[M3A]]="","",SUM(Table2[[#This Row],[M3A]]-(IF(Table2[[#This Row],[M2A]]="",IF(Table2[[#This Row],[M1A]]="",Table2[[#This Row],[AWAL]],Table2[[#This Row],[M1A]]),Table2[[#This Row],[M2A]]))))</f>
        <v/>
      </c>
      <c r="M1357" s="31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57" s="31" t="str">
        <f>IF(NOT(Table2[[#This Row],[M1B]]=""),"+-","")</f>
        <v/>
      </c>
      <c r="O1357" s="50"/>
    </row>
    <row r="1358" spans="1:15">
      <c r="A1358" s="28">
        <f>IF(Table2[[#This Row],[TT]]&lt;1,"",COUNT(A$2:A1357)+1)</f>
        <v>1237</v>
      </c>
      <c r="B1358" s="38" t="s">
        <v>1462</v>
      </c>
      <c r="C1358" s="39">
        <v>5</v>
      </c>
      <c r="D1358" s="39" t="s">
        <v>1179</v>
      </c>
      <c r="E135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358" s="29" t="str">
        <f>IF(Table2[[#This Row],[M1A]]="","",Table2[[#This Row],[M1A]]-Table2[[#This Row],[AWAL]])</f>
        <v/>
      </c>
      <c r="I1358" s="29" t="str">
        <f>IF(Table2[[#This Row],[M2A]]="","",SUM(Table2[[#This Row],[M2A]]-(IF(Table2[[#This Row],[M1A]]="",Table2[[#This Row],[AWAL]],Table2[[#This Row],[M1A]]))))</f>
        <v/>
      </c>
      <c r="J1358" s="30"/>
      <c r="K135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5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58" s="31" t="str">
        <f>IF(NOT(Table2[[#This Row],[M1B]]=""),"+-","")</f>
        <v/>
      </c>
      <c r="O1358" s="50"/>
    </row>
    <row r="1359" spans="1:15">
      <c r="A1359" s="28">
        <f>IF(Table2[[#This Row],[TT]]&lt;1,"",COUNT(A$2:A1358)+1)</f>
        <v>1238</v>
      </c>
      <c r="B1359" s="38" t="s">
        <v>1463</v>
      </c>
      <c r="C1359" s="39">
        <v>3</v>
      </c>
      <c r="D1359" s="39" t="s">
        <v>278</v>
      </c>
      <c r="E135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359" s="29" t="str">
        <f>IF(Table2[[#This Row],[M1A]]="","",Table2[[#This Row],[M1A]]-Table2[[#This Row],[AWAL]])</f>
        <v/>
      </c>
      <c r="I1359" s="29" t="str">
        <f>IF(Table2[[#This Row],[M2A]]="","",SUM(Table2[[#This Row],[M2A]]-(IF(Table2[[#This Row],[M1A]]="",Table2[[#This Row],[AWAL]],Table2[[#This Row],[M1A]]))))</f>
        <v/>
      </c>
      <c r="J1359" s="30"/>
      <c r="K135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5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59" s="31" t="str">
        <f>IF(NOT(Table2[[#This Row],[M1B]]=""),"+-","")</f>
        <v/>
      </c>
      <c r="O1359" s="50"/>
    </row>
    <row r="1360" spans="1:15">
      <c r="A1360" s="28">
        <f>IF(Table2[[#This Row],[TT]]&lt;1,"",COUNT(A$2:A1359)+1)</f>
        <v>1239</v>
      </c>
      <c r="B1360" s="38" t="s">
        <v>1464</v>
      </c>
      <c r="C1360" s="39">
        <v>8</v>
      </c>
      <c r="D1360" s="39" t="s">
        <v>954</v>
      </c>
      <c r="E136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1360" s="29" t="str">
        <f>IF(Table2[[#This Row],[M1A]]="","",Table2[[#This Row],[M1A]]-Table2[[#This Row],[AWAL]])</f>
        <v/>
      </c>
      <c r="I1360" s="29" t="str">
        <f>IF(Table2[[#This Row],[M2A]]="","",SUM(Table2[[#This Row],[M2A]]-(IF(Table2[[#This Row],[M1A]]="",Table2[[#This Row],[AWAL]],Table2[[#This Row],[M1A]]))))</f>
        <v/>
      </c>
      <c r="J1360" s="30"/>
      <c r="K136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6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60" s="31" t="str">
        <f>IF(NOT(Table2[[#This Row],[M1B]]=""),"+-","")</f>
        <v/>
      </c>
      <c r="O1360" s="50"/>
    </row>
    <row r="1361" spans="1:15">
      <c r="A1361" s="28">
        <f>IF(Table2[[#This Row],[TT]]&lt;1,"",COUNT(A$2:A1360)+1)</f>
        <v>1240</v>
      </c>
      <c r="B1361" s="38" t="s">
        <v>1465</v>
      </c>
      <c r="C1361" s="39">
        <v>6</v>
      </c>
      <c r="D1361" s="39" t="s">
        <v>196</v>
      </c>
      <c r="E136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1361" s="29" t="str">
        <f>IF(Table2[[#This Row],[M1A]]="","",Table2[[#This Row],[M1A]]-Table2[[#This Row],[AWAL]])</f>
        <v/>
      </c>
      <c r="I1361" s="29" t="str">
        <f>IF(Table2[[#This Row],[M2A]]="","",SUM(Table2[[#This Row],[M2A]]-(IF(Table2[[#This Row],[M1A]]="",Table2[[#This Row],[AWAL]],Table2[[#This Row],[M1A]]))))</f>
        <v/>
      </c>
      <c r="J1361" s="30"/>
      <c r="K136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6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61" s="31" t="str">
        <f>IF(NOT(Table2[[#This Row],[M1B]]=""),"+-","")</f>
        <v/>
      </c>
      <c r="O1361" s="50"/>
    </row>
    <row r="1362" spans="1:15">
      <c r="A1362" s="28">
        <f>IF(Table2[[#This Row],[TT]]&lt;1,"",COUNT(A$2:A1361)+1)</f>
        <v>1241</v>
      </c>
      <c r="B1362" s="38" t="s">
        <v>1466</v>
      </c>
      <c r="C1362" s="39">
        <v>4</v>
      </c>
      <c r="D1362" s="39">
        <v>480</v>
      </c>
      <c r="E136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362" s="29" t="str">
        <f>IF(Table2[[#This Row],[M1A]]="","",Table2[[#This Row],[M1A]]-Table2[[#This Row],[AWAL]])</f>
        <v/>
      </c>
      <c r="I1362" s="29" t="str">
        <f>IF(Table2[[#This Row],[M2A]]="","",SUM(Table2[[#This Row],[M2A]]-(IF(Table2[[#This Row],[M1A]]="",Table2[[#This Row],[AWAL]],Table2[[#This Row],[M1A]]))))</f>
        <v/>
      </c>
      <c r="J1362" s="30"/>
      <c r="K136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6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62" s="31" t="str">
        <f>IF(NOT(Table2[[#This Row],[M1B]]=""),"+-","")</f>
        <v/>
      </c>
      <c r="O1362" s="50"/>
    </row>
    <row r="1363" spans="1:15">
      <c r="A1363" s="28">
        <f>IF(Table2[[#This Row],[TT]]&lt;1,"",COUNT(A$2:A1362)+1)</f>
        <v>1242</v>
      </c>
      <c r="B1363" s="38" t="s">
        <v>1467</v>
      </c>
      <c r="C1363" s="39">
        <v>3</v>
      </c>
      <c r="D1363" s="39" t="s">
        <v>1179</v>
      </c>
      <c r="E136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363" s="29" t="str">
        <f>IF(Table2[[#This Row],[M1A]]="","",Table2[[#This Row],[M1A]]-Table2[[#This Row],[AWAL]])</f>
        <v/>
      </c>
      <c r="I1363" s="29" t="str">
        <f>IF(Table2[[#This Row],[M2A]]="","",SUM(Table2[[#This Row],[M2A]]-(IF(Table2[[#This Row],[M1A]]="",Table2[[#This Row],[AWAL]],Table2[[#This Row],[M1A]]))))</f>
        <v/>
      </c>
      <c r="J1363" s="30"/>
      <c r="K136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6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63" s="31" t="str">
        <f>IF(NOT(Table2[[#This Row],[M1B]]=""),"+-","")</f>
        <v/>
      </c>
      <c r="O1363" s="50"/>
    </row>
    <row r="1364" spans="1:15">
      <c r="A1364" s="28">
        <f>IF(Table2[[#This Row],[TT]]&lt;1,"",COUNT(A$2:A1363)+1)</f>
        <v>1243</v>
      </c>
      <c r="B1364" s="38" t="s">
        <v>1468</v>
      </c>
      <c r="C1364" s="39">
        <v>3</v>
      </c>
      <c r="D1364" s="39" t="s">
        <v>278</v>
      </c>
      <c r="E136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364" s="29" t="str">
        <f>IF(Table2[[#This Row],[M1A]]="","",Table2[[#This Row],[M1A]]-Table2[[#This Row],[AWAL]])</f>
        <v/>
      </c>
      <c r="I1364" s="29" t="str">
        <f>IF(Table2[[#This Row],[M2A]]="","",SUM(Table2[[#This Row],[M2A]]-(IF(Table2[[#This Row],[M1A]]="",Table2[[#This Row],[AWAL]],Table2[[#This Row],[M1A]]))))</f>
        <v/>
      </c>
      <c r="J1364" s="30"/>
      <c r="K136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6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64" s="31" t="str">
        <f>IF(NOT(Table2[[#This Row],[M1B]]=""),"+-","")</f>
        <v/>
      </c>
      <c r="O1364" s="50"/>
    </row>
    <row r="1365" spans="1:15">
      <c r="A1365" s="28">
        <f>IF(Table2[[#This Row],[TT]]&lt;1,"",COUNT(A$2:A1364)+1)</f>
        <v>1244</v>
      </c>
      <c r="B1365" s="38" t="s">
        <v>1469</v>
      </c>
      <c r="C1365" s="39">
        <v>5</v>
      </c>
      <c r="D1365" s="39">
        <v>720</v>
      </c>
      <c r="E136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365" s="29" t="str">
        <f>IF(Table2[[#This Row],[M1A]]="","",Table2[[#This Row],[M1A]]-Table2[[#This Row],[AWAL]])</f>
        <v/>
      </c>
      <c r="I1365" s="29" t="str">
        <f>IF(Table2[[#This Row],[M2A]]="","",SUM(Table2[[#This Row],[M2A]]-(IF(Table2[[#This Row],[M1A]]="",Table2[[#This Row],[AWAL]],Table2[[#This Row],[M1A]]))))</f>
        <v/>
      </c>
      <c r="J1365" s="30"/>
      <c r="K136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6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65" s="31" t="str">
        <f>IF(NOT(Table2[[#This Row],[M1B]]=""),"+-","")</f>
        <v/>
      </c>
      <c r="O1365" s="50"/>
    </row>
    <row r="1366" spans="1:15">
      <c r="A1366" s="28">
        <f>IF(Table2[[#This Row],[TT]]&lt;1,"",COUNT(A$2:A1365)+1)</f>
        <v>1245</v>
      </c>
      <c r="B1366" s="38" t="s">
        <v>1470</v>
      </c>
      <c r="C1366" s="39">
        <v>2</v>
      </c>
      <c r="D1366" s="39">
        <v>1800</v>
      </c>
      <c r="E136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366" s="29" t="str">
        <f>IF(Table2[[#This Row],[M1A]]="","",Table2[[#This Row],[M1A]]-Table2[[#This Row],[AWAL]])</f>
        <v/>
      </c>
      <c r="I1366" s="29" t="str">
        <f>IF(Table2[[#This Row],[M2A]]="","",SUM(Table2[[#This Row],[M2A]]-(IF(Table2[[#This Row],[M1A]]="",Table2[[#This Row],[AWAL]],Table2[[#This Row],[M1A]]))))</f>
        <v/>
      </c>
      <c r="J1366" s="30"/>
      <c r="K136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6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66" s="31" t="str">
        <f>IF(NOT(Table2[[#This Row],[M1B]]=""),"+-","")</f>
        <v/>
      </c>
      <c r="O1366" s="86"/>
    </row>
    <row r="1367" spans="1:15">
      <c r="A1367" s="32">
        <f>IF(Table2[[#This Row],[TT]]&lt;1,"",COUNT(A$2:A1366)+1)</f>
        <v>1246</v>
      </c>
      <c r="B1367" s="38" t="s">
        <v>1471</v>
      </c>
      <c r="C1367" s="39">
        <v>3</v>
      </c>
      <c r="D1367" s="39" t="s">
        <v>954</v>
      </c>
      <c r="E1367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367" s="31" t="str">
        <f>IF(Table2[[#This Row],[M1A]]="","",Table2[[#This Row],[M1A]]-Table2[[#This Row],[AWAL]])</f>
        <v/>
      </c>
      <c r="I1367" s="31" t="str">
        <f>IF(Table2[[#This Row],[M2A]]="","",SUM(Table2[[#This Row],[M2A]]-(IF(Table2[[#This Row],[M1A]]="",Table2[[#This Row],[AWAL]],Table2[[#This Row],[M1A]]))))</f>
        <v/>
      </c>
      <c r="J1367" s="33"/>
      <c r="K1367" s="31" t="str">
        <f>IF(Table2[[#This Row],[M3A]]="","",SUM(Table2[[#This Row],[M3A]]-(IF(Table2[[#This Row],[M2A]]="",IF(Table2[[#This Row],[M1A]]="",Table2[[#This Row],[AWAL]],Table2[[#This Row],[M1A]]),Table2[[#This Row],[M2A]]))))</f>
        <v/>
      </c>
      <c r="L1367" s="31"/>
      <c r="M1367" s="31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67" s="31" t="str">
        <f>IF(NOT(Table2[[#This Row],[M1B]]=""),"+-","")</f>
        <v/>
      </c>
      <c r="O1367" s="86"/>
    </row>
    <row r="1368" spans="1:15">
      <c r="A1368" s="28">
        <f>IF(Table2[[#This Row],[TT]]&lt;1,"",COUNT(A$2:A1367)+1)</f>
        <v>1247</v>
      </c>
      <c r="B1368" s="38" t="s">
        <v>1472</v>
      </c>
      <c r="C1368" s="39">
        <v>3</v>
      </c>
      <c r="D1368" s="39" t="s">
        <v>55</v>
      </c>
      <c r="E136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368" s="29" t="str">
        <f>IF(Table2[[#This Row],[M1A]]="","",Table2[[#This Row],[M1A]]-Table2[[#This Row],[AWAL]])</f>
        <v/>
      </c>
      <c r="I1368" s="29" t="str">
        <f>IF(Table2[[#This Row],[M2A]]="","",SUM(Table2[[#This Row],[M2A]]-(IF(Table2[[#This Row],[M1A]]="",Table2[[#This Row],[AWAL]],Table2[[#This Row],[M1A]]))))</f>
        <v/>
      </c>
      <c r="J1368" s="30"/>
      <c r="K136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6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68" s="31" t="str">
        <f>IF(NOT(Table2[[#This Row],[M1B]]=""),"+-","")</f>
        <v/>
      </c>
      <c r="O1368" s="50"/>
    </row>
    <row r="1369" spans="1:15">
      <c r="A1369" s="28">
        <f>IF(Table2[[#This Row],[TT]]&lt;1,"",COUNT(A$2:A1368)+1)</f>
        <v>1248</v>
      </c>
      <c r="B1369" s="38" t="s">
        <v>1473</v>
      </c>
      <c r="C1369" s="39">
        <v>1</v>
      </c>
      <c r="D1369" s="39" t="s">
        <v>278</v>
      </c>
      <c r="E136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369" s="29" t="str">
        <f>IF(Table2[[#This Row],[M1A]]="","",Table2[[#This Row],[M1A]]-Table2[[#This Row],[AWAL]])</f>
        <v/>
      </c>
      <c r="I1369" s="29" t="str">
        <f>IF(Table2[[#This Row],[M2A]]="","",SUM(Table2[[#This Row],[M2A]]-(IF(Table2[[#This Row],[M1A]]="",Table2[[#This Row],[AWAL]],Table2[[#This Row],[M1A]]))))</f>
        <v/>
      </c>
      <c r="J1369" s="30"/>
      <c r="K136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6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69" s="31" t="str">
        <f>IF(NOT(Table2[[#This Row],[M1B]]=""),"+-","")</f>
        <v/>
      </c>
      <c r="O1369" s="50"/>
    </row>
    <row r="1370" spans="1:15">
      <c r="A1370" s="28">
        <f>IF(Table2[[#This Row],[TT]]&lt;1,"",COUNT(A$2:A1369)+1)</f>
        <v>1249</v>
      </c>
      <c r="B1370" s="70" t="s">
        <v>1474</v>
      </c>
      <c r="C1370" s="71">
        <v>3</v>
      </c>
      <c r="D1370" s="71" t="s">
        <v>954</v>
      </c>
      <c r="E137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370" s="29" t="str">
        <f>IF(Table2[[#This Row],[M1A]]="","",Table2[[#This Row],[M1A]]-Table2[[#This Row],[AWAL]])</f>
        <v/>
      </c>
      <c r="I1370" s="29" t="str">
        <f>IF(Table2[[#This Row],[M2A]]="","",SUM(Table2[[#This Row],[M2A]]-(IF(Table2[[#This Row],[M1A]]="",Table2[[#This Row],[AWAL]],Table2[[#This Row],[M1A]]))))</f>
        <v/>
      </c>
      <c r="J1370" s="30"/>
      <c r="K137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7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70" s="31" t="str">
        <f>IF(NOT(Table2[[#This Row],[M1B]]=""),"+-","")</f>
        <v/>
      </c>
      <c r="O1370" s="50"/>
    </row>
    <row r="1371" spans="1:15">
      <c r="A1371" s="28">
        <f>IF(Table2[[#This Row],[TT]]&lt;1,"",COUNT(A$2:A1370)+1)</f>
        <v>1250</v>
      </c>
      <c r="B1371" s="38" t="s">
        <v>1475</v>
      </c>
      <c r="C1371" s="39">
        <v>1</v>
      </c>
      <c r="D1371" s="39" t="s">
        <v>182</v>
      </c>
      <c r="E137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371" s="29" t="str">
        <f>IF(Table2[[#This Row],[M1A]]="","",Table2[[#This Row],[M1A]]-Table2[[#This Row],[AWAL]])</f>
        <v/>
      </c>
      <c r="I1371" s="29" t="str">
        <f>IF(Table2[[#This Row],[M2A]]="","",SUM(Table2[[#This Row],[M2A]]-(IF(Table2[[#This Row],[M1A]]="",Table2[[#This Row],[AWAL]],Table2[[#This Row],[M1A]]))))</f>
        <v/>
      </c>
      <c r="J1371" s="30"/>
      <c r="K137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7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71" s="31" t="str">
        <f>IF(NOT(Table2[[#This Row],[M1B]]=""),"+-","")</f>
        <v/>
      </c>
      <c r="O1371" s="50"/>
    </row>
    <row r="1372" spans="1:15">
      <c r="A1372" s="28">
        <f>IF(Table2[[#This Row],[TT]]&lt;1,"",COUNT(A$2:A1371)+1)</f>
        <v>1251</v>
      </c>
      <c r="B1372" s="38" t="s">
        <v>1476</v>
      </c>
      <c r="C1372" s="39">
        <v>3</v>
      </c>
      <c r="D1372" s="39" t="s">
        <v>120</v>
      </c>
      <c r="E137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372" s="29" t="str">
        <f>IF(Table2[[#This Row],[M1A]]="","",Table2[[#This Row],[M1A]]-Table2[[#This Row],[AWAL]])</f>
        <v/>
      </c>
      <c r="I1372" s="29" t="str">
        <f>IF(Table2[[#This Row],[M2A]]="","",SUM(Table2[[#This Row],[M2A]]-(IF(Table2[[#This Row],[M1A]]="",Table2[[#This Row],[AWAL]],Table2[[#This Row],[M1A]]))))</f>
        <v/>
      </c>
      <c r="J1372" s="30"/>
      <c r="K137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7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72" s="31" t="str">
        <f>IF(NOT(Table2[[#This Row],[M1B]]=""),"+-","")</f>
        <v/>
      </c>
      <c r="O1372" s="50"/>
    </row>
    <row r="1373" spans="1:15">
      <c r="A1373" s="28">
        <f>IF(Table2[[#This Row],[TT]]&lt;1,"",COUNT(A$2:A1372)+1)</f>
        <v>1252</v>
      </c>
      <c r="B1373" s="38" t="s">
        <v>1477</v>
      </c>
      <c r="C1373" s="39">
        <v>1</v>
      </c>
      <c r="D1373" s="39" t="s">
        <v>1478</v>
      </c>
      <c r="E137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373" s="29" t="str">
        <f>IF(Table2[[#This Row],[M1A]]="","",Table2[[#This Row],[M1A]]-Table2[[#This Row],[AWAL]])</f>
        <v/>
      </c>
      <c r="I1373" s="29" t="str">
        <f>IF(Table2[[#This Row],[M2A]]="","",SUM(Table2[[#This Row],[M2A]]-(IF(Table2[[#This Row],[M1A]]="",Table2[[#This Row],[AWAL]],Table2[[#This Row],[M1A]]))))</f>
        <v/>
      </c>
      <c r="J1373" s="30"/>
      <c r="K137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7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73" s="31" t="str">
        <f>IF(NOT(Table2[[#This Row],[M1B]]=""),"+-","")</f>
        <v/>
      </c>
      <c r="O1373" s="50"/>
    </row>
    <row r="1374" spans="1:15">
      <c r="A1374" s="28">
        <f>IF(Table2[[#This Row],[TT]]&lt;1,"",COUNT(A$2:A1373)+1)</f>
        <v>1253</v>
      </c>
      <c r="B1374" s="72" t="s">
        <v>1477</v>
      </c>
      <c r="C1374" s="73">
        <v>2</v>
      </c>
      <c r="D1374" s="73" t="s">
        <v>86</v>
      </c>
      <c r="E137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F1374" s="29">
        <v>1</v>
      </c>
      <c r="G1374" s="29">
        <f>IF(Table2[[#This Row],[M1A]]="","",Table2[[#This Row],[M1A]]-Table2[[#This Row],[AWAL]])</f>
        <v>-1</v>
      </c>
      <c r="I1374" s="29" t="str">
        <f>IF(Table2[[#This Row],[M2A]]="","",SUM(Table2[[#This Row],[M2A]]-(IF(Table2[[#This Row],[M1A]]="",Table2[[#This Row],[AWAL]],Table2[[#This Row],[M1A]]))))</f>
        <v/>
      </c>
      <c r="J1374" s="30"/>
      <c r="K137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7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74" s="31" t="str">
        <f>IF(NOT(Table2[[#This Row],[M1B]]=""),"+-","")</f>
        <v>+-</v>
      </c>
      <c r="O1374" s="50"/>
    </row>
    <row r="1375" spans="1:15">
      <c r="A1375" s="28">
        <f>IF(Table2[[#This Row],[TT]]&lt;1,"",COUNT(A$2:A1374)+1)</f>
        <v>1254</v>
      </c>
      <c r="B1375" s="38" t="s">
        <v>1479</v>
      </c>
      <c r="C1375" s="39">
        <v>4</v>
      </c>
      <c r="D1375" s="39" t="s">
        <v>182</v>
      </c>
      <c r="E137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375" s="29" t="str">
        <f>IF(Table2[[#This Row],[M1A]]="","",Table2[[#This Row],[M1A]]-Table2[[#This Row],[AWAL]])</f>
        <v/>
      </c>
      <c r="I1375" s="29" t="str">
        <f>IF(Table2[[#This Row],[M2A]]="","",SUM(Table2[[#This Row],[M2A]]-(IF(Table2[[#This Row],[M1A]]="",Table2[[#This Row],[AWAL]],Table2[[#This Row],[M1A]]))))</f>
        <v/>
      </c>
      <c r="J1375" s="30"/>
      <c r="K137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7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75" s="31" t="str">
        <f>IF(NOT(Table2[[#This Row],[M1B]]=""),"+-","")</f>
        <v/>
      </c>
      <c r="O1375" s="50"/>
    </row>
    <row r="1376" spans="1:15">
      <c r="A1376" s="28">
        <f>IF(Table2[[#This Row],[TT]]&lt;1,"",COUNT(A$2:A1375)+1)</f>
        <v>1255</v>
      </c>
      <c r="B1376" s="38" t="s">
        <v>1480</v>
      </c>
      <c r="C1376" s="39">
        <v>3</v>
      </c>
      <c r="D1376" s="39" t="s">
        <v>120</v>
      </c>
      <c r="E137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376" s="29" t="str">
        <f>IF(Table2[[#This Row],[M1A]]="","",Table2[[#This Row],[M1A]]-Table2[[#This Row],[AWAL]])</f>
        <v/>
      </c>
      <c r="I1376" s="29" t="str">
        <f>IF(Table2[[#This Row],[M2A]]="","",SUM(Table2[[#This Row],[M2A]]-(IF(Table2[[#This Row],[M1A]]="",Table2[[#This Row],[AWAL]],Table2[[#This Row],[M1A]]))))</f>
        <v/>
      </c>
      <c r="J1376" s="30"/>
      <c r="K137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7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76" s="31" t="str">
        <f>IF(NOT(Table2[[#This Row],[M1B]]=""),"+-","")</f>
        <v/>
      </c>
      <c r="O1376" s="50"/>
    </row>
    <row r="1377" spans="1:15">
      <c r="A1377" s="28">
        <f>IF(Table2[[#This Row],[TT]]&lt;1,"",COUNT(A$2:A1376)+1)</f>
        <v>1256</v>
      </c>
      <c r="B1377" s="38" t="s">
        <v>1481</v>
      </c>
      <c r="C1377" s="39">
        <v>1</v>
      </c>
      <c r="D1377" s="39" t="s">
        <v>1478</v>
      </c>
      <c r="E137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377" s="29" t="str">
        <f>IF(Table2[[#This Row],[M1A]]="","",Table2[[#This Row],[M1A]]-Table2[[#This Row],[AWAL]])</f>
        <v/>
      </c>
      <c r="I1377" s="29" t="str">
        <f>IF(Table2[[#This Row],[M2A]]="","",SUM(Table2[[#This Row],[M2A]]-(IF(Table2[[#This Row],[M1A]]="",Table2[[#This Row],[AWAL]],Table2[[#This Row],[M1A]]))))</f>
        <v/>
      </c>
      <c r="J1377" s="30"/>
      <c r="K137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7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77" s="31" t="str">
        <f>IF(NOT(Table2[[#This Row],[M1B]]=""),"+-","")</f>
        <v/>
      </c>
      <c r="O1377" s="50"/>
    </row>
    <row r="1378" spans="1:15">
      <c r="A1378" s="28">
        <f>IF(Table2[[#This Row],[TT]]&lt;1,"",COUNT(A$2:A1377)+1)</f>
        <v>1257</v>
      </c>
      <c r="B1378" s="38" t="s">
        <v>1481</v>
      </c>
      <c r="C1378" s="39">
        <v>3</v>
      </c>
      <c r="D1378" s="39" t="s">
        <v>86</v>
      </c>
      <c r="E137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378" s="29" t="str">
        <f>IF(Table2[[#This Row],[M1A]]="","",Table2[[#This Row],[M1A]]-Table2[[#This Row],[AWAL]])</f>
        <v/>
      </c>
      <c r="I1378" s="29" t="str">
        <f>IF(Table2[[#This Row],[M2A]]="","",SUM(Table2[[#This Row],[M2A]]-(IF(Table2[[#This Row],[M1A]]="",Table2[[#This Row],[AWAL]],Table2[[#This Row],[M1A]]))))</f>
        <v/>
      </c>
      <c r="J1378" s="30"/>
      <c r="K137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7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78" s="31" t="str">
        <f>IF(NOT(Table2[[#This Row],[M1B]]=""),"+-","")</f>
        <v/>
      </c>
      <c r="O1378" s="50"/>
    </row>
    <row r="1379" spans="1:15">
      <c r="A1379" s="28">
        <f>IF(Table2[[#This Row],[TT]]&lt;1,"",COUNT(A$2:A1378)+1)</f>
        <v>1258</v>
      </c>
      <c r="B1379" s="38" t="s">
        <v>1482</v>
      </c>
      <c r="C1379" s="39">
        <v>2</v>
      </c>
      <c r="D1379" s="39" t="s">
        <v>178</v>
      </c>
      <c r="E137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379" s="29" t="str">
        <f>IF(Table2[[#This Row],[M1A]]="","",Table2[[#This Row],[M1A]]-Table2[[#This Row],[AWAL]])</f>
        <v/>
      </c>
      <c r="I1379" s="29" t="str">
        <f>IF(Table2[[#This Row],[M2A]]="","",SUM(Table2[[#This Row],[M2A]]-(IF(Table2[[#This Row],[M1A]]="",Table2[[#This Row],[AWAL]],Table2[[#This Row],[M1A]]))))</f>
        <v/>
      </c>
      <c r="J1379" s="30"/>
      <c r="K137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7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79" s="31" t="str">
        <f>IF(NOT(Table2[[#This Row],[M1B]]=""),"+-","")</f>
        <v/>
      </c>
      <c r="O1379" s="50"/>
    </row>
    <row r="1380" spans="1:15">
      <c r="A1380" s="28">
        <f>IF(Table2[[#This Row],[TT]]&lt;1,"",COUNT(A$2:A1379)+1)</f>
        <v>1259</v>
      </c>
      <c r="B1380" s="38" t="s">
        <v>1483</v>
      </c>
      <c r="C1380" s="39">
        <v>4</v>
      </c>
      <c r="D1380" s="39">
        <v>240</v>
      </c>
      <c r="E138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380" s="29" t="str">
        <f>IF(Table2[[#This Row],[M1A]]="","",Table2[[#This Row],[M1A]]-Table2[[#This Row],[AWAL]])</f>
        <v/>
      </c>
      <c r="I1380" s="29" t="str">
        <f>IF(Table2[[#This Row],[M2A]]="","",SUM(Table2[[#This Row],[M2A]]-(IF(Table2[[#This Row],[M1A]]="",Table2[[#This Row],[AWAL]],Table2[[#This Row],[M1A]]))))</f>
        <v/>
      </c>
      <c r="J1380" s="30"/>
      <c r="K138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8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80" s="31" t="str">
        <f>IF(NOT(Table2[[#This Row],[M1B]]=""),"+-","")</f>
        <v/>
      </c>
      <c r="O1380" s="50"/>
    </row>
    <row r="1381" spans="1:15">
      <c r="A1381" s="28">
        <f>IF(Table2[[#This Row],[TT]]&lt;1,"",COUNT(A$2:A1380)+1)</f>
        <v>1260</v>
      </c>
      <c r="B1381" s="38" t="s">
        <v>1484</v>
      </c>
      <c r="C1381" s="39">
        <v>5</v>
      </c>
      <c r="D1381" s="39" t="s">
        <v>196</v>
      </c>
      <c r="E138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381" s="29" t="str">
        <f>IF(Table2[[#This Row],[M1A]]="","",Table2[[#This Row],[M1A]]-Table2[[#This Row],[AWAL]])</f>
        <v/>
      </c>
      <c r="I1381" s="29" t="str">
        <f>IF(Table2[[#This Row],[M2A]]="","",SUM(Table2[[#This Row],[M2A]]-(IF(Table2[[#This Row],[M1A]]="",Table2[[#This Row],[AWAL]],Table2[[#This Row],[M1A]]))))</f>
        <v/>
      </c>
      <c r="J1381" s="30"/>
      <c r="K138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8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81" s="31" t="str">
        <f>IF(NOT(Table2[[#This Row],[M1B]]=""),"+-","")</f>
        <v/>
      </c>
      <c r="O1381" s="50"/>
    </row>
    <row r="1382" spans="1:15">
      <c r="A1382" s="28">
        <f>IF(Table2[[#This Row],[TT]]&lt;1,"",COUNT(A$2:A1381)+1)</f>
        <v>1261</v>
      </c>
      <c r="B1382" s="38" t="s">
        <v>1485</v>
      </c>
      <c r="C1382" s="39">
        <v>1</v>
      </c>
      <c r="D1382" s="39" t="s">
        <v>59</v>
      </c>
      <c r="E138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382" s="29" t="str">
        <f>IF(Table2[[#This Row],[M1A]]="","",Table2[[#This Row],[M1A]]-Table2[[#This Row],[AWAL]])</f>
        <v/>
      </c>
      <c r="I1382" s="29" t="str">
        <f>IF(Table2[[#This Row],[M2A]]="","",SUM(Table2[[#This Row],[M2A]]-(IF(Table2[[#This Row],[M1A]]="",Table2[[#This Row],[AWAL]],Table2[[#This Row],[M1A]]))))</f>
        <v/>
      </c>
      <c r="J1382" s="30"/>
      <c r="K138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8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82" s="31" t="str">
        <f>IF(NOT(Table2[[#This Row],[M1B]]=""),"+-","")</f>
        <v/>
      </c>
      <c r="O1382" s="50"/>
    </row>
    <row r="1383" spans="1:15">
      <c r="A1383" s="28">
        <f>IF(Table2[[#This Row],[TT]]&lt;1,"",COUNT(A$2:A1382)+1)</f>
        <v>1262</v>
      </c>
      <c r="B1383" s="38" t="s">
        <v>1486</v>
      </c>
      <c r="C1383" s="39">
        <v>7</v>
      </c>
      <c r="D1383" s="39">
        <v>240</v>
      </c>
      <c r="E138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383" s="29" t="str">
        <f>IF(Table2[[#This Row],[M1A]]="","",Table2[[#This Row],[M1A]]-Table2[[#This Row],[AWAL]])</f>
        <v/>
      </c>
      <c r="I1383" s="29" t="str">
        <f>IF(Table2[[#This Row],[M2A]]="","",SUM(Table2[[#This Row],[M2A]]-(IF(Table2[[#This Row],[M1A]]="",Table2[[#This Row],[AWAL]],Table2[[#This Row],[M1A]]))))</f>
        <v/>
      </c>
      <c r="J1383" s="30"/>
      <c r="K138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8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83" s="31" t="str">
        <f>IF(NOT(Table2[[#This Row],[M1B]]=""),"+-","")</f>
        <v/>
      </c>
      <c r="O1383" s="50"/>
    </row>
    <row r="1384" spans="1:15">
      <c r="A1384" s="28">
        <f>IF(Table2[[#This Row],[TT]]&lt;1,"",COUNT(A$2:A1383)+1)</f>
        <v>1263</v>
      </c>
      <c r="B1384" s="38" t="s">
        <v>1486</v>
      </c>
      <c r="C1384" s="39">
        <v>15</v>
      </c>
      <c r="D1384" s="39">
        <v>300</v>
      </c>
      <c r="E138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G1384" s="29" t="str">
        <f>IF(Table2[[#This Row],[M1A]]="","",Table2[[#This Row],[M1A]]-Table2[[#This Row],[AWAL]])</f>
        <v/>
      </c>
      <c r="I1384" s="29" t="str">
        <f>IF(Table2[[#This Row],[M2A]]="","",SUM(Table2[[#This Row],[M2A]]-(IF(Table2[[#This Row],[M1A]]="",Table2[[#This Row],[AWAL]],Table2[[#This Row],[M1A]]))))</f>
        <v/>
      </c>
      <c r="J1384" s="30"/>
      <c r="K138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8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84" s="31" t="str">
        <f>IF(NOT(Table2[[#This Row],[M1B]]=""),"+-","")</f>
        <v/>
      </c>
      <c r="O1384" s="50"/>
    </row>
    <row r="1385" spans="1:15">
      <c r="A1385" s="28">
        <f>IF(Table2[[#This Row],[TT]]&lt;1,"",COUNT(A$2:A1384)+1)</f>
        <v>1264</v>
      </c>
      <c r="B1385" s="38" t="s">
        <v>1487</v>
      </c>
      <c r="C1385" s="39">
        <v>5</v>
      </c>
      <c r="D1385" s="39">
        <v>160</v>
      </c>
      <c r="E138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385" s="29" t="str">
        <f>IF(Table2[[#This Row],[M1A]]="","",Table2[[#This Row],[M1A]]-Table2[[#This Row],[AWAL]])</f>
        <v/>
      </c>
      <c r="I1385" s="29" t="str">
        <f>IF(Table2[[#This Row],[M2A]]="","",SUM(Table2[[#This Row],[M2A]]-(IF(Table2[[#This Row],[M1A]]="",Table2[[#This Row],[AWAL]],Table2[[#This Row],[M1A]]))))</f>
        <v/>
      </c>
      <c r="J1385" s="30"/>
      <c r="K138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8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85" s="31" t="str">
        <f>IF(NOT(Table2[[#This Row],[M1B]]=""),"+-","")</f>
        <v/>
      </c>
      <c r="O1385" s="50"/>
    </row>
    <row r="1386" spans="1:15">
      <c r="A1386" s="28">
        <f>IF(Table2[[#This Row],[TT]]&lt;1,"",COUNT(A$2:A1385)+1)</f>
        <v>1265</v>
      </c>
      <c r="B1386" s="38" t="s">
        <v>2843</v>
      </c>
      <c r="C1386" s="39">
        <v>7</v>
      </c>
      <c r="D1386" s="39" t="s">
        <v>2659</v>
      </c>
      <c r="E138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386" s="29" t="str">
        <f>IF(Table2[[#This Row],[M1A]]="","",Table2[[#This Row],[M1A]]-Table2[[#This Row],[AWAL]])</f>
        <v/>
      </c>
      <c r="I1386" s="29" t="str">
        <f>IF(Table2[[#This Row],[M2A]]="","",SUM(Table2[[#This Row],[M2A]]-(IF(Table2[[#This Row],[M1A]]="",Table2[[#This Row],[AWAL]],Table2[[#This Row],[M1A]]))))</f>
        <v/>
      </c>
      <c r="J1386" s="30"/>
      <c r="K138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8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86" s="31" t="str">
        <f>IF(NOT(Table2[[#This Row],[M1B]]=""),"+-","")</f>
        <v/>
      </c>
      <c r="O1386" s="50"/>
    </row>
    <row r="1387" spans="1:15">
      <c r="A1387" s="28">
        <f>IF(Table2[[#This Row],[TT]]&lt;1,"",COUNT(A$2:A1386)+1)</f>
        <v>1266</v>
      </c>
      <c r="B1387" s="38" t="s">
        <v>2844</v>
      </c>
      <c r="C1387" s="39">
        <v>4</v>
      </c>
      <c r="D1387" s="39" t="s">
        <v>2659</v>
      </c>
      <c r="E138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387" s="29" t="str">
        <f>IF(Table2[[#This Row],[M1A]]="","",Table2[[#This Row],[M1A]]-Table2[[#This Row],[AWAL]])</f>
        <v/>
      </c>
      <c r="I1387" s="29" t="str">
        <f>IF(Table2[[#This Row],[M2A]]="","",SUM(Table2[[#This Row],[M2A]]-(IF(Table2[[#This Row],[M1A]]="",Table2[[#This Row],[AWAL]],Table2[[#This Row],[M1A]]))))</f>
        <v/>
      </c>
      <c r="J1387" s="30"/>
      <c r="K138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8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87" s="31" t="str">
        <f>IF(NOT(Table2[[#This Row],[M1B]]=""),"+-","")</f>
        <v/>
      </c>
      <c r="O1387" s="50"/>
    </row>
    <row r="1388" spans="1:15">
      <c r="A1388" s="28">
        <f>IF(Table2[[#This Row],[TT]]&lt;1,"",COUNT(A$2:A1387)+1)</f>
        <v>1267</v>
      </c>
      <c r="B1388" s="38" t="s">
        <v>1488</v>
      </c>
      <c r="C1388" s="39">
        <v>1</v>
      </c>
      <c r="D1388" s="39" t="s">
        <v>43</v>
      </c>
      <c r="E138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388" s="29" t="str">
        <f>IF(Table2[[#This Row],[M1A]]="","",Table2[[#This Row],[M1A]]-Table2[[#This Row],[AWAL]])</f>
        <v/>
      </c>
      <c r="I1388" s="29" t="str">
        <f>IF(Table2[[#This Row],[M2A]]="","",SUM(Table2[[#This Row],[M2A]]-(IF(Table2[[#This Row],[M1A]]="",Table2[[#This Row],[AWAL]],Table2[[#This Row],[M1A]]))))</f>
        <v/>
      </c>
      <c r="J1388" s="30"/>
      <c r="K138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8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88" s="31" t="str">
        <f>IF(NOT(Table2[[#This Row],[M1B]]=""),"+-","")</f>
        <v/>
      </c>
      <c r="O1388" s="50"/>
    </row>
    <row r="1389" spans="1:15">
      <c r="A1389" s="28">
        <f>IF(Table2[[#This Row],[TT]]&lt;1,"",COUNT(A$2:A1388)+1)</f>
        <v>1268</v>
      </c>
      <c r="B1389" s="38" t="s">
        <v>2598</v>
      </c>
      <c r="C1389" s="39">
        <v>39</v>
      </c>
      <c r="D1389" s="39" t="s">
        <v>2659</v>
      </c>
      <c r="E138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39</v>
      </c>
      <c r="G1389" s="29" t="str">
        <f>IF(Table2[[#This Row],[M1A]]="","",Table2[[#This Row],[M1A]]-Table2[[#This Row],[AWAL]])</f>
        <v/>
      </c>
      <c r="I1389" s="29" t="str">
        <f>IF(Table2[[#This Row],[M2A]]="","",SUM(Table2[[#This Row],[M2A]]-(IF(Table2[[#This Row],[M1A]]="",Table2[[#This Row],[AWAL]],Table2[[#This Row],[M1A]]))))</f>
        <v/>
      </c>
      <c r="J1389" s="30"/>
      <c r="K138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8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89" s="31" t="str">
        <f>IF(NOT(Table2[[#This Row],[M1B]]=""),"+-","")</f>
        <v/>
      </c>
      <c r="O1389" s="50"/>
    </row>
    <row r="1390" spans="1:15">
      <c r="A1390" s="28">
        <f>IF(Table2[[#This Row],[TT]]&lt;1,"",COUNT(A$2:A1389)+1)</f>
        <v>1269</v>
      </c>
      <c r="B1390" s="38" t="s">
        <v>2597</v>
      </c>
      <c r="C1390" s="39">
        <v>32</v>
      </c>
      <c r="D1390" s="39" t="s">
        <v>2890</v>
      </c>
      <c r="E139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32</v>
      </c>
      <c r="G1390" s="29" t="str">
        <f>IF(Table2[[#This Row],[M1A]]="","",Table2[[#This Row],[M1A]]-Table2[[#This Row],[AWAL]])</f>
        <v/>
      </c>
      <c r="I1390" s="29" t="str">
        <f>IF(Table2[[#This Row],[M2A]]="","",SUM(Table2[[#This Row],[M2A]]-(IF(Table2[[#This Row],[M1A]]="",Table2[[#This Row],[AWAL]],Table2[[#This Row],[M1A]]))))</f>
        <v/>
      </c>
      <c r="J1390" s="30"/>
      <c r="K139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9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90" s="31" t="str">
        <f>IF(NOT(Table2[[#This Row],[M1B]]=""),"+-","")</f>
        <v/>
      </c>
      <c r="O1390" s="86"/>
    </row>
    <row r="1391" spans="1:15">
      <c r="A1391" s="28">
        <f>IF(Table2[[#This Row],[TT]]&lt;1,"",COUNT(A$2:A1390)+1)</f>
        <v>1270</v>
      </c>
      <c r="B1391" s="38" t="s">
        <v>1489</v>
      </c>
      <c r="C1391" s="39">
        <v>56</v>
      </c>
      <c r="D1391" s="39" t="s">
        <v>43</v>
      </c>
      <c r="E139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56</v>
      </c>
      <c r="G1391" s="29" t="str">
        <f>IF(Table2[[#This Row],[M1A]]="","",Table2[[#This Row],[M1A]]-Table2[[#This Row],[AWAL]])</f>
        <v/>
      </c>
      <c r="I1391" s="29" t="str">
        <f>IF(Table2[[#This Row],[M2A]]="","",SUM(Table2[[#This Row],[M2A]]-(IF(Table2[[#This Row],[M1A]]="",Table2[[#This Row],[AWAL]],Table2[[#This Row],[M1A]]))))</f>
        <v/>
      </c>
      <c r="J1391" s="30"/>
      <c r="K139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9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91" s="31" t="str">
        <f>IF(NOT(Table2[[#This Row],[M1B]]=""),"+-","")</f>
        <v/>
      </c>
      <c r="O1391" s="86"/>
    </row>
    <row r="1392" spans="1:15">
      <c r="A1392" s="32">
        <f>IF(Table2[[#This Row],[TT]]&lt;1,"",COUNT(A$2:A1391)+1)</f>
        <v>1271</v>
      </c>
      <c r="B1392" s="38" t="s">
        <v>1490</v>
      </c>
      <c r="C1392" s="39">
        <v>1</v>
      </c>
      <c r="D1392" s="39">
        <v>300</v>
      </c>
      <c r="E1392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392" s="31" t="str">
        <f>IF(Table2[[#This Row],[M1A]]="","",Table2[[#This Row],[M1A]]-Table2[[#This Row],[AWAL]])</f>
        <v/>
      </c>
      <c r="I1392" s="29" t="str">
        <f>IF(Table2[[#This Row],[M2A]]="","",SUM(Table2[[#This Row],[M2A]]-(IF(Table2[[#This Row],[M1A]]="",Table2[[#This Row],[AWAL]],Table2[[#This Row],[M1A]]))))</f>
        <v/>
      </c>
      <c r="J1392" s="30"/>
      <c r="K139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9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92" s="31" t="str">
        <f>IF(NOT(Table2[[#This Row],[M1B]]=""),"+-","")</f>
        <v/>
      </c>
      <c r="O1392" s="50"/>
    </row>
    <row r="1393" spans="1:15">
      <c r="A1393" s="28">
        <f>IF(Table2[[#This Row],[TT]]&lt;1,"",COUNT(A$2:A1392)+1)</f>
        <v>1272</v>
      </c>
      <c r="B1393" s="38" t="s">
        <v>1490</v>
      </c>
      <c r="C1393" s="39">
        <v>3</v>
      </c>
      <c r="D1393" s="39">
        <v>350</v>
      </c>
      <c r="E139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393" s="29" t="str">
        <f>IF(Table2[[#This Row],[M1A]]="","",Table2[[#This Row],[M1A]]-Table2[[#This Row],[AWAL]])</f>
        <v/>
      </c>
      <c r="I1393" s="29" t="str">
        <f>IF(Table2[[#This Row],[M2A]]="","",SUM(Table2[[#This Row],[M2A]]-(IF(Table2[[#This Row],[M1A]]="",Table2[[#This Row],[AWAL]],Table2[[#This Row],[M1A]]))))</f>
        <v/>
      </c>
      <c r="J1393" s="30"/>
      <c r="K139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9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93" s="31" t="str">
        <f>IF(NOT(Table2[[#This Row],[M1B]]=""),"+-","")</f>
        <v/>
      </c>
      <c r="O1393" s="50"/>
    </row>
    <row r="1394" spans="1:15">
      <c r="A1394" s="28">
        <f>IF(Table2[[#This Row],[TT]]&lt;1,"",COUNT(A$2:A1393)+1)</f>
        <v>1273</v>
      </c>
      <c r="B1394" s="38" t="s">
        <v>1490</v>
      </c>
      <c r="C1394" s="39">
        <v>1</v>
      </c>
      <c r="D1394" s="39">
        <v>400</v>
      </c>
      <c r="E139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394" s="29" t="str">
        <f>IF(Table2[[#This Row],[M1A]]="","",Table2[[#This Row],[M1A]]-Table2[[#This Row],[AWAL]])</f>
        <v/>
      </c>
      <c r="I1394" s="29" t="str">
        <f>IF(Table2[[#This Row],[M2A]]="","",SUM(Table2[[#This Row],[M2A]]-(IF(Table2[[#This Row],[M1A]]="",Table2[[#This Row],[AWAL]],Table2[[#This Row],[M1A]]))))</f>
        <v/>
      </c>
      <c r="J1394" s="30"/>
      <c r="K139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9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94" s="31" t="str">
        <f>IF(NOT(Table2[[#This Row],[M1B]]=""),"+-","")</f>
        <v/>
      </c>
      <c r="O1394" s="50"/>
    </row>
    <row r="1395" spans="1:15">
      <c r="A1395" s="28">
        <f>IF(Table2[[#This Row],[TT]]&lt;1,"",COUNT(A$2:A1394)+1)</f>
        <v>1274</v>
      </c>
      <c r="B1395" s="38" t="s">
        <v>1490</v>
      </c>
      <c r="C1395" s="39">
        <v>3</v>
      </c>
      <c r="D1395" s="39">
        <v>600</v>
      </c>
      <c r="E139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395" s="29" t="str">
        <f>IF(Table2[[#This Row],[M1A]]="","",Table2[[#This Row],[M1A]]-Table2[[#This Row],[AWAL]])</f>
        <v/>
      </c>
      <c r="I1395" s="29" t="str">
        <f>IF(Table2[[#This Row],[M2A]]="","",SUM(Table2[[#This Row],[M2A]]-(IF(Table2[[#This Row],[M1A]]="",Table2[[#This Row],[AWAL]],Table2[[#This Row],[M1A]]))))</f>
        <v/>
      </c>
      <c r="J1395" s="30"/>
      <c r="K139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9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95" s="31" t="str">
        <f>IF(NOT(Table2[[#This Row],[M1B]]=""),"+-","")</f>
        <v/>
      </c>
      <c r="O1395" s="50"/>
    </row>
    <row r="1396" spans="1:15">
      <c r="A1396" s="28">
        <f>IF(Table2[[#This Row],[TT]]&lt;1,"",COUNT(A$2:A1395)+1)</f>
        <v>1275</v>
      </c>
      <c r="B1396" s="38" t="s">
        <v>1491</v>
      </c>
      <c r="C1396" s="39">
        <v>5</v>
      </c>
      <c r="D1396" s="39">
        <v>24</v>
      </c>
      <c r="E139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396" s="29" t="str">
        <f>IF(Table2[[#This Row],[M1A]]="","",Table2[[#This Row],[M1A]]-Table2[[#This Row],[AWAL]])</f>
        <v/>
      </c>
      <c r="I1396" s="29" t="str">
        <f>IF(Table2[[#This Row],[M2A]]="","",SUM(Table2[[#This Row],[M2A]]-(IF(Table2[[#This Row],[M1A]]="",Table2[[#This Row],[AWAL]],Table2[[#This Row],[M1A]]))))</f>
        <v/>
      </c>
      <c r="J1396" s="30"/>
      <c r="K139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9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96" s="31" t="str">
        <f>IF(NOT(Table2[[#This Row],[M1B]]=""),"+-","")</f>
        <v/>
      </c>
      <c r="O1396" s="50"/>
    </row>
    <row r="1397" spans="1:15">
      <c r="A1397" s="28">
        <f>IF(Table2[[#This Row],[TT]]&lt;1,"",COUNT(A$2:A1396)+1)</f>
        <v>1276</v>
      </c>
      <c r="B1397" s="38" t="s">
        <v>1492</v>
      </c>
      <c r="C1397" s="39">
        <v>7</v>
      </c>
      <c r="D1397" s="39" t="s">
        <v>135</v>
      </c>
      <c r="E139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397" s="29" t="str">
        <f>IF(Table2[[#This Row],[M1A]]="","",Table2[[#This Row],[M1A]]-Table2[[#This Row],[AWAL]])</f>
        <v/>
      </c>
      <c r="I1397" s="29" t="str">
        <f>IF(Table2[[#This Row],[M2A]]="","",SUM(Table2[[#This Row],[M2A]]-(IF(Table2[[#This Row],[M1A]]="",Table2[[#This Row],[AWAL]],Table2[[#This Row],[M1A]]))))</f>
        <v/>
      </c>
      <c r="J1397" s="30"/>
      <c r="K139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9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97" s="31" t="str">
        <f>IF(NOT(Table2[[#This Row],[M1B]]=""),"+-","")</f>
        <v/>
      </c>
      <c r="O1397" s="50"/>
    </row>
    <row r="1398" spans="1:15">
      <c r="A1398" s="28">
        <f>IF(Table2[[#This Row],[TT]]&lt;1,"",COUNT(A$2:A1397)+1)</f>
        <v>1277</v>
      </c>
      <c r="B1398" s="38" t="s">
        <v>1493</v>
      </c>
      <c r="C1398" s="39">
        <v>2</v>
      </c>
      <c r="D1398" s="39">
        <v>240</v>
      </c>
      <c r="E139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398" s="29" t="str">
        <f>IF(Table2[[#This Row],[M1A]]="","",Table2[[#This Row],[M1A]]-Table2[[#This Row],[AWAL]])</f>
        <v/>
      </c>
      <c r="I1398" s="29" t="str">
        <f>IF(Table2[[#This Row],[M2A]]="","",SUM(Table2[[#This Row],[M2A]]-(IF(Table2[[#This Row],[M1A]]="",Table2[[#This Row],[AWAL]],Table2[[#This Row],[M1A]]))))</f>
        <v/>
      </c>
      <c r="J1398" s="30"/>
      <c r="K139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9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98" s="31" t="str">
        <f>IF(NOT(Table2[[#This Row],[M1B]]=""),"+-","")</f>
        <v/>
      </c>
      <c r="O1398" s="50"/>
    </row>
    <row r="1399" spans="1:15">
      <c r="A1399" s="28">
        <f>IF(Table2[[#This Row],[TT]]&lt;1,"",COUNT(A$2:A1398)+1)</f>
        <v>1278</v>
      </c>
      <c r="B1399" s="38" t="s">
        <v>1494</v>
      </c>
      <c r="C1399" s="39">
        <v>14</v>
      </c>
      <c r="D1399" s="39" t="s">
        <v>120</v>
      </c>
      <c r="E139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G1399" s="29" t="str">
        <f>IF(Table2[[#This Row],[M1A]]="","",Table2[[#This Row],[M1A]]-Table2[[#This Row],[AWAL]])</f>
        <v/>
      </c>
      <c r="I1399" s="29" t="str">
        <f>IF(Table2[[#This Row],[M2A]]="","",SUM(Table2[[#This Row],[M2A]]-(IF(Table2[[#This Row],[M1A]]="",Table2[[#This Row],[AWAL]],Table2[[#This Row],[M1A]]))))</f>
        <v/>
      </c>
      <c r="J1399" s="30"/>
      <c r="K139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9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99" s="31" t="str">
        <f>IF(NOT(Table2[[#This Row],[M1B]]=""),"+-","")</f>
        <v/>
      </c>
      <c r="O1399" s="50"/>
    </row>
    <row r="1400" spans="1:15">
      <c r="A1400" s="28">
        <f>IF(Table2[[#This Row],[TT]]&lt;1,"",COUNT(A$2:A1399)+1)</f>
        <v>1279</v>
      </c>
      <c r="B1400" s="38" t="s">
        <v>1495</v>
      </c>
      <c r="C1400" s="39">
        <v>3</v>
      </c>
      <c r="D1400" s="39" t="s">
        <v>135</v>
      </c>
      <c r="E140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400" s="29" t="str">
        <f>IF(Table2[[#This Row],[M1A]]="","",Table2[[#This Row],[M1A]]-Table2[[#This Row],[AWAL]])</f>
        <v/>
      </c>
      <c r="I1400" s="29" t="str">
        <f>IF(Table2[[#This Row],[M2A]]="","",SUM(Table2[[#This Row],[M2A]]-(IF(Table2[[#This Row],[M1A]]="",Table2[[#This Row],[AWAL]],Table2[[#This Row],[M1A]]))))</f>
        <v/>
      </c>
      <c r="J1400" s="30"/>
      <c r="K140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0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00" s="31" t="str">
        <f>IF(NOT(Table2[[#This Row],[M1B]]=""),"+-","")</f>
        <v/>
      </c>
      <c r="O1400" s="50"/>
    </row>
    <row r="1401" spans="1:15">
      <c r="A1401" s="28">
        <f>IF(Table2[[#This Row],[TT]]&lt;1,"",COUNT(A$2:A1400)+1)</f>
        <v>1280</v>
      </c>
      <c r="B1401" s="38" t="s">
        <v>1496</v>
      </c>
      <c r="C1401" s="39">
        <v>18</v>
      </c>
      <c r="D1401" s="39" t="s">
        <v>135</v>
      </c>
      <c r="E140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18</v>
      </c>
      <c r="G1401" s="29" t="str">
        <f>IF(Table2[[#This Row],[M1A]]="","",Table2[[#This Row],[M1A]]-Table2[[#This Row],[AWAL]])</f>
        <v/>
      </c>
      <c r="I1401" s="29" t="str">
        <f>IF(Table2[[#This Row],[M2A]]="","",SUM(Table2[[#This Row],[M2A]]-(IF(Table2[[#This Row],[M1A]]="",Table2[[#This Row],[AWAL]],Table2[[#This Row],[M1A]]))))</f>
        <v/>
      </c>
      <c r="J1401" s="30"/>
      <c r="K140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0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01" s="31" t="str">
        <f>IF(NOT(Table2[[#This Row],[M1B]]=""),"+-","")</f>
        <v/>
      </c>
      <c r="O1401" s="50"/>
    </row>
    <row r="1402" spans="1:15">
      <c r="A1402" s="28">
        <f>IF(Table2[[#This Row],[TT]]&lt;1,"",COUNT(A$2:A1401)+1)</f>
        <v>1281</v>
      </c>
      <c r="B1402" s="38" t="s">
        <v>1497</v>
      </c>
      <c r="C1402" s="39">
        <v>13</v>
      </c>
      <c r="D1402" s="39" t="s">
        <v>135</v>
      </c>
      <c r="E140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G1402" s="29" t="str">
        <f>IF(Table2[[#This Row],[M1A]]="","",Table2[[#This Row],[M1A]]-Table2[[#This Row],[AWAL]])</f>
        <v/>
      </c>
      <c r="I1402" s="29" t="str">
        <f>IF(Table2[[#This Row],[M2A]]="","",SUM(Table2[[#This Row],[M2A]]-(IF(Table2[[#This Row],[M1A]]="",Table2[[#This Row],[AWAL]],Table2[[#This Row],[M1A]]))))</f>
        <v/>
      </c>
      <c r="J1402" s="30"/>
      <c r="K140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0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02" s="31" t="str">
        <f>IF(NOT(Table2[[#This Row],[M1B]]=""),"+-","")</f>
        <v/>
      </c>
      <c r="O1402" s="50"/>
    </row>
    <row r="1403" spans="1:15">
      <c r="A1403" s="28">
        <f>IF(Table2[[#This Row],[TT]]&lt;1,"",COUNT(A$2:A1402)+1)</f>
        <v>1282</v>
      </c>
      <c r="B1403" s="38" t="s">
        <v>1498</v>
      </c>
      <c r="C1403" s="39">
        <v>10</v>
      </c>
      <c r="D1403" s="39" t="s">
        <v>135</v>
      </c>
      <c r="E140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G1403" s="29" t="str">
        <f>IF(Table2[[#This Row],[M1A]]="","",Table2[[#This Row],[M1A]]-Table2[[#This Row],[AWAL]])</f>
        <v/>
      </c>
      <c r="I1403" s="29" t="str">
        <f>IF(Table2[[#This Row],[M2A]]="","",SUM(Table2[[#This Row],[M2A]]-(IF(Table2[[#This Row],[M1A]]="",Table2[[#This Row],[AWAL]],Table2[[#This Row],[M1A]]))))</f>
        <v/>
      </c>
      <c r="J1403" s="30"/>
      <c r="K140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0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03" s="31" t="str">
        <f>IF(NOT(Table2[[#This Row],[M1B]]=""),"+-","")</f>
        <v/>
      </c>
      <c r="O1403" s="50"/>
    </row>
    <row r="1404" spans="1:15">
      <c r="A1404" s="28">
        <f>IF(Table2[[#This Row],[TT]]&lt;1,"",COUNT(A$2:A1403)+1)</f>
        <v>1283</v>
      </c>
      <c r="B1404" s="38" t="s">
        <v>1499</v>
      </c>
      <c r="C1404" s="39">
        <v>2</v>
      </c>
      <c r="D1404" s="39" t="s">
        <v>135</v>
      </c>
      <c r="E140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404" s="29" t="str">
        <f>IF(Table2[[#This Row],[M1A]]="","",Table2[[#This Row],[M1A]]-Table2[[#This Row],[AWAL]])</f>
        <v/>
      </c>
      <c r="I1404" s="29" t="str">
        <f>IF(Table2[[#This Row],[M2A]]="","",SUM(Table2[[#This Row],[M2A]]-(IF(Table2[[#This Row],[M1A]]="",Table2[[#This Row],[AWAL]],Table2[[#This Row],[M1A]]))))</f>
        <v/>
      </c>
      <c r="J1404" s="30"/>
      <c r="K140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0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04" s="31" t="str">
        <f>IF(NOT(Table2[[#This Row],[M1B]]=""),"+-","")</f>
        <v/>
      </c>
      <c r="O1404" s="50"/>
    </row>
    <row r="1405" spans="1:15">
      <c r="A1405" s="28">
        <f>IF(Table2[[#This Row],[TT]]&lt;1,"",COUNT(A$2:A1404)+1)</f>
        <v>1284</v>
      </c>
      <c r="B1405" s="38" t="s">
        <v>1500</v>
      </c>
      <c r="C1405" s="39">
        <v>4</v>
      </c>
      <c r="D1405" s="39" t="s">
        <v>43</v>
      </c>
      <c r="E140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405" s="29" t="str">
        <f>IF(Table2[[#This Row],[M1A]]="","",Table2[[#This Row],[M1A]]-Table2[[#This Row],[AWAL]])</f>
        <v/>
      </c>
      <c r="I1405" s="29" t="str">
        <f>IF(Table2[[#This Row],[M2A]]="","",SUM(Table2[[#This Row],[M2A]]-(IF(Table2[[#This Row],[M1A]]="",Table2[[#This Row],[AWAL]],Table2[[#This Row],[M1A]]))))</f>
        <v/>
      </c>
      <c r="J1405" s="30"/>
      <c r="K140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0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05" s="31" t="str">
        <f>IF(NOT(Table2[[#This Row],[M1B]]=""),"+-","")</f>
        <v/>
      </c>
      <c r="O1405" s="50"/>
    </row>
    <row r="1406" spans="1:15">
      <c r="A1406" s="28">
        <f>IF(Table2[[#This Row],[TT]]&lt;1,"",COUNT(A$2:A1405)+1)</f>
        <v>1285</v>
      </c>
      <c r="B1406" s="38" t="s">
        <v>1501</v>
      </c>
      <c r="C1406" s="39">
        <v>3</v>
      </c>
      <c r="D1406" s="39" t="s">
        <v>1502</v>
      </c>
      <c r="E140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406" s="29" t="str">
        <f>IF(Table2[[#This Row],[M1A]]="","",Table2[[#This Row],[M1A]]-Table2[[#This Row],[AWAL]])</f>
        <v/>
      </c>
      <c r="I1406" s="29" t="str">
        <f>IF(Table2[[#This Row],[M2A]]="","",SUM(Table2[[#This Row],[M2A]]-(IF(Table2[[#This Row],[M1A]]="",Table2[[#This Row],[AWAL]],Table2[[#This Row],[M1A]]))))</f>
        <v/>
      </c>
      <c r="J1406" s="30"/>
      <c r="K140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0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06" s="31" t="str">
        <f>IF(NOT(Table2[[#This Row],[M1B]]=""),"+-","")</f>
        <v/>
      </c>
      <c r="O1406" s="50"/>
    </row>
    <row r="1407" spans="1:15">
      <c r="A1407" s="28">
        <f>IF(Table2[[#This Row],[TT]]&lt;1,"",COUNT(A$2:A1406)+1)</f>
        <v>1286</v>
      </c>
      <c r="B1407" s="38" t="s">
        <v>1503</v>
      </c>
      <c r="C1407" s="39">
        <v>7</v>
      </c>
      <c r="D1407" s="39">
        <v>240</v>
      </c>
      <c r="E140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407" s="29" t="str">
        <f>IF(Table2[[#This Row],[M1A]]="","",Table2[[#This Row],[M1A]]-Table2[[#This Row],[AWAL]])</f>
        <v/>
      </c>
      <c r="I1407" s="29" t="str">
        <f>IF(Table2[[#This Row],[M2A]]="","",SUM(Table2[[#This Row],[M2A]]-(IF(Table2[[#This Row],[M1A]]="",Table2[[#This Row],[AWAL]],Table2[[#This Row],[M1A]]))))</f>
        <v/>
      </c>
      <c r="J1407" s="30"/>
      <c r="K140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0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07" s="31" t="str">
        <f>IF(NOT(Table2[[#This Row],[M1B]]=""),"+-","")</f>
        <v/>
      </c>
      <c r="O1407" s="50"/>
    </row>
    <row r="1408" spans="1:15">
      <c r="A1408" s="28">
        <f>IF(Table2[[#This Row],[TT]]&lt;1,"",COUNT(A$2:A1407)+1)</f>
        <v>1287</v>
      </c>
      <c r="B1408" s="38" t="s">
        <v>1504</v>
      </c>
      <c r="C1408" s="39">
        <v>1</v>
      </c>
      <c r="D1408" s="39">
        <v>240</v>
      </c>
      <c r="E140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408" s="29" t="str">
        <f>IF(Table2[[#This Row],[M1A]]="","",Table2[[#This Row],[M1A]]-Table2[[#This Row],[AWAL]])</f>
        <v/>
      </c>
      <c r="I1408" s="29" t="str">
        <f>IF(Table2[[#This Row],[M2A]]="","",SUM(Table2[[#This Row],[M2A]]-(IF(Table2[[#This Row],[M1A]]="",Table2[[#This Row],[AWAL]],Table2[[#This Row],[M1A]]))))</f>
        <v/>
      </c>
      <c r="J1408" s="30"/>
      <c r="K140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0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08" s="31" t="str">
        <f>IF(NOT(Table2[[#This Row],[M1B]]=""),"+-","")</f>
        <v/>
      </c>
      <c r="O1408" s="50"/>
    </row>
    <row r="1409" spans="1:15">
      <c r="A1409" s="28">
        <f>IF(Table2[[#This Row],[TT]]&lt;1,"",COUNT(A$2:A1408)+1)</f>
        <v>1288</v>
      </c>
      <c r="B1409" s="38" t="s">
        <v>1505</v>
      </c>
      <c r="C1409" s="39">
        <v>1</v>
      </c>
      <c r="D1409" s="39">
        <v>240</v>
      </c>
      <c r="E140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409" s="29" t="str">
        <f>IF(Table2[[#This Row],[M1A]]="","",Table2[[#This Row],[M1A]]-Table2[[#This Row],[AWAL]])</f>
        <v/>
      </c>
      <c r="I1409" s="29" t="str">
        <f>IF(Table2[[#This Row],[M2A]]="","",SUM(Table2[[#This Row],[M2A]]-(IF(Table2[[#This Row],[M1A]]="",Table2[[#This Row],[AWAL]],Table2[[#This Row],[M1A]]))))</f>
        <v/>
      </c>
      <c r="J1409" s="30"/>
      <c r="K140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0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09" s="31" t="str">
        <f>IF(NOT(Table2[[#This Row],[M1B]]=""),"+-","")</f>
        <v/>
      </c>
      <c r="O1409" s="50"/>
    </row>
    <row r="1410" spans="1:15">
      <c r="A1410" s="28">
        <f>IF(Table2[[#This Row],[TT]]&lt;1,"",COUNT(A$2:A1409)+1)</f>
        <v>1289</v>
      </c>
      <c r="B1410" s="38" t="s">
        <v>1506</v>
      </c>
      <c r="C1410" s="39">
        <v>4</v>
      </c>
      <c r="D1410" s="39" t="s">
        <v>178</v>
      </c>
      <c r="E141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410" s="29" t="str">
        <f>IF(Table2[[#This Row],[M1A]]="","",Table2[[#This Row],[M1A]]-Table2[[#This Row],[AWAL]])</f>
        <v/>
      </c>
      <c r="I1410" s="29" t="str">
        <f>IF(Table2[[#This Row],[M2A]]="","",SUM(Table2[[#This Row],[M2A]]-(IF(Table2[[#This Row],[M1A]]="",Table2[[#This Row],[AWAL]],Table2[[#This Row],[M1A]]))))</f>
        <v/>
      </c>
      <c r="J1410" s="30"/>
      <c r="K141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1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10" s="31" t="str">
        <f>IF(NOT(Table2[[#This Row],[M1B]]=""),"+-","")</f>
        <v/>
      </c>
      <c r="O1410" s="50"/>
    </row>
    <row r="1411" spans="1:15">
      <c r="A1411" s="28">
        <f>IF(Table2[[#This Row],[TT]]&lt;1,"",COUNT(A$2:A1410)+1)</f>
        <v>1290</v>
      </c>
      <c r="B1411" s="38" t="s">
        <v>1507</v>
      </c>
      <c r="C1411" s="39">
        <v>5</v>
      </c>
      <c r="D1411" s="39" t="s">
        <v>135</v>
      </c>
      <c r="E141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411" s="29" t="str">
        <f>IF(Table2[[#This Row],[M1A]]="","",Table2[[#This Row],[M1A]]-Table2[[#This Row],[AWAL]])</f>
        <v/>
      </c>
      <c r="I1411" s="29" t="str">
        <f>IF(Table2[[#This Row],[M2A]]="","",SUM(Table2[[#This Row],[M2A]]-(IF(Table2[[#This Row],[M1A]]="",Table2[[#This Row],[AWAL]],Table2[[#This Row],[M1A]]))))</f>
        <v/>
      </c>
      <c r="J1411" s="30"/>
      <c r="K141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1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11" s="31" t="str">
        <f>IF(NOT(Table2[[#This Row],[M1B]]=""),"+-","")</f>
        <v/>
      </c>
      <c r="O1411" s="50"/>
    </row>
    <row r="1412" spans="1:15">
      <c r="A1412" s="28">
        <f>IF(Table2[[#This Row],[TT]]&lt;1,"",COUNT(A$2:A1411)+1)</f>
        <v>1291</v>
      </c>
      <c r="B1412" s="38" t="s">
        <v>1508</v>
      </c>
      <c r="C1412" s="39">
        <v>1</v>
      </c>
      <c r="D1412" s="39">
        <v>240</v>
      </c>
      <c r="E141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412" s="29" t="str">
        <f>IF(Table2[[#This Row],[M1A]]="","",Table2[[#This Row],[M1A]]-Table2[[#This Row],[AWAL]])</f>
        <v/>
      </c>
      <c r="I1412" s="29" t="str">
        <f>IF(Table2[[#This Row],[M2A]]="","",SUM(Table2[[#This Row],[M2A]]-(IF(Table2[[#This Row],[M1A]]="",Table2[[#This Row],[AWAL]],Table2[[#This Row],[M1A]]))))</f>
        <v/>
      </c>
      <c r="J1412" s="30"/>
      <c r="K141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1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12" s="31" t="str">
        <f>IF(NOT(Table2[[#This Row],[M1B]]=""),"+-","")</f>
        <v/>
      </c>
      <c r="O1412" s="50"/>
    </row>
    <row r="1413" spans="1:15">
      <c r="A1413" s="28">
        <f>IF(Table2[[#This Row],[TT]]&lt;1,"",COUNT(A$2:A1412)+1)</f>
        <v>1292</v>
      </c>
      <c r="B1413" s="38" t="s">
        <v>1509</v>
      </c>
      <c r="C1413" s="39">
        <v>1</v>
      </c>
      <c r="D1413" s="39">
        <v>240</v>
      </c>
      <c r="E141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413" s="29" t="str">
        <f>IF(Table2[[#This Row],[M1A]]="","",Table2[[#This Row],[M1A]]-Table2[[#This Row],[AWAL]])</f>
        <v/>
      </c>
      <c r="I1413" s="29" t="str">
        <f>IF(Table2[[#This Row],[M2A]]="","",SUM(Table2[[#This Row],[M2A]]-(IF(Table2[[#This Row],[M1A]]="",Table2[[#This Row],[AWAL]],Table2[[#This Row],[M1A]]))))</f>
        <v/>
      </c>
      <c r="J1413" s="30"/>
      <c r="K141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1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13" s="31" t="str">
        <f>IF(NOT(Table2[[#This Row],[M1B]]=""),"+-","")</f>
        <v/>
      </c>
      <c r="O1413" s="50"/>
    </row>
    <row r="1414" spans="1:15">
      <c r="A1414" s="28">
        <f>IF(Table2[[#This Row],[TT]]&lt;1,"",COUNT(A$2:A1413)+1)</f>
        <v>1293</v>
      </c>
      <c r="B1414" s="38" t="s">
        <v>1510</v>
      </c>
      <c r="C1414" s="39">
        <v>1</v>
      </c>
      <c r="D1414" s="39">
        <v>0</v>
      </c>
      <c r="E141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414" s="29" t="str">
        <f>IF(Table2[[#This Row],[M1A]]="","",Table2[[#This Row],[M1A]]-Table2[[#This Row],[AWAL]])</f>
        <v/>
      </c>
      <c r="I1414" s="29" t="str">
        <f>IF(Table2[[#This Row],[M2A]]="","",SUM(Table2[[#This Row],[M2A]]-(IF(Table2[[#This Row],[M1A]]="",Table2[[#This Row],[AWAL]],Table2[[#This Row],[M1A]]))))</f>
        <v/>
      </c>
      <c r="J1414" s="30"/>
      <c r="K141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1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14" s="31" t="str">
        <f>IF(NOT(Table2[[#This Row],[M1B]]=""),"+-","")</f>
        <v/>
      </c>
      <c r="O1414" s="50"/>
    </row>
    <row r="1415" spans="1:15">
      <c r="A1415" s="78">
        <f>IF(Table2[[#This Row],[TT]]&lt;1,"",COUNT(A$2:A1414)+1)</f>
        <v>1294</v>
      </c>
      <c r="B1415" s="84" t="s">
        <v>3126</v>
      </c>
      <c r="C1415" s="79"/>
      <c r="D1415" s="79"/>
      <c r="E1415" s="8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F1415" s="81"/>
      <c r="G1415" s="80" t="str">
        <f>IF(Table2[[#This Row],[M1A]]="","",Table2[[#This Row],[M1A]]-Table2[[#This Row],[AWAL]])</f>
        <v/>
      </c>
      <c r="H1415" s="81"/>
      <c r="I1415" s="80" t="str">
        <f>IF(Table2[[#This Row],[M2A]]="","",SUM(Table2[[#This Row],[M2A]]-(IF(Table2[[#This Row],[M1A]]="",Table2[[#This Row],[AWAL]],Table2[[#This Row],[M1A]]))))</f>
        <v/>
      </c>
      <c r="J1415" s="82">
        <v>3</v>
      </c>
      <c r="K1415" s="80">
        <f>IF(Table2[[#This Row],[M3A]]="","",SUM(Table2[[#This Row],[M3A]]-(IF(Table2[[#This Row],[M2A]]="",IF(Table2[[#This Row],[M1A]]="",Table2[[#This Row],[AWAL]],Table2[[#This Row],[M1A]]),Table2[[#This Row],[M2A]]))))</f>
        <v>3</v>
      </c>
      <c r="L1415" s="81"/>
      <c r="M1415" s="80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15" s="80" t="str">
        <f>IF(NOT(Table2[[#This Row],[M1B]]=""),"+-","")</f>
        <v/>
      </c>
      <c r="O1415" s="80"/>
    </row>
    <row r="1416" spans="1:15">
      <c r="A1416" s="48">
        <f>IF(Table2[[#This Row],[TT]]&lt;1,"",COUNT(A$2:A1415)+1)</f>
        <v>1295</v>
      </c>
      <c r="B1416" s="37" t="s">
        <v>3127</v>
      </c>
      <c r="C1416" s="75">
        <v>34</v>
      </c>
      <c r="D1416" s="75" t="s">
        <v>2891</v>
      </c>
      <c r="E1416" s="5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28</v>
      </c>
      <c r="F1416" s="49">
        <v>32</v>
      </c>
      <c r="G1416" s="50">
        <f>IF(Table2[[#This Row],[M1A]]="","",Table2[[#This Row],[M1A]]-Table2[[#This Row],[AWAL]])</f>
        <v>-2</v>
      </c>
      <c r="H1416" s="49">
        <v>31</v>
      </c>
      <c r="I1416" s="50">
        <f>IF(Table2[[#This Row],[M2A]]="","",SUM(Table2[[#This Row],[M2A]]-(IF(Table2[[#This Row],[M1A]]="",Table2[[#This Row],[AWAL]],Table2[[#This Row],[M1A]]))))</f>
        <v>-1</v>
      </c>
      <c r="J1416" s="51">
        <v>28</v>
      </c>
      <c r="K1416" s="50">
        <f>IF(Table2[[#This Row],[M3A]]="","",SUM(Table2[[#This Row],[M3A]]-(IF(Table2[[#This Row],[M2A]]="",IF(Table2[[#This Row],[M1A]]="",Table2[[#This Row],[AWAL]],Table2[[#This Row],[M1A]]),Table2[[#This Row],[M2A]]))))</f>
        <v>-3</v>
      </c>
      <c r="L1416" s="49"/>
      <c r="M1416" s="50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16" s="50" t="str">
        <f>IF(NOT(Table2[[#This Row],[M1B]]=""),"+-","")</f>
        <v>+-</v>
      </c>
      <c r="O1416" s="38" t="s">
        <v>2952</v>
      </c>
    </row>
    <row r="1417" spans="1:15">
      <c r="A1417" s="48">
        <f>IF(Table2[[#This Row],[TT]]&lt;1,"",COUNT(A$2:A1416)+1)</f>
        <v>1296</v>
      </c>
      <c r="B1417" s="37" t="s">
        <v>3128</v>
      </c>
      <c r="C1417" s="75">
        <v>24</v>
      </c>
      <c r="D1417" s="75" t="s">
        <v>2891</v>
      </c>
      <c r="E1417" s="5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20</v>
      </c>
      <c r="F1417" s="49">
        <v>23</v>
      </c>
      <c r="G1417" s="50">
        <f>IF(Table2[[#This Row],[M1A]]="","",Table2[[#This Row],[M1A]]-Table2[[#This Row],[AWAL]])</f>
        <v>-1</v>
      </c>
      <c r="H1417" s="49"/>
      <c r="I1417" s="50" t="str">
        <f>IF(Table2[[#This Row],[M2A]]="","",SUM(Table2[[#This Row],[M2A]]-(IF(Table2[[#This Row],[M1A]]="",Table2[[#This Row],[AWAL]],Table2[[#This Row],[M1A]]))))</f>
        <v/>
      </c>
      <c r="J1417" s="51">
        <v>20</v>
      </c>
      <c r="K1417" s="50">
        <f>IF(Table2[[#This Row],[M3A]]="","",SUM(Table2[[#This Row],[M3A]]-(IF(Table2[[#This Row],[M2A]]="",IF(Table2[[#This Row],[M1A]]="",Table2[[#This Row],[AWAL]],Table2[[#This Row],[M1A]]),Table2[[#This Row],[M2A]]))))</f>
        <v>-3</v>
      </c>
      <c r="L1417" s="49"/>
      <c r="M1417" s="50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17" s="50" t="str">
        <f>IF(NOT(Table2[[#This Row],[M1B]]=""),"+-","")</f>
        <v>+-</v>
      </c>
      <c r="O1417" s="38" t="s">
        <v>2953</v>
      </c>
    </row>
    <row r="1418" spans="1:15">
      <c r="A1418" s="28">
        <f>IF(Table2[[#This Row],[TT]]&lt;1,"",COUNT(A$2:A1417)+1)</f>
        <v>1297</v>
      </c>
      <c r="B1418" s="38" t="s">
        <v>1511</v>
      </c>
      <c r="C1418" s="39">
        <v>2</v>
      </c>
      <c r="D1418" s="39">
        <v>240</v>
      </c>
      <c r="E141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418" s="29" t="str">
        <f>IF(Table2[[#This Row],[M1A]]="","",Table2[[#This Row],[M1A]]-Table2[[#This Row],[AWAL]])</f>
        <v/>
      </c>
      <c r="I1418" s="29" t="str">
        <f>IF(Table2[[#This Row],[M2A]]="","",SUM(Table2[[#This Row],[M2A]]-(IF(Table2[[#This Row],[M1A]]="",Table2[[#This Row],[AWAL]],Table2[[#This Row],[M1A]]))))</f>
        <v/>
      </c>
      <c r="J1418" s="30"/>
      <c r="K141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1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18" s="31" t="str">
        <f>IF(NOT(Table2[[#This Row],[M1B]]=""),"+-","")</f>
        <v/>
      </c>
      <c r="O1418" s="50"/>
    </row>
    <row r="1419" spans="1:15">
      <c r="A1419" s="28" t="str">
        <f>IF(Table2[[#This Row],[TT]]&lt;1,"",COUNT(A$2:A1418)+1)</f>
        <v/>
      </c>
      <c r="B1419" s="38" t="s">
        <v>1512</v>
      </c>
      <c r="C1419" s="39">
        <v>1</v>
      </c>
      <c r="D1419" s="39" t="s">
        <v>120</v>
      </c>
      <c r="E141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1419" s="29">
        <v>0</v>
      </c>
      <c r="G1419" s="29">
        <f>IF(Table2[[#This Row],[M1A]]="","",Table2[[#This Row],[M1A]]-Table2[[#This Row],[AWAL]])</f>
        <v>-1</v>
      </c>
      <c r="I1419" s="29" t="str">
        <f>IF(Table2[[#This Row],[M2A]]="","",SUM(Table2[[#This Row],[M2A]]-(IF(Table2[[#This Row],[M1A]]="",Table2[[#This Row],[AWAL]],Table2[[#This Row],[M1A]]))))</f>
        <v/>
      </c>
      <c r="J1419" s="30"/>
      <c r="K141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1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19" s="31" t="str">
        <f>IF(NOT(Table2[[#This Row],[M1B]]=""),"+-","")</f>
        <v>+-</v>
      </c>
      <c r="O1419" s="50"/>
    </row>
    <row r="1420" spans="1:15">
      <c r="A1420" s="28">
        <f>IF(Table2[[#This Row],[TT]]&lt;1,"",COUNT(A$2:A1419)+1)</f>
        <v>1298</v>
      </c>
      <c r="B1420" s="38" t="s">
        <v>1513</v>
      </c>
      <c r="C1420" s="39">
        <v>3</v>
      </c>
      <c r="D1420" s="39" t="s">
        <v>135</v>
      </c>
      <c r="E142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F1420" s="29">
        <v>2</v>
      </c>
      <c r="G1420" s="29">
        <f>IF(Table2[[#This Row],[M1A]]="","",Table2[[#This Row],[M1A]]-Table2[[#This Row],[AWAL]])</f>
        <v>-1</v>
      </c>
      <c r="I1420" s="29" t="str">
        <f>IF(Table2[[#This Row],[M2A]]="","",SUM(Table2[[#This Row],[M2A]]-(IF(Table2[[#This Row],[M1A]]="",Table2[[#This Row],[AWAL]],Table2[[#This Row],[M1A]]))))</f>
        <v/>
      </c>
      <c r="J1420" s="30"/>
      <c r="K142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2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20" s="31" t="str">
        <f>IF(NOT(Table2[[#This Row],[M1B]]=""),"+-","")</f>
        <v>+-</v>
      </c>
      <c r="O1420" s="50"/>
    </row>
    <row r="1421" spans="1:15">
      <c r="A1421" s="28">
        <f>IF(Table2[[#This Row],[TT]]&lt;1,"",COUNT(A$2:A1420)+1)</f>
        <v>1299</v>
      </c>
      <c r="B1421" s="38" t="s">
        <v>1514</v>
      </c>
      <c r="C1421" s="39">
        <v>2</v>
      </c>
      <c r="D1421" s="39" t="s">
        <v>135</v>
      </c>
      <c r="E142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421" s="29" t="str">
        <f>IF(Table2[[#This Row],[M1A]]="","",Table2[[#This Row],[M1A]]-Table2[[#This Row],[AWAL]])</f>
        <v/>
      </c>
      <c r="I1421" s="29" t="str">
        <f>IF(Table2[[#This Row],[M2A]]="","",SUM(Table2[[#This Row],[M2A]]-(IF(Table2[[#This Row],[M1A]]="",Table2[[#This Row],[AWAL]],Table2[[#This Row],[M1A]]))))</f>
        <v/>
      </c>
      <c r="J1421" s="30"/>
      <c r="K142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2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21" s="31" t="str">
        <f>IF(NOT(Table2[[#This Row],[M1B]]=""),"+-","")</f>
        <v/>
      </c>
      <c r="O1421" s="50"/>
    </row>
    <row r="1422" spans="1:15">
      <c r="A1422" s="28">
        <f>IF(Table2[[#This Row],[TT]]&lt;1,"",COUNT(A$2:A1421)+1)</f>
        <v>1300</v>
      </c>
      <c r="B1422" s="38" t="s">
        <v>1515</v>
      </c>
      <c r="C1422" s="39">
        <v>3</v>
      </c>
      <c r="D1422" s="39" t="s">
        <v>86</v>
      </c>
      <c r="E142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422" s="29" t="str">
        <f>IF(Table2[[#This Row],[M1A]]="","",Table2[[#This Row],[M1A]]-Table2[[#This Row],[AWAL]])</f>
        <v/>
      </c>
      <c r="I1422" s="29" t="str">
        <f>IF(Table2[[#This Row],[M2A]]="","",SUM(Table2[[#This Row],[M2A]]-(IF(Table2[[#This Row],[M1A]]="",Table2[[#This Row],[AWAL]],Table2[[#This Row],[M1A]]))))</f>
        <v/>
      </c>
      <c r="J1422" s="30">
        <v>1</v>
      </c>
      <c r="K1422" s="29">
        <f>IF(Table2[[#This Row],[M3A]]="","",SUM(Table2[[#This Row],[M3A]]-(IF(Table2[[#This Row],[M2A]]="",IF(Table2[[#This Row],[M1A]]="",Table2[[#This Row],[AWAL]],Table2[[#This Row],[M1A]]),Table2[[#This Row],[M2A]]))))</f>
        <v>-2</v>
      </c>
      <c r="M142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22" s="31" t="str">
        <f>IF(NOT(Table2[[#This Row],[M1B]]=""),"+-","")</f>
        <v/>
      </c>
      <c r="O1422" s="50"/>
    </row>
    <row r="1423" spans="1:15">
      <c r="A1423" s="28">
        <f>IF(Table2[[#This Row],[TT]]&lt;1,"",COUNT(A$2:A1422)+1)</f>
        <v>1301</v>
      </c>
      <c r="B1423" s="38" t="s">
        <v>1516</v>
      </c>
      <c r="C1423" s="39">
        <v>12</v>
      </c>
      <c r="D1423" s="39" t="s">
        <v>120</v>
      </c>
      <c r="E142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G1423" s="29" t="str">
        <f>IF(Table2[[#This Row],[M1A]]="","",Table2[[#This Row],[M1A]]-Table2[[#This Row],[AWAL]])</f>
        <v/>
      </c>
      <c r="I1423" s="29" t="str">
        <f>IF(Table2[[#This Row],[M2A]]="","",SUM(Table2[[#This Row],[M2A]]-(IF(Table2[[#This Row],[M1A]]="",Table2[[#This Row],[AWAL]],Table2[[#This Row],[M1A]]))))</f>
        <v/>
      </c>
      <c r="J1423" s="30"/>
      <c r="K142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2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23" s="31" t="str">
        <f>IF(NOT(Table2[[#This Row],[M1B]]=""),"+-","")</f>
        <v/>
      </c>
      <c r="O1423" s="50"/>
    </row>
    <row r="1424" spans="1:15">
      <c r="A1424" s="28">
        <f>IF(Table2[[#This Row],[TT]]&lt;1,"",COUNT(A$2:A1423)+1)</f>
        <v>1302</v>
      </c>
      <c r="B1424" s="38" t="s">
        <v>1517</v>
      </c>
      <c r="C1424" s="39">
        <v>3</v>
      </c>
      <c r="D1424" s="39" t="s">
        <v>954</v>
      </c>
      <c r="E142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424" s="29" t="str">
        <f>IF(Table2[[#This Row],[M1A]]="","",Table2[[#This Row],[M1A]]-Table2[[#This Row],[AWAL]])</f>
        <v/>
      </c>
      <c r="I1424" s="29" t="str">
        <f>IF(Table2[[#This Row],[M2A]]="","",SUM(Table2[[#This Row],[M2A]]-(IF(Table2[[#This Row],[M1A]]="",Table2[[#This Row],[AWAL]],Table2[[#This Row],[M1A]]))))</f>
        <v/>
      </c>
      <c r="J1424" s="30"/>
      <c r="K142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2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24" s="31" t="str">
        <f>IF(NOT(Table2[[#This Row],[M1B]]=""),"+-","")</f>
        <v/>
      </c>
      <c r="O1424" s="50"/>
    </row>
    <row r="1425" spans="1:15">
      <c r="A1425" s="28">
        <f>IF(Table2[[#This Row],[TT]]&lt;1,"",COUNT(A$2:A1424)+1)</f>
        <v>1303</v>
      </c>
      <c r="B1425" s="38" t="s">
        <v>1518</v>
      </c>
      <c r="C1425" s="39">
        <v>3</v>
      </c>
      <c r="D1425" s="39" t="s">
        <v>178</v>
      </c>
      <c r="E142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425" s="29" t="str">
        <f>IF(Table2[[#This Row],[M1A]]="","",Table2[[#This Row],[M1A]]-Table2[[#This Row],[AWAL]])</f>
        <v/>
      </c>
      <c r="I1425" s="29" t="str">
        <f>IF(Table2[[#This Row],[M2A]]="","",SUM(Table2[[#This Row],[M2A]]-(IF(Table2[[#This Row],[M1A]]="",Table2[[#This Row],[AWAL]],Table2[[#This Row],[M1A]]))))</f>
        <v/>
      </c>
      <c r="J1425" s="30"/>
      <c r="K142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2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25" s="31" t="str">
        <f>IF(NOT(Table2[[#This Row],[M1B]]=""),"+-","")</f>
        <v/>
      </c>
      <c r="O1425" s="50"/>
    </row>
    <row r="1426" spans="1:15">
      <c r="A1426" s="28">
        <f>IF(Table2[[#This Row],[TT]]&lt;1,"",COUNT(A$2:A1425)+1)</f>
        <v>1304</v>
      </c>
      <c r="B1426" s="38" t="s">
        <v>1519</v>
      </c>
      <c r="C1426" s="39">
        <v>3</v>
      </c>
      <c r="D1426" s="39" t="s">
        <v>19</v>
      </c>
      <c r="E142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426" s="29" t="str">
        <f>IF(Table2[[#This Row],[M1A]]="","",Table2[[#This Row],[M1A]]-Table2[[#This Row],[AWAL]])</f>
        <v/>
      </c>
      <c r="I1426" s="29" t="str">
        <f>IF(Table2[[#This Row],[M2A]]="","",SUM(Table2[[#This Row],[M2A]]-(IF(Table2[[#This Row],[M1A]]="",Table2[[#This Row],[AWAL]],Table2[[#This Row],[M1A]]))))</f>
        <v/>
      </c>
      <c r="J1426" s="30"/>
      <c r="K142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2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26" s="31" t="str">
        <f>IF(NOT(Table2[[#This Row],[M1B]]=""),"+-","")</f>
        <v/>
      </c>
      <c r="O1426" s="50"/>
    </row>
    <row r="1427" spans="1:15">
      <c r="A1427" s="28">
        <f>IF(Table2[[#This Row],[TT]]&lt;1,"",COUNT(A$2:A1426)+1)</f>
        <v>1305</v>
      </c>
      <c r="B1427" s="38" t="s">
        <v>1520</v>
      </c>
      <c r="C1427" s="39">
        <v>2</v>
      </c>
      <c r="D1427" s="39" t="s">
        <v>135</v>
      </c>
      <c r="E142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427" s="29" t="str">
        <f>IF(Table2[[#This Row],[M1A]]="","",Table2[[#This Row],[M1A]]-Table2[[#This Row],[AWAL]])</f>
        <v/>
      </c>
      <c r="I1427" s="29" t="str">
        <f>IF(Table2[[#This Row],[M2A]]="","",SUM(Table2[[#This Row],[M2A]]-(IF(Table2[[#This Row],[M1A]]="",Table2[[#This Row],[AWAL]],Table2[[#This Row],[M1A]]))))</f>
        <v/>
      </c>
      <c r="J1427" s="30"/>
      <c r="K142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2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27" s="31" t="str">
        <f>IF(NOT(Table2[[#This Row],[M1B]]=""),"+-","")</f>
        <v/>
      </c>
      <c r="O1427" s="50"/>
    </row>
    <row r="1428" spans="1:15">
      <c r="A1428" s="28">
        <f>IF(Table2[[#This Row],[TT]]&lt;1,"",COUNT(A$2:A1427)+1)</f>
        <v>1306</v>
      </c>
      <c r="B1428" s="38" t="s">
        <v>1521</v>
      </c>
      <c r="C1428" s="39">
        <v>16</v>
      </c>
      <c r="D1428" s="39" t="s">
        <v>178</v>
      </c>
      <c r="E142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16</v>
      </c>
      <c r="G1428" s="29" t="str">
        <f>IF(Table2[[#This Row],[M1A]]="","",Table2[[#This Row],[M1A]]-Table2[[#This Row],[AWAL]])</f>
        <v/>
      </c>
      <c r="I1428" s="29" t="str">
        <f>IF(Table2[[#This Row],[M2A]]="","",SUM(Table2[[#This Row],[M2A]]-(IF(Table2[[#This Row],[M1A]]="",Table2[[#This Row],[AWAL]],Table2[[#This Row],[M1A]]))))</f>
        <v/>
      </c>
      <c r="J1428" s="30"/>
      <c r="K142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2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28" s="31" t="str">
        <f>IF(NOT(Table2[[#This Row],[M1B]]=""),"+-","")</f>
        <v/>
      </c>
      <c r="O1428" s="50"/>
    </row>
    <row r="1429" spans="1:15">
      <c r="A1429" s="28">
        <f>IF(Table2[[#This Row],[TT]]&lt;1,"",COUNT(A$2:A1428)+1)</f>
        <v>1307</v>
      </c>
      <c r="B1429" s="38" t="s">
        <v>1522</v>
      </c>
      <c r="C1429" s="39">
        <v>29</v>
      </c>
      <c r="D1429" s="39" t="s">
        <v>39</v>
      </c>
      <c r="E142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29</v>
      </c>
      <c r="G1429" s="29" t="str">
        <f>IF(Table2[[#This Row],[M1A]]="","",Table2[[#This Row],[M1A]]-Table2[[#This Row],[AWAL]])</f>
        <v/>
      </c>
      <c r="I1429" s="29" t="str">
        <f>IF(Table2[[#This Row],[M2A]]="","",SUM(Table2[[#This Row],[M2A]]-(IF(Table2[[#This Row],[M1A]]="",Table2[[#This Row],[AWAL]],Table2[[#This Row],[M1A]]))))</f>
        <v/>
      </c>
      <c r="J1429" s="30"/>
      <c r="K142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2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29" s="31" t="str">
        <f>IF(NOT(Table2[[#This Row],[M1B]]=""),"+-","")</f>
        <v/>
      </c>
      <c r="O1429" s="50"/>
    </row>
    <row r="1430" spans="1:15">
      <c r="A1430" s="28">
        <f>IF(Table2[[#This Row],[TT]]&lt;1,"",COUNT(A$2:A1429)+1)</f>
        <v>1308</v>
      </c>
      <c r="B1430" s="38" t="s">
        <v>1523</v>
      </c>
      <c r="C1430" s="39">
        <v>3</v>
      </c>
      <c r="D1430" s="39" t="s">
        <v>34</v>
      </c>
      <c r="E143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430" s="29" t="str">
        <f>IF(Table2[[#This Row],[M1A]]="","",Table2[[#This Row],[M1A]]-Table2[[#This Row],[AWAL]])</f>
        <v/>
      </c>
      <c r="I1430" s="29" t="str">
        <f>IF(Table2[[#This Row],[M2A]]="","",SUM(Table2[[#This Row],[M2A]]-(IF(Table2[[#This Row],[M1A]]="",Table2[[#This Row],[AWAL]],Table2[[#This Row],[M1A]]))))</f>
        <v/>
      </c>
      <c r="J1430" s="30"/>
      <c r="K143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3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30" s="31" t="str">
        <f>IF(NOT(Table2[[#This Row],[M1B]]=""),"+-","")</f>
        <v/>
      </c>
      <c r="O1430" s="50"/>
    </row>
    <row r="1431" spans="1:15">
      <c r="A1431" s="28">
        <f>IF(Table2[[#This Row],[TT]]&lt;1,"",COUNT(A$2:A1430)+1)</f>
        <v>1309</v>
      </c>
      <c r="B1431" s="38" t="s">
        <v>1524</v>
      </c>
      <c r="C1431" s="39">
        <v>3</v>
      </c>
      <c r="D1431" s="39" t="s">
        <v>135</v>
      </c>
      <c r="E143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431" s="29" t="str">
        <f>IF(Table2[[#This Row],[M1A]]="","",Table2[[#This Row],[M1A]]-Table2[[#This Row],[AWAL]])</f>
        <v/>
      </c>
      <c r="I1431" s="29" t="str">
        <f>IF(Table2[[#This Row],[M2A]]="","",SUM(Table2[[#This Row],[M2A]]-(IF(Table2[[#This Row],[M1A]]="",Table2[[#This Row],[AWAL]],Table2[[#This Row],[M1A]]))))</f>
        <v/>
      </c>
      <c r="J1431" s="30"/>
      <c r="K143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3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31" s="31" t="str">
        <f>IF(NOT(Table2[[#This Row],[M1B]]=""),"+-","")</f>
        <v/>
      </c>
      <c r="O1431" s="50"/>
    </row>
    <row r="1432" spans="1:15">
      <c r="A1432" s="28">
        <f>IF(Table2[[#This Row],[TT]]&lt;1,"",COUNT(A$2:A1431)+1)</f>
        <v>1310</v>
      </c>
      <c r="B1432" s="38" t="s">
        <v>2620</v>
      </c>
      <c r="C1432" s="39">
        <v>6</v>
      </c>
      <c r="D1432" s="39" t="s">
        <v>2891</v>
      </c>
      <c r="E143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1432" s="29" t="str">
        <f>IF(Table2[[#This Row],[M1A]]="","",Table2[[#This Row],[M1A]]-Table2[[#This Row],[AWAL]])</f>
        <v/>
      </c>
      <c r="I1432" s="29" t="str">
        <f>IF(Table2[[#This Row],[M2A]]="","",SUM(Table2[[#This Row],[M2A]]-(IF(Table2[[#This Row],[M1A]]="",Table2[[#This Row],[AWAL]],Table2[[#This Row],[M1A]]))))</f>
        <v/>
      </c>
      <c r="J1432" s="30"/>
      <c r="K143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3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32" s="31" t="str">
        <f>IF(NOT(Table2[[#This Row],[M1B]]=""),"+-","")</f>
        <v/>
      </c>
      <c r="O1432" s="50"/>
    </row>
    <row r="1433" spans="1:15">
      <c r="A1433" s="28">
        <f>IF(Table2[[#This Row],[TT]]&lt;1,"",COUNT(A$2:A1432)+1)</f>
        <v>1311</v>
      </c>
      <c r="B1433" s="38" t="s">
        <v>2621</v>
      </c>
      <c r="C1433" s="39">
        <v>12</v>
      </c>
      <c r="D1433" s="39" t="s">
        <v>2891</v>
      </c>
      <c r="E143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G1433" s="29" t="str">
        <f>IF(Table2[[#This Row],[M1A]]="","",Table2[[#This Row],[M1A]]-Table2[[#This Row],[AWAL]])</f>
        <v/>
      </c>
      <c r="I1433" s="29" t="str">
        <f>IF(Table2[[#This Row],[M2A]]="","",SUM(Table2[[#This Row],[M2A]]-(IF(Table2[[#This Row],[M1A]]="",Table2[[#This Row],[AWAL]],Table2[[#This Row],[M1A]]))))</f>
        <v/>
      </c>
      <c r="J1433" s="30"/>
      <c r="K143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3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33" s="31" t="str">
        <f>IF(NOT(Table2[[#This Row],[M1B]]=""),"+-","")</f>
        <v/>
      </c>
      <c r="O1433" s="50"/>
    </row>
    <row r="1434" spans="1:15">
      <c r="A1434" s="28">
        <f>IF(Table2[[#This Row],[TT]]&lt;1,"",COUNT(A$2:A1433)+1)</f>
        <v>1312</v>
      </c>
      <c r="B1434" s="38" t="s">
        <v>1525</v>
      </c>
      <c r="C1434" s="39">
        <v>2</v>
      </c>
      <c r="D1434" s="39" t="s">
        <v>38</v>
      </c>
      <c r="E143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434" s="29" t="str">
        <f>IF(Table2[[#This Row],[M1A]]="","",Table2[[#This Row],[M1A]]-Table2[[#This Row],[AWAL]])</f>
        <v/>
      </c>
      <c r="I1434" s="29" t="str">
        <f>IF(Table2[[#This Row],[M2A]]="","",SUM(Table2[[#This Row],[M2A]]-(IF(Table2[[#This Row],[M1A]]="",Table2[[#This Row],[AWAL]],Table2[[#This Row],[M1A]]))))</f>
        <v/>
      </c>
      <c r="J1434" s="30"/>
      <c r="K143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3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34" s="31" t="str">
        <f>IF(NOT(Table2[[#This Row],[M1B]]=""),"+-","")</f>
        <v/>
      </c>
      <c r="O1434" s="50"/>
    </row>
    <row r="1435" spans="1:15">
      <c r="A1435" s="28">
        <f>IF(Table2[[#This Row],[TT]]&lt;1,"",COUNT(A$2:A1434)+1)</f>
        <v>1313</v>
      </c>
      <c r="B1435" s="38" t="s">
        <v>1526</v>
      </c>
      <c r="C1435" s="39">
        <v>3</v>
      </c>
      <c r="D1435" s="39" t="s">
        <v>11</v>
      </c>
      <c r="E143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435" s="29" t="str">
        <f>IF(Table2[[#This Row],[M1A]]="","",Table2[[#This Row],[M1A]]-Table2[[#This Row],[AWAL]])</f>
        <v/>
      </c>
      <c r="I1435" s="29" t="str">
        <f>IF(Table2[[#This Row],[M2A]]="","",SUM(Table2[[#This Row],[M2A]]-(IF(Table2[[#This Row],[M1A]]="",Table2[[#This Row],[AWAL]],Table2[[#This Row],[M1A]]))))</f>
        <v/>
      </c>
      <c r="J1435" s="30"/>
      <c r="K143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3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35" s="31" t="str">
        <f>IF(NOT(Table2[[#This Row],[M1B]]=""),"+-","")</f>
        <v/>
      </c>
      <c r="O1435" s="50"/>
    </row>
    <row r="1436" spans="1:15">
      <c r="A1436" s="28">
        <f>IF(Table2[[#This Row],[TT]]&lt;1,"",COUNT(A$2:A1435)+1)</f>
        <v>1314</v>
      </c>
      <c r="B1436" s="38" t="s">
        <v>1527</v>
      </c>
      <c r="C1436" s="39">
        <v>1</v>
      </c>
      <c r="D1436" s="39">
        <v>240</v>
      </c>
      <c r="E143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436" s="29" t="str">
        <f>IF(Table2[[#This Row],[M1A]]="","",Table2[[#This Row],[M1A]]-Table2[[#This Row],[AWAL]])</f>
        <v/>
      </c>
      <c r="I1436" s="29" t="str">
        <f>IF(Table2[[#This Row],[M2A]]="","",SUM(Table2[[#This Row],[M2A]]-(IF(Table2[[#This Row],[M1A]]="",Table2[[#This Row],[AWAL]],Table2[[#This Row],[M1A]]))))</f>
        <v/>
      </c>
      <c r="J1436" s="30"/>
      <c r="K143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3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36" s="31" t="str">
        <f>IF(NOT(Table2[[#This Row],[M1B]]=""),"+-","")</f>
        <v/>
      </c>
      <c r="O1436" s="50"/>
    </row>
    <row r="1437" spans="1:15">
      <c r="A1437" s="28">
        <f>IF(Table2[[#This Row],[TT]]&lt;1,"",COUNT(A$2:A1436)+1)</f>
        <v>1315</v>
      </c>
      <c r="B1437" s="38" t="s">
        <v>3185</v>
      </c>
      <c r="C1437" s="39">
        <v>7</v>
      </c>
      <c r="D1437" s="39" t="s">
        <v>2877</v>
      </c>
      <c r="E143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437" s="29" t="str">
        <f>IF(Table2[[#This Row],[M1A]]="","",Table2[[#This Row],[M1A]]-Table2[[#This Row],[AWAL]])</f>
        <v/>
      </c>
      <c r="I1437" s="29" t="str">
        <f>IF(Table2[[#This Row],[M2A]]="","",SUM(Table2[[#This Row],[M2A]]-(IF(Table2[[#This Row],[M1A]]="",Table2[[#This Row],[AWAL]],Table2[[#This Row],[M1A]]))))</f>
        <v/>
      </c>
      <c r="J1437" s="30">
        <v>8</v>
      </c>
      <c r="K1437" s="29">
        <f>IF(Table2[[#This Row],[M3A]]="","",SUM(Table2[[#This Row],[M3A]]-(IF(Table2[[#This Row],[M2A]]="",IF(Table2[[#This Row],[M1A]]="",Table2[[#This Row],[AWAL]],Table2[[#This Row],[M1A]]),Table2[[#This Row],[M2A]]))))</f>
        <v>1</v>
      </c>
      <c r="L1437" s="29">
        <v>7</v>
      </c>
      <c r="M1437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1437" s="31" t="str">
        <f>IF(NOT(Table2[[#This Row],[M1B]]=""),"+-","")</f>
        <v/>
      </c>
      <c r="O1437" s="50"/>
    </row>
    <row r="1438" spans="1:15">
      <c r="A1438" s="28">
        <f>IF(Table2[[#This Row],[TT]]&lt;1,"",COUNT(A$2:A1437)+1)</f>
        <v>1316</v>
      </c>
      <c r="B1438" s="38" t="s">
        <v>3186</v>
      </c>
      <c r="C1438" s="39">
        <v>10</v>
      </c>
      <c r="D1438" s="39" t="s">
        <v>178</v>
      </c>
      <c r="E143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438" s="29" t="str">
        <f>IF(Table2[[#This Row],[M1A]]="","",Table2[[#This Row],[M1A]]-Table2[[#This Row],[AWAL]])</f>
        <v/>
      </c>
      <c r="I1438" s="29" t="str">
        <f>IF(Table2[[#This Row],[M2A]]="","",SUM(Table2[[#This Row],[M2A]]-(IF(Table2[[#This Row],[M1A]]="",Table2[[#This Row],[AWAL]],Table2[[#This Row],[M1A]]))))</f>
        <v/>
      </c>
      <c r="J1438" s="30">
        <v>6</v>
      </c>
      <c r="K1438" s="29">
        <f>IF(Table2[[#This Row],[M3A]]="","",SUM(Table2[[#This Row],[M3A]]-(IF(Table2[[#This Row],[M2A]]="",IF(Table2[[#This Row],[M1A]]="",Table2[[#This Row],[AWAL]],Table2[[#This Row],[M1A]]),Table2[[#This Row],[M2A]]))))</f>
        <v>-4</v>
      </c>
      <c r="L1438" s="29">
        <v>5</v>
      </c>
      <c r="M1438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1438" s="31" t="str">
        <f>IF(NOT(Table2[[#This Row],[M1B]]=""),"+-","")</f>
        <v/>
      </c>
      <c r="O1438" s="50"/>
    </row>
    <row r="1439" spans="1:15">
      <c r="A1439" s="28">
        <f>IF(Table2[[#This Row],[TT]]&lt;1,"",COUNT(A$2:A1438)+1)</f>
        <v>1317</v>
      </c>
      <c r="B1439" s="38" t="s">
        <v>3187</v>
      </c>
      <c r="C1439" s="39">
        <v>5</v>
      </c>
      <c r="D1439" s="39" t="s">
        <v>2877</v>
      </c>
      <c r="E143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439" s="29" t="str">
        <f>IF(Table2[[#This Row],[M1A]]="","",Table2[[#This Row],[M1A]]-Table2[[#This Row],[AWAL]])</f>
        <v/>
      </c>
      <c r="I1439" s="29" t="str">
        <f>IF(Table2[[#This Row],[M2A]]="","",SUM(Table2[[#This Row],[M2A]]-(IF(Table2[[#This Row],[M1A]]="",Table2[[#This Row],[AWAL]],Table2[[#This Row],[M1A]]))))</f>
        <v/>
      </c>
      <c r="J1439" s="30">
        <v>4</v>
      </c>
      <c r="K1439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L1439" s="29">
        <v>3</v>
      </c>
      <c r="M1439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1439" s="31" t="str">
        <f>IF(NOT(Table2[[#This Row],[M1B]]=""),"+-","")</f>
        <v/>
      </c>
      <c r="O1439" s="50"/>
    </row>
    <row r="1440" spans="1:15">
      <c r="A1440" s="28">
        <f>IF(Table2[[#This Row],[TT]]&lt;1,"",COUNT(A$2:A1439)+1)</f>
        <v>1318</v>
      </c>
      <c r="B1440" s="38" t="s">
        <v>2845</v>
      </c>
      <c r="C1440" s="39">
        <v>7</v>
      </c>
      <c r="D1440" s="39" t="s">
        <v>2877</v>
      </c>
      <c r="E144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440" s="29" t="str">
        <f>IF(Table2[[#This Row],[M1A]]="","",Table2[[#This Row],[M1A]]-Table2[[#This Row],[AWAL]])</f>
        <v/>
      </c>
      <c r="I1440" s="29" t="str">
        <f>IF(Table2[[#This Row],[M2A]]="","",SUM(Table2[[#This Row],[M2A]]-(IF(Table2[[#This Row],[M1A]]="",Table2[[#This Row],[AWAL]],Table2[[#This Row],[M1A]]))))</f>
        <v/>
      </c>
      <c r="J1440" s="30"/>
      <c r="K144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4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40" s="31" t="str">
        <f>IF(NOT(Table2[[#This Row],[M1B]]=""),"+-","")</f>
        <v/>
      </c>
      <c r="O1440" s="50"/>
    </row>
    <row r="1441" spans="1:15" s="30" customFormat="1">
      <c r="A1441" s="28">
        <f>IF(Table2[[#This Row],[TT]]&lt;1,"",COUNT(A$2:A1440)+1)</f>
        <v>1319</v>
      </c>
      <c r="B1441" s="38" t="s">
        <v>2846</v>
      </c>
      <c r="C1441" s="39">
        <v>3</v>
      </c>
      <c r="D1441" s="39" t="s">
        <v>2877</v>
      </c>
      <c r="E144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F1441" s="29"/>
      <c r="G1441" s="29" t="str">
        <f>IF(Table2[[#This Row],[M1A]]="","",Table2[[#This Row],[M1A]]-Table2[[#This Row],[AWAL]])</f>
        <v/>
      </c>
      <c r="H1441" s="29"/>
      <c r="I1441" s="29" t="str">
        <f>IF(Table2[[#This Row],[M2A]]="","",SUM(Table2[[#This Row],[M2A]]-(IF(Table2[[#This Row],[M1A]]="",Table2[[#This Row],[AWAL]],Table2[[#This Row],[M1A]]))))</f>
        <v/>
      </c>
      <c r="K144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1441" s="29"/>
      <c r="M144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41" s="31" t="str">
        <f>IF(NOT(Table2[[#This Row],[M1B]]=""),"+-","")</f>
        <v/>
      </c>
      <c r="O1441" s="50"/>
    </row>
    <row r="1442" spans="1:15">
      <c r="A1442" s="28">
        <f>IF(Table2[[#This Row],[TT]]&lt;1,"",COUNT(A$2:A1441)+1)</f>
        <v>1320</v>
      </c>
      <c r="B1442" s="38" t="s">
        <v>2847</v>
      </c>
      <c r="C1442" s="39">
        <v>13</v>
      </c>
      <c r="D1442" s="39" t="s">
        <v>2877</v>
      </c>
      <c r="E144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G1442" s="29" t="str">
        <f>IF(Table2[[#This Row],[M1A]]="","",Table2[[#This Row],[M1A]]-Table2[[#This Row],[AWAL]])</f>
        <v/>
      </c>
      <c r="I1442" s="29" t="str">
        <f>IF(Table2[[#This Row],[M2A]]="","",SUM(Table2[[#This Row],[M2A]]-(IF(Table2[[#This Row],[M1A]]="",Table2[[#This Row],[AWAL]],Table2[[#This Row],[M1A]]))))</f>
        <v/>
      </c>
      <c r="J1442" s="30"/>
      <c r="K144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4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42" s="31" t="str">
        <f>IF(NOT(Table2[[#This Row],[M1B]]=""),"+-","")</f>
        <v/>
      </c>
      <c r="O1442" s="50"/>
    </row>
    <row r="1443" spans="1:15">
      <c r="A1443" s="28">
        <f>IF(Table2[[#This Row],[TT]]&lt;1,"",COUNT(A$2:A1442)+1)</f>
        <v>1321</v>
      </c>
      <c r="B1443" s="38" t="s">
        <v>2848</v>
      </c>
      <c r="C1443" s="39">
        <v>3</v>
      </c>
      <c r="D1443" s="39" t="s">
        <v>2877</v>
      </c>
      <c r="E144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443" s="29" t="str">
        <f>IF(Table2[[#This Row],[M1A]]="","",Table2[[#This Row],[M1A]]-Table2[[#This Row],[AWAL]])</f>
        <v/>
      </c>
      <c r="I1443" s="29" t="str">
        <f>IF(Table2[[#This Row],[M2A]]="","",SUM(Table2[[#This Row],[M2A]]-(IF(Table2[[#This Row],[M1A]]="",Table2[[#This Row],[AWAL]],Table2[[#This Row],[M1A]]))))</f>
        <v/>
      </c>
      <c r="J1443" s="30"/>
      <c r="K144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4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43" s="31" t="str">
        <f>IF(NOT(Table2[[#This Row],[M1B]]=""),"+-","")</f>
        <v/>
      </c>
      <c r="O1443" s="50"/>
    </row>
    <row r="1444" spans="1:15">
      <c r="A1444" s="28" t="str">
        <f>IF(Table2[[#This Row],[TT]]&lt;1,"",COUNT(A$2:A1443)+1)</f>
        <v/>
      </c>
      <c r="B1444" s="38" t="s">
        <v>1528</v>
      </c>
      <c r="C1444" s="39">
        <v>3</v>
      </c>
      <c r="D1444" s="39" t="s">
        <v>28</v>
      </c>
      <c r="E144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444" s="29" t="str">
        <f>IF(Table2[[#This Row],[M1A]]="","",Table2[[#This Row],[M1A]]-Table2[[#This Row],[AWAL]])</f>
        <v/>
      </c>
      <c r="H1444" s="29">
        <v>0</v>
      </c>
      <c r="I1444" s="29">
        <f>IF(Table2[[#This Row],[M2A]]="","",SUM(Table2[[#This Row],[M2A]]-(IF(Table2[[#This Row],[M1A]]="",Table2[[#This Row],[AWAL]],Table2[[#This Row],[M1A]]))))</f>
        <v>-3</v>
      </c>
      <c r="J1444" s="30"/>
      <c r="K144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4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44" s="31" t="str">
        <f>IF(NOT(Table2[[#This Row],[M1B]]=""),"+-","")</f>
        <v/>
      </c>
      <c r="O1444" s="50"/>
    </row>
    <row r="1445" spans="1:15">
      <c r="A1445" s="28">
        <f>IF(Table2[[#This Row],[TT]]&lt;1,"",COUNT(A$2:A1444)+1)</f>
        <v>1322</v>
      </c>
      <c r="B1445" s="38" t="s">
        <v>1529</v>
      </c>
      <c r="C1445" s="39">
        <v>3</v>
      </c>
      <c r="D1445" s="39" t="s">
        <v>28</v>
      </c>
      <c r="E144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445" s="29" t="str">
        <f>IF(Table2[[#This Row],[M1A]]="","",Table2[[#This Row],[M1A]]-Table2[[#This Row],[AWAL]])</f>
        <v/>
      </c>
      <c r="H1445" s="29">
        <v>1</v>
      </c>
      <c r="I1445" s="29">
        <f>IF(Table2[[#This Row],[M2A]]="","",SUM(Table2[[#This Row],[M2A]]-(IF(Table2[[#This Row],[M1A]]="",Table2[[#This Row],[AWAL]],Table2[[#This Row],[M1A]]))))</f>
        <v>-2</v>
      </c>
      <c r="J1445" s="30"/>
      <c r="K144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4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45" s="31" t="str">
        <f>IF(NOT(Table2[[#This Row],[M1B]]=""),"+-","")</f>
        <v/>
      </c>
      <c r="O1445" s="50"/>
    </row>
    <row r="1446" spans="1:15">
      <c r="A1446" s="28">
        <f>IF(Table2[[#This Row],[TT]]&lt;1,"",COUNT(A$2:A1445)+1)</f>
        <v>1323</v>
      </c>
      <c r="B1446" s="38" t="s">
        <v>1530</v>
      </c>
      <c r="C1446" s="39">
        <v>20</v>
      </c>
      <c r="D1446" s="39">
        <v>240</v>
      </c>
      <c r="E144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20</v>
      </c>
      <c r="G1446" s="29" t="str">
        <f>IF(Table2[[#This Row],[M1A]]="","",Table2[[#This Row],[M1A]]-Table2[[#This Row],[AWAL]])</f>
        <v/>
      </c>
      <c r="I1446" s="29" t="str">
        <f>IF(Table2[[#This Row],[M2A]]="","",SUM(Table2[[#This Row],[M2A]]-(IF(Table2[[#This Row],[M1A]]="",Table2[[#This Row],[AWAL]],Table2[[#This Row],[M1A]]))))</f>
        <v/>
      </c>
      <c r="J1446" s="30"/>
      <c r="K144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4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46" s="31" t="str">
        <f>IF(NOT(Table2[[#This Row],[M1B]]=""),"+-","")</f>
        <v/>
      </c>
      <c r="O1446" s="50"/>
    </row>
    <row r="1447" spans="1:15">
      <c r="A1447" s="28">
        <f>IF(Table2[[#This Row],[TT]]&lt;1,"",COUNT(A$2:A1446)+1)</f>
        <v>1324</v>
      </c>
      <c r="B1447" s="38" t="s">
        <v>1531</v>
      </c>
      <c r="C1447" s="39">
        <v>2</v>
      </c>
      <c r="D1447" s="39" t="s">
        <v>145</v>
      </c>
      <c r="E144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447" s="29" t="str">
        <f>IF(Table2[[#This Row],[M1A]]="","",Table2[[#This Row],[M1A]]-Table2[[#This Row],[AWAL]])</f>
        <v/>
      </c>
      <c r="I1447" s="29" t="str">
        <f>IF(Table2[[#This Row],[M2A]]="","",SUM(Table2[[#This Row],[M2A]]-(IF(Table2[[#This Row],[M1A]]="",Table2[[#This Row],[AWAL]],Table2[[#This Row],[M1A]]))))</f>
        <v/>
      </c>
      <c r="J1447" s="30"/>
      <c r="K144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4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47" s="31" t="str">
        <f>IF(NOT(Table2[[#This Row],[M1B]]=""),"+-","")</f>
        <v/>
      </c>
      <c r="O1447" s="50"/>
    </row>
    <row r="1448" spans="1:15">
      <c r="A1448" s="28">
        <f>IF(Table2[[#This Row],[TT]]&lt;1,"",COUNT(A$2:A1447)+1)</f>
        <v>1325</v>
      </c>
      <c r="B1448" s="38" t="s">
        <v>1532</v>
      </c>
      <c r="C1448" s="39">
        <v>2</v>
      </c>
      <c r="D1448" s="39">
        <v>240</v>
      </c>
      <c r="E144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448" s="29" t="str">
        <f>IF(Table2[[#This Row],[M1A]]="","",Table2[[#This Row],[M1A]]-Table2[[#This Row],[AWAL]])</f>
        <v/>
      </c>
      <c r="I1448" s="29" t="str">
        <f>IF(Table2[[#This Row],[M2A]]="","",SUM(Table2[[#This Row],[M2A]]-(IF(Table2[[#This Row],[M1A]]="",Table2[[#This Row],[AWAL]],Table2[[#This Row],[M1A]]))))</f>
        <v/>
      </c>
      <c r="J1448" s="30"/>
      <c r="K144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4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48" s="31" t="str">
        <f>IF(NOT(Table2[[#This Row],[M1B]]=""),"+-","")</f>
        <v/>
      </c>
      <c r="O1448" s="50"/>
    </row>
    <row r="1449" spans="1:15">
      <c r="A1449" s="28">
        <f>IF(Table2[[#This Row],[TT]]&lt;1,"",COUNT(A$2:A1448)+1)</f>
        <v>1326</v>
      </c>
      <c r="B1449" s="38" t="s">
        <v>2651</v>
      </c>
      <c r="C1449" s="39">
        <v>12</v>
      </c>
      <c r="D1449" s="39">
        <v>240</v>
      </c>
      <c r="E144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G1449" s="29" t="str">
        <f>IF(Table2[[#This Row],[M1A]]="","",Table2[[#This Row],[M1A]]-Table2[[#This Row],[AWAL]])</f>
        <v/>
      </c>
      <c r="I1449" s="29" t="str">
        <f>IF(Table2[[#This Row],[M2A]]="","",SUM(Table2[[#This Row],[M2A]]-(IF(Table2[[#This Row],[M1A]]="",Table2[[#This Row],[AWAL]],Table2[[#This Row],[M1A]]))))</f>
        <v/>
      </c>
      <c r="J1449" s="30"/>
      <c r="K144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4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49" s="31" t="str">
        <f>IF(NOT(Table2[[#This Row],[M1B]]=""),"+-","")</f>
        <v/>
      </c>
      <c r="O1449" s="50"/>
    </row>
    <row r="1450" spans="1:15">
      <c r="A1450" s="28">
        <f>IF(Table2[[#This Row],[TT]]&lt;1,"",COUNT(A$2:A1449)+1)</f>
        <v>1327</v>
      </c>
      <c r="B1450" s="38" t="s">
        <v>1533</v>
      </c>
      <c r="C1450" s="39">
        <v>8</v>
      </c>
      <c r="D1450" s="39">
        <v>240</v>
      </c>
      <c r="E145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1450" s="29" t="str">
        <f>IF(Table2[[#This Row],[M1A]]="","",Table2[[#This Row],[M1A]]-Table2[[#This Row],[AWAL]])</f>
        <v/>
      </c>
      <c r="I1450" s="29" t="str">
        <f>IF(Table2[[#This Row],[M2A]]="","",SUM(Table2[[#This Row],[M2A]]-(IF(Table2[[#This Row],[M1A]]="",Table2[[#This Row],[AWAL]],Table2[[#This Row],[M1A]]))))</f>
        <v/>
      </c>
      <c r="J1450" s="30"/>
      <c r="K145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5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50" s="31" t="str">
        <f>IF(NOT(Table2[[#This Row],[M1B]]=""),"+-","")</f>
        <v/>
      </c>
      <c r="O1450" s="50"/>
    </row>
    <row r="1451" spans="1:15">
      <c r="A1451" s="28">
        <f>IF(Table2[[#This Row],[TT]]&lt;1,"",COUNT(A$2:A1450)+1)</f>
        <v>1328</v>
      </c>
      <c r="B1451" s="38" t="s">
        <v>1534</v>
      </c>
      <c r="C1451" s="39">
        <v>5</v>
      </c>
      <c r="D1451" s="39">
        <v>240</v>
      </c>
      <c r="E145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451" s="29" t="str">
        <f>IF(Table2[[#This Row],[M1A]]="","",Table2[[#This Row],[M1A]]-Table2[[#This Row],[AWAL]])</f>
        <v/>
      </c>
      <c r="I1451" s="29" t="str">
        <f>IF(Table2[[#This Row],[M2A]]="","",SUM(Table2[[#This Row],[M2A]]-(IF(Table2[[#This Row],[M1A]]="",Table2[[#This Row],[AWAL]],Table2[[#This Row],[M1A]]))))</f>
        <v/>
      </c>
      <c r="J1451" s="30"/>
      <c r="K145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5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51" s="31" t="str">
        <f>IF(NOT(Table2[[#This Row],[M1B]]=""),"+-","")</f>
        <v/>
      </c>
      <c r="O1451" s="50"/>
    </row>
    <row r="1452" spans="1:15">
      <c r="A1452" s="28">
        <f>IF(Table2[[#This Row],[TT]]&lt;1,"",COUNT(A$2:A1451)+1)</f>
        <v>1329</v>
      </c>
      <c r="B1452" s="38" t="s">
        <v>1535</v>
      </c>
      <c r="C1452" s="39">
        <v>10</v>
      </c>
      <c r="D1452" s="39" t="s">
        <v>59</v>
      </c>
      <c r="E145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G1452" s="29" t="str">
        <f>IF(Table2[[#This Row],[M1A]]="","",Table2[[#This Row],[M1A]]-Table2[[#This Row],[AWAL]])</f>
        <v/>
      </c>
      <c r="I1452" s="29" t="str">
        <f>IF(Table2[[#This Row],[M2A]]="","",SUM(Table2[[#This Row],[M2A]]-(IF(Table2[[#This Row],[M1A]]="",Table2[[#This Row],[AWAL]],Table2[[#This Row],[M1A]]))))</f>
        <v/>
      </c>
      <c r="J1452" s="30"/>
      <c r="K145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5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52" s="31" t="str">
        <f>IF(NOT(Table2[[#This Row],[M1B]]=""),"+-","")</f>
        <v/>
      </c>
      <c r="O1452" s="50"/>
    </row>
    <row r="1453" spans="1:15">
      <c r="A1453" s="28">
        <f>IF(Table2[[#This Row],[TT]]&lt;1,"",COUNT(A$2:A1452)+1)</f>
        <v>1330</v>
      </c>
      <c r="B1453" s="38" t="s">
        <v>1536</v>
      </c>
      <c r="C1453" s="39">
        <v>1</v>
      </c>
      <c r="D1453" s="39" t="s">
        <v>458</v>
      </c>
      <c r="E145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453" s="29" t="str">
        <f>IF(Table2[[#This Row],[M1A]]="","",Table2[[#This Row],[M1A]]-Table2[[#This Row],[AWAL]])</f>
        <v/>
      </c>
      <c r="I1453" s="29" t="str">
        <f>IF(Table2[[#This Row],[M2A]]="","",SUM(Table2[[#This Row],[M2A]]-(IF(Table2[[#This Row],[M1A]]="",Table2[[#This Row],[AWAL]],Table2[[#This Row],[M1A]]))))</f>
        <v/>
      </c>
      <c r="J1453" s="30"/>
      <c r="K145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5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53" s="31" t="str">
        <f>IF(NOT(Table2[[#This Row],[M1B]]=""),"+-","")</f>
        <v/>
      </c>
      <c r="O1453" s="50"/>
    </row>
    <row r="1454" spans="1:15">
      <c r="A1454" s="28">
        <f>IF(Table2[[#This Row],[TT]]&lt;1,"",COUNT(A$2:A1453)+1)</f>
        <v>1331</v>
      </c>
      <c r="B1454" s="38" t="s">
        <v>1537</v>
      </c>
      <c r="C1454" s="39">
        <v>5</v>
      </c>
      <c r="D1454" s="39" t="s">
        <v>34</v>
      </c>
      <c r="E145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454" s="29" t="str">
        <f>IF(Table2[[#This Row],[M1A]]="","",Table2[[#This Row],[M1A]]-Table2[[#This Row],[AWAL]])</f>
        <v/>
      </c>
      <c r="I1454" s="29" t="str">
        <f>IF(Table2[[#This Row],[M2A]]="","",SUM(Table2[[#This Row],[M2A]]-(IF(Table2[[#This Row],[M1A]]="",Table2[[#This Row],[AWAL]],Table2[[#This Row],[M1A]]))))</f>
        <v/>
      </c>
      <c r="J1454" s="30"/>
      <c r="K145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5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54" s="31" t="str">
        <f>IF(NOT(Table2[[#This Row],[M1B]]=""),"+-","")</f>
        <v/>
      </c>
      <c r="O1454" s="50"/>
    </row>
    <row r="1455" spans="1:15">
      <c r="A1455" s="28">
        <f>IF(Table2[[#This Row],[TT]]&lt;1,"",COUNT(A$2:A1454)+1)</f>
        <v>1332</v>
      </c>
      <c r="B1455" s="38" t="s">
        <v>1538</v>
      </c>
      <c r="C1455" s="39">
        <v>1</v>
      </c>
      <c r="D1455" s="39" t="s">
        <v>145</v>
      </c>
      <c r="E145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455" s="29" t="str">
        <f>IF(Table2[[#This Row],[M1A]]="","",Table2[[#This Row],[M1A]]-Table2[[#This Row],[AWAL]])</f>
        <v/>
      </c>
      <c r="I1455" s="29" t="str">
        <f>IF(Table2[[#This Row],[M2A]]="","",SUM(Table2[[#This Row],[M2A]]-(IF(Table2[[#This Row],[M1A]]="",Table2[[#This Row],[AWAL]],Table2[[#This Row],[M1A]]))))</f>
        <v/>
      </c>
      <c r="J1455" s="30"/>
      <c r="K145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5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55" s="31" t="str">
        <f>IF(NOT(Table2[[#This Row],[M1B]]=""),"+-","")</f>
        <v/>
      </c>
      <c r="O1455" s="50"/>
    </row>
    <row r="1456" spans="1:15">
      <c r="A1456" s="28">
        <f>IF(Table2[[#This Row],[TT]]&lt;1,"",COUNT(A$2:A1455)+1)</f>
        <v>1333</v>
      </c>
      <c r="B1456" s="38" t="s">
        <v>1539</v>
      </c>
      <c r="C1456" s="39">
        <v>1</v>
      </c>
      <c r="D1456" s="39" t="s">
        <v>137</v>
      </c>
      <c r="E145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456" s="29" t="str">
        <f>IF(Table2[[#This Row],[M1A]]="","",Table2[[#This Row],[M1A]]-Table2[[#This Row],[AWAL]])</f>
        <v/>
      </c>
      <c r="I1456" s="29" t="str">
        <f>IF(Table2[[#This Row],[M2A]]="","",SUM(Table2[[#This Row],[M2A]]-(IF(Table2[[#This Row],[M1A]]="",Table2[[#This Row],[AWAL]],Table2[[#This Row],[M1A]]))))</f>
        <v/>
      </c>
      <c r="J1456" s="30"/>
      <c r="K145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5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56" s="31" t="str">
        <f>IF(NOT(Table2[[#This Row],[M1B]]=""),"+-","")</f>
        <v/>
      </c>
      <c r="O1456" s="50"/>
    </row>
    <row r="1457" spans="1:15">
      <c r="A1457" s="28">
        <f>IF(Table2[[#This Row],[TT]]&lt;1,"",COUNT(A$2:A1456)+1)</f>
        <v>1334</v>
      </c>
      <c r="B1457" s="38" t="s">
        <v>1540</v>
      </c>
      <c r="C1457" s="39">
        <v>3</v>
      </c>
      <c r="D1457" s="39" t="s">
        <v>819</v>
      </c>
      <c r="E145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457" s="29" t="str">
        <f>IF(Table2[[#This Row],[M1A]]="","",Table2[[#This Row],[M1A]]-Table2[[#This Row],[AWAL]])</f>
        <v/>
      </c>
      <c r="I1457" s="29" t="str">
        <f>IF(Table2[[#This Row],[M2A]]="","",SUM(Table2[[#This Row],[M2A]]-(IF(Table2[[#This Row],[M1A]]="",Table2[[#This Row],[AWAL]],Table2[[#This Row],[M1A]]))))</f>
        <v/>
      </c>
      <c r="J1457" s="30"/>
      <c r="K145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5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57" s="31" t="str">
        <f>IF(NOT(Table2[[#This Row],[M1B]]=""),"+-","")</f>
        <v/>
      </c>
      <c r="O1457" s="50"/>
    </row>
    <row r="1458" spans="1:15">
      <c r="A1458" s="28">
        <f>IF(Table2[[#This Row],[TT]]&lt;1,"",COUNT(A$2:A1457)+1)</f>
        <v>1335</v>
      </c>
      <c r="B1458" s="38" t="s">
        <v>1541</v>
      </c>
      <c r="C1458" s="39">
        <v>5</v>
      </c>
      <c r="D1458" s="39" t="s">
        <v>57</v>
      </c>
      <c r="E145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458" s="29" t="str">
        <f>IF(Table2[[#This Row],[M1A]]="","",Table2[[#This Row],[M1A]]-Table2[[#This Row],[AWAL]])</f>
        <v/>
      </c>
      <c r="I1458" s="29" t="str">
        <f>IF(Table2[[#This Row],[M2A]]="","",SUM(Table2[[#This Row],[M2A]]-(IF(Table2[[#This Row],[M1A]]="",Table2[[#This Row],[AWAL]],Table2[[#This Row],[M1A]]))))</f>
        <v/>
      </c>
      <c r="J1458" s="30"/>
      <c r="K145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5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58" s="31" t="str">
        <f>IF(NOT(Table2[[#This Row],[M1B]]=""),"+-","")</f>
        <v/>
      </c>
      <c r="O1458" s="50"/>
    </row>
    <row r="1459" spans="1:15">
      <c r="A1459" s="28">
        <f>IF(Table2[[#This Row],[TT]]&lt;1,"",COUNT(A$2:A1458)+1)</f>
        <v>1336</v>
      </c>
      <c r="B1459" s="38" t="s">
        <v>1542</v>
      </c>
      <c r="C1459" s="39">
        <v>2</v>
      </c>
      <c r="D1459" s="39" t="s">
        <v>196</v>
      </c>
      <c r="E145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459" s="29" t="str">
        <f>IF(Table2[[#This Row],[M1A]]="","",Table2[[#This Row],[M1A]]-Table2[[#This Row],[AWAL]])</f>
        <v/>
      </c>
      <c r="I1459" s="29" t="str">
        <f>IF(Table2[[#This Row],[M2A]]="","",SUM(Table2[[#This Row],[M2A]]-(IF(Table2[[#This Row],[M1A]]="",Table2[[#This Row],[AWAL]],Table2[[#This Row],[M1A]]))))</f>
        <v/>
      </c>
      <c r="J1459" s="30"/>
      <c r="K145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5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59" s="31" t="str">
        <f>IF(NOT(Table2[[#This Row],[M1B]]=""),"+-","")</f>
        <v/>
      </c>
      <c r="O1459" s="50"/>
    </row>
    <row r="1460" spans="1:15">
      <c r="A1460" s="28">
        <f>IF(Table2[[#This Row],[TT]]&lt;1,"",COUNT(A$2:A1459)+1)</f>
        <v>1337</v>
      </c>
      <c r="B1460" s="38" t="s">
        <v>1543</v>
      </c>
      <c r="C1460" s="39">
        <v>1</v>
      </c>
      <c r="D1460" s="39" t="s">
        <v>954</v>
      </c>
      <c r="E146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460" s="29" t="str">
        <f>IF(Table2[[#This Row],[M1A]]="","",Table2[[#This Row],[M1A]]-Table2[[#This Row],[AWAL]])</f>
        <v/>
      </c>
      <c r="I1460" s="29" t="str">
        <f>IF(Table2[[#This Row],[M2A]]="","",SUM(Table2[[#This Row],[M2A]]-(IF(Table2[[#This Row],[M1A]]="",Table2[[#This Row],[AWAL]],Table2[[#This Row],[M1A]]))))</f>
        <v/>
      </c>
      <c r="J1460" s="30"/>
      <c r="K146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6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60" s="31" t="str">
        <f>IF(NOT(Table2[[#This Row],[M1B]]=""),"+-","")</f>
        <v/>
      </c>
      <c r="O1460" s="50"/>
    </row>
    <row r="1461" spans="1:15">
      <c r="A1461" s="28">
        <f>IF(Table2[[#This Row],[TT]]&lt;1,"",COUNT(A$2:A1460)+1)</f>
        <v>1338</v>
      </c>
      <c r="B1461" s="38" t="s">
        <v>1544</v>
      </c>
      <c r="C1461" s="39">
        <v>7</v>
      </c>
      <c r="D1461" s="39" t="s">
        <v>170</v>
      </c>
      <c r="E146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461" s="29" t="str">
        <f>IF(Table2[[#This Row],[M1A]]="","",Table2[[#This Row],[M1A]]-Table2[[#This Row],[AWAL]])</f>
        <v/>
      </c>
      <c r="I1461" s="29" t="str">
        <f>IF(Table2[[#This Row],[M2A]]="","",SUM(Table2[[#This Row],[M2A]]-(IF(Table2[[#This Row],[M1A]]="",Table2[[#This Row],[AWAL]],Table2[[#This Row],[M1A]]))))</f>
        <v/>
      </c>
      <c r="J1461" s="30"/>
      <c r="K146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6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61" s="31" t="str">
        <f>IF(NOT(Table2[[#This Row],[M1B]]=""),"+-","")</f>
        <v/>
      </c>
      <c r="O1461" s="50"/>
    </row>
    <row r="1462" spans="1:15">
      <c r="A1462" s="28">
        <f>IF(Table2[[#This Row],[TT]]&lt;1,"",COUNT(A$2:A1461)+1)</f>
        <v>1339</v>
      </c>
      <c r="B1462" s="38" t="s">
        <v>1545</v>
      </c>
      <c r="C1462" s="39">
        <v>1</v>
      </c>
      <c r="D1462" s="39" t="s">
        <v>43</v>
      </c>
      <c r="E146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462" s="29" t="str">
        <f>IF(Table2[[#This Row],[M1A]]="","",Table2[[#This Row],[M1A]]-Table2[[#This Row],[AWAL]])</f>
        <v/>
      </c>
      <c r="I1462" s="29" t="str">
        <f>IF(Table2[[#This Row],[M2A]]="","",SUM(Table2[[#This Row],[M2A]]-(IF(Table2[[#This Row],[M1A]]="",Table2[[#This Row],[AWAL]],Table2[[#This Row],[M1A]]))))</f>
        <v/>
      </c>
      <c r="J1462" s="30"/>
      <c r="K146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6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62" s="31" t="str">
        <f>IF(NOT(Table2[[#This Row],[M1B]]=""),"+-","")</f>
        <v/>
      </c>
      <c r="O1462" s="50"/>
    </row>
    <row r="1463" spans="1:15">
      <c r="A1463" s="28">
        <f>IF(Table2[[#This Row],[TT]]&lt;1,"",COUNT(A$2:A1462)+1)</f>
        <v>1340</v>
      </c>
      <c r="B1463" s="38" t="s">
        <v>1546</v>
      </c>
      <c r="C1463" s="39">
        <v>8</v>
      </c>
      <c r="D1463" s="39" t="s">
        <v>204</v>
      </c>
      <c r="E146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1463" s="29" t="str">
        <f>IF(Table2[[#This Row],[M1A]]="","",Table2[[#This Row],[M1A]]-Table2[[#This Row],[AWAL]])</f>
        <v/>
      </c>
      <c r="I1463" s="29" t="str">
        <f>IF(Table2[[#This Row],[M2A]]="","",SUM(Table2[[#This Row],[M2A]]-(IF(Table2[[#This Row],[M1A]]="",Table2[[#This Row],[AWAL]],Table2[[#This Row],[M1A]]))))</f>
        <v/>
      </c>
      <c r="J1463" s="30"/>
      <c r="K146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6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63" s="31" t="str">
        <f>IF(NOT(Table2[[#This Row],[M1B]]=""),"+-","")</f>
        <v/>
      </c>
      <c r="O1463" s="86"/>
    </row>
    <row r="1464" spans="1:15">
      <c r="A1464" s="28">
        <f>IF(Table2[[#This Row],[TT]]&lt;1,"",COUNT(A$2:A1463)+1)</f>
        <v>1341</v>
      </c>
      <c r="B1464" s="38" t="s">
        <v>1547</v>
      </c>
      <c r="C1464" s="39">
        <v>24</v>
      </c>
      <c r="D1464" s="39" t="s">
        <v>278</v>
      </c>
      <c r="E146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24</v>
      </c>
      <c r="G1464" s="29" t="str">
        <f>IF(Table2[[#This Row],[M1A]]="","",Table2[[#This Row],[M1A]]-Table2[[#This Row],[AWAL]])</f>
        <v/>
      </c>
      <c r="I1464" s="29" t="str">
        <f>IF(Table2[[#This Row],[M2A]]="","",SUM(Table2[[#This Row],[M2A]]-(IF(Table2[[#This Row],[M1A]]="",Table2[[#This Row],[AWAL]],Table2[[#This Row],[M1A]]))))</f>
        <v/>
      </c>
      <c r="J1464" s="30"/>
      <c r="K146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6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64" s="31" t="str">
        <f>IF(NOT(Table2[[#This Row],[M1B]]=""),"+-","")</f>
        <v/>
      </c>
      <c r="O1464" s="86"/>
    </row>
    <row r="1465" spans="1:15">
      <c r="A1465" s="28">
        <f>IF(Table2[[#This Row],[TT]]&lt;1,"",COUNT(A$2:A1464)+1)</f>
        <v>1342</v>
      </c>
      <c r="B1465" s="38" t="s">
        <v>1548</v>
      </c>
      <c r="C1465" s="39">
        <v>32</v>
      </c>
      <c r="D1465" s="39" t="s">
        <v>194</v>
      </c>
      <c r="E146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32</v>
      </c>
      <c r="G1465" s="29" t="str">
        <f>IF(Table2[[#This Row],[M1A]]="","",Table2[[#This Row],[M1A]]-Table2[[#This Row],[AWAL]])</f>
        <v/>
      </c>
      <c r="I1465" s="29" t="str">
        <f>IF(Table2[[#This Row],[M2A]]="","",SUM(Table2[[#This Row],[M2A]]-(IF(Table2[[#This Row],[M1A]]="",Table2[[#This Row],[AWAL]],Table2[[#This Row],[M1A]]))))</f>
        <v/>
      </c>
      <c r="J1465" s="30"/>
      <c r="K146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6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65" s="31" t="str">
        <f>IF(NOT(Table2[[#This Row],[M1B]]=""),"+-","")</f>
        <v/>
      </c>
      <c r="O1465" s="50"/>
    </row>
    <row r="1466" spans="1:15">
      <c r="A1466" s="28">
        <f>IF(Table2[[#This Row],[TT]]&lt;1,"",COUNT(A$2:A1465)+1)</f>
        <v>1343</v>
      </c>
      <c r="B1466" s="38" t="s">
        <v>1549</v>
      </c>
      <c r="C1466" s="39">
        <v>31</v>
      </c>
      <c r="D1466" s="39" t="s">
        <v>347</v>
      </c>
      <c r="E146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31</v>
      </c>
      <c r="G1466" s="29" t="str">
        <f>IF(Table2[[#This Row],[M1A]]="","",Table2[[#This Row],[M1A]]-Table2[[#This Row],[AWAL]])</f>
        <v/>
      </c>
      <c r="I1466" s="29" t="str">
        <f>IF(Table2[[#This Row],[M2A]]="","",SUM(Table2[[#This Row],[M2A]]-(IF(Table2[[#This Row],[M1A]]="",Table2[[#This Row],[AWAL]],Table2[[#This Row],[M1A]]))))</f>
        <v/>
      </c>
      <c r="J1466" s="30"/>
      <c r="K146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6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66" s="31" t="str">
        <f>IF(NOT(Table2[[#This Row],[M1B]]=""),"+-","")</f>
        <v/>
      </c>
      <c r="O1466" s="50"/>
    </row>
    <row r="1467" spans="1:15">
      <c r="A1467" s="28">
        <f>IF(Table2[[#This Row],[TT]]&lt;1,"",COUNT(A$2:A1466)+1)</f>
        <v>1344</v>
      </c>
      <c r="B1467" s="38" t="s">
        <v>1550</v>
      </c>
      <c r="C1467" s="39">
        <v>3</v>
      </c>
      <c r="D1467" s="39" t="s">
        <v>32</v>
      </c>
      <c r="E146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467" s="29" t="str">
        <f>IF(Table2[[#This Row],[M1A]]="","",Table2[[#This Row],[M1A]]-Table2[[#This Row],[AWAL]])</f>
        <v/>
      </c>
      <c r="I1467" s="29" t="str">
        <f>IF(Table2[[#This Row],[M2A]]="","",SUM(Table2[[#This Row],[M2A]]-(IF(Table2[[#This Row],[M1A]]="",Table2[[#This Row],[AWAL]],Table2[[#This Row],[M1A]]))))</f>
        <v/>
      </c>
      <c r="J1467" s="30"/>
      <c r="K146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6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67" s="31" t="str">
        <f>IF(NOT(Table2[[#This Row],[M1B]]=""),"+-","")</f>
        <v/>
      </c>
      <c r="O1467" s="50"/>
    </row>
    <row r="1468" spans="1:15">
      <c r="A1468" s="28">
        <f>IF(Table2[[#This Row],[TT]]&lt;1,"",COUNT(A$2:A1467)+1)</f>
        <v>1345</v>
      </c>
      <c r="B1468" s="38" t="s">
        <v>1551</v>
      </c>
      <c r="C1468" s="39">
        <v>2</v>
      </c>
      <c r="D1468" s="39" t="s">
        <v>1552</v>
      </c>
      <c r="E146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468" s="29" t="str">
        <f>IF(Table2[[#This Row],[M1A]]="","",Table2[[#This Row],[M1A]]-Table2[[#This Row],[AWAL]])</f>
        <v/>
      </c>
      <c r="I1468" s="29" t="str">
        <f>IF(Table2[[#This Row],[M2A]]="","",SUM(Table2[[#This Row],[M2A]]-(IF(Table2[[#This Row],[M1A]]="",Table2[[#This Row],[AWAL]],Table2[[#This Row],[M1A]]))))</f>
        <v/>
      </c>
      <c r="J1468" s="30"/>
      <c r="K146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6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68" s="31" t="str">
        <f>IF(NOT(Table2[[#This Row],[M1B]]=""),"+-","")</f>
        <v/>
      </c>
      <c r="O1468" s="50"/>
    </row>
    <row r="1469" spans="1:15">
      <c r="A1469" s="28">
        <f>IF(Table2[[#This Row],[TT]]&lt;1,"",COUNT(A$2:A1468)+1)</f>
        <v>1346</v>
      </c>
      <c r="B1469" s="38" t="s">
        <v>1553</v>
      </c>
      <c r="C1469" s="39">
        <v>31</v>
      </c>
      <c r="D1469" s="39">
        <v>180</v>
      </c>
      <c r="E146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31</v>
      </c>
      <c r="G1469" s="29" t="str">
        <f>IF(Table2[[#This Row],[M1A]]="","",Table2[[#This Row],[M1A]]-Table2[[#This Row],[AWAL]])</f>
        <v/>
      </c>
      <c r="I1469" s="29" t="str">
        <f>IF(Table2[[#This Row],[M2A]]="","",SUM(Table2[[#This Row],[M2A]]-(IF(Table2[[#This Row],[M1A]]="",Table2[[#This Row],[AWAL]],Table2[[#This Row],[M1A]]))))</f>
        <v/>
      </c>
      <c r="J1469" s="30"/>
      <c r="K146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6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69" s="31" t="str">
        <f>IF(NOT(Table2[[#This Row],[M1B]]=""),"+-","")</f>
        <v/>
      </c>
      <c r="O1469" s="50"/>
    </row>
    <row r="1470" spans="1:15">
      <c r="A1470" s="28">
        <f>IF(Table2[[#This Row],[TT]]&lt;1,"",COUNT(A$2:A1469)+1)</f>
        <v>1347</v>
      </c>
      <c r="B1470" s="38" t="s">
        <v>1554</v>
      </c>
      <c r="C1470" s="39">
        <v>13</v>
      </c>
      <c r="D1470" s="39" t="s">
        <v>135</v>
      </c>
      <c r="E147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G1470" s="29" t="str">
        <f>IF(Table2[[#This Row],[M1A]]="","",Table2[[#This Row],[M1A]]-Table2[[#This Row],[AWAL]])</f>
        <v/>
      </c>
      <c r="I1470" s="29" t="str">
        <f>IF(Table2[[#This Row],[M2A]]="","",SUM(Table2[[#This Row],[M2A]]-(IF(Table2[[#This Row],[M1A]]="",Table2[[#This Row],[AWAL]],Table2[[#This Row],[M1A]]))))</f>
        <v/>
      </c>
      <c r="J1470" s="30"/>
      <c r="K147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7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70" s="31" t="str">
        <f>IF(NOT(Table2[[#This Row],[M1B]]=""),"+-","")</f>
        <v/>
      </c>
      <c r="O1470" s="50"/>
    </row>
    <row r="1471" spans="1:15">
      <c r="A1471" s="48">
        <f>IF(Table2[[#This Row],[TT]]&lt;1,"",COUNT(A$2:A1470)+1)</f>
        <v>1348</v>
      </c>
      <c r="B1471" s="85" t="s">
        <v>3003</v>
      </c>
      <c r="C1471" s="75"/>
      <c r="D1471" s="75" t="s">
        <v>2811</v>
      </c>
      <c r="E1471" s="5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17</v>
      </c>
      <c r="F1471" s="49">
        <v>8</v>
      </c>
      <c r="G1471" s="50">
        <f>IF(Table2[[#This Row],[M1A]]="","",Table2[[#This Row],[M1A]]-Table2[[#This Row],[AWAL]])</f>
        <v>8</v>
      </c>
      <c r="H1471" s="49"/>
      <c r="I1471" s="50" t="str">
        <f>IF(Table2[[#This Row],[M2A]]="","",SUM(Table2[[#This Row],[M2A]]-(IF(Table2[[#This Row],[M1A]]="",Table2[[#This Row],[AWAL]],Table2[[#This Row],[M1A]]))))</f>
        <v/>
      </c>
      <c r="J1471" s="51"/>
      <c r="K1471" s="50" t="str">
        <f>IF(Table2[[#This Row],[M3A]]="","",SUM(Table2[[#This Row],[M3A]]-(IF(Table2[[#This Row],[M2A]]="",IF(Table2[[#This Row],[M1A]]="",Table2[[#This Row],[AWAL]],Table2[[#This Row],[M1A]]),Table2[[#This Row],[M2A]]))))</f>
        <v/>
      </c>
      <c r="L1471" s="49">
        <v>17</v>
      </c>
      <c r="M1471" s="50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9</v>
      </c>
      <c r="N1471" s="50" t="str">
        <f>IF(NOT(Table2[[#This Row],[M1B]]=""),"+-","")</f>
        <v>+-</v>
      </c>
      <c r="O1471" s="50"/>
    </row>
    <row r="1472" spans="1:15">
      <c r="A1472" s="28">
        <f>IF(Table2[[#This Row],[TT]]&lt;1,"",COUNT(A$2:A1471)+1)</f>
        <v>1349</v>
      </c>
      <c r="B1472" s="38" t="s">
        <v>1555</v>
      </c>
      <c r="C1472" s="39">
        <v>11</v>
      </c>
      <c r="D1472" s="39" t="s">
        <v>643</v>
      </c>
      <c r="E147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G1472" s="29" t="str">
        <f>IF(Table2[[#This Row],[M1A]]="","",Table2[[#This Row],[M1A]]-Table2[[#This Row],[AWAL]])</f>
        <v/>
      </c>
      <c r="I1472" s="29" t="str">
        <f>IF(Table2[[#This Row],[M2A]]="","",SUM(Table2[[#This Row],[M2A]]-(IF(Table2[[#This Row],[M1A]]="",Table2[[#This Row],[AWAL]],Table2[[#This Row],[M1A]]))))</f>
        <v/>
      </c>
      <c r="J1472" s="30"/>
      <c r="K147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7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72" s="31" t="str">
        <f>IF(NOT(Table2[[#This Row],[M1B]]=""),"+-","")</f>
        <v/>
      </c>
      <c r="O1472" s="50"/>
    </row>
    <row r="1473" spans="1:15">
      <c r="A1473" s="28">
        <f>IF(Table2[[#This Row],[TT]]&lt;1,"",COUNT(A$2:A1472)+1)</f>
        <v>1350</v>
      </c>
      <c r="B1473" s="38" t="s">
        <v>1557</v>
      </c>
      <c r="C1473" s="39">
        <v>7</v>
      </c>
      <c r="D1473" s="39" t="s">
        <v>1558</v>
      </c>
      <c r="E147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473" s="29" t="str">
        <f>IF(Table2[[#This Row],[M1A]]="","",Table2[[#This Row],[M1A]]-Table2[[#This Row],[AWAL]])</f>
        <v/>
      </c>
      <c r="I1473" s="29" t="str">
        <f>IF(Table2[[#This Row],[M2A]]="","",SUM(Table2[[#This Row],[M2A]]-(IF(Table2[[#This Row],[M1A]]="",Table2[[#This Row],[AWAL]],Table2[[#This Row],[M1A]]))))</f>
        <v/>
      </c>
      <c r="J1473" s="30"/>
      <c r="K147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7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73" s="31" t="str">
        <f>IF(NOT(Table2[[#This Row],[M1B]]=""),"+-","")</f>
        <v/>
      </c>
      <c r="O1473" s="50"/>
    </row>
    <row r="1474" spans="1:15">
      <c r="A1474" s="28">
        <f>IF(Table2[[#This Row],[TT]]&lt;1,"",COUNT(A$2:A1473)+1)</f>
        <v>1351</v>
      </c>
      <c r="B1474" s="70" t="s">
        <v>1559</v>
      </c>
      <c r="C1474" s="71">
        <v>32</v>
      </c>
      <c r="D1474" s="71" t="s">
        <v>554</v>
      </c>
      <c r="E147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32</v>
      </c>
      <c r="G1474" s="29" t="str">
        <f>IF(Table2[[#This Row],[M1A]]="","",Table2[[#This Row],[M1A]]-Table2[[#This Row],[AWAL]])</f>
        <v/>
      </c>
      <c r="I1474" s="29" t="str">
        <f>IF(Table2[[#This Row],[M2A]]="","",SUM(Table2[[#This Row],[M2A]]-(IF(Table2[[#This Row],[M1A]]="",Table2[[#This Row],[AWAL]],Table2[[#This Row],[M1A]]))))</f>
        <v/>
      </c>
      <c r="J1474" s="30"/>
      <c r="K147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7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74" s="31" t="str">
        <f>IF(NOT(Table2[[#This Row],[M1B]]=""),"+-","")</f>
        <v/>
      </c>
      <c r="O1474" s="50"/>
    </row>
    <row r="1475" spans="1:15">
      <c r="A1475" s="28">
        <f>IF(Table2[[#This Row],[TT]]&lt;1,"",COUNT(A$2:A1474)+1)</f>
        <v>1352</v>
      </c>
      <c r="B1475" s="70" t="s">
        <v>1560</v>
      </c>
      <c r="C1475" s="71">
        <v>22</v>
      </c>
      <c r="D1475" s="71" t="s">
        <v>413</v>
      </c>
      <c r="E147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22</v>
      </c>
      <c r="G1475" s="29" t="str">
        <f>IF(Table2[[#This Row],[M1A]]="","",Table2[[#This Row],[M1A]]-Table2[[#This Row],[AWAL]])</f>
        <v/>
      </c>
      <c r="I1475" s="29" t="str">
        <f>IF(Table2[[#This Row],[M2A]]="","",SUM(Table2[[#This Row],[M2A]]-(IF(Table2[[#This Row],[M1A]]="",Table2[[#This Row],[AWAL]],Table2[[#This Row],[M1A]]))))</f>
        <v/>
      </c>
      <c r="J1475" s="30"/>
      <c r="K147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7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75" s="31" t="str">
        <f>IF(NOT(Table2[[#This Row],[M1B]]=""),"+-","")</f>
        <v/>
      </c>
      <c r="O1475" s="50"/>
    </row>
    <row r="1476" spans="1:15">
      <c r="A1476" s="28">
        <f>IF(Table2[[#This Row],[TT]]&lt;1,"",COUNT(A$2:A1475)+1)</f>
        <v>1353</v>
      </c>
      <c r="B1476" s="70" t="s">
        <v>1561</v>
      </c>
      <c r="C1476" s="71">
        <v>4</v>
      </c>
      <c r="D1476" s="71" t="s">
        <v>14</v>
      </c>
      <c r="E147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476" s="29" t="str">
        <f>IF(Table2[[#This Row],[M1A]]="","",Table2[[#This Row],[M1A]]-Table2[[#This Row],[AWAL]])</f>
        <v/>
      </c>
      <c r="I1476" s="29" t="str">
        <f>IF(Table2[[#This Row],[M2A]]="","",SUM(Table2[[#This Row],[M2A]]-(IF(Table2[[#This Row],[M1A]]="",Table2[[#This Row],[AWAL]],Table2[[#This Row],[M1A]]))))</f>
        <v/>
      </c>
      <c r="J1476" s="30"/>
      <c r="K147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7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76" s="31" t="str">
        <f>IF(NOT(Table2[[#This Row],[M1B]]=""),"+-","")</f>
        <v/>
      </c>
      <c r="O1476" s="50"/>
    </row>
    <row r="1477" spans="1:15">
      <c r="A1477" s="28">
        <f>IF(Table2[[#This Row],[TT]]&lt;1,"",COUNT(A$2:A1476)+1)</f>
        <v>1354</v>
      </c>
      <c r="B1477" s="38" t="s">
        <v>1562</v>
      </c>
      <c r="C1477" s="39">
        <v>18</v>
      </c>
      <c r="D1477" s="39" t="s">
        <v>14</v>
      </c>
      <c r="E147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18</v>
      </c>
      <c r="G1477" s="29" t="str">
        <f>IF(Table2[[#This Row],[M1A]]="","",Table2[[#This Row],[M1A]]-Table2[[#This Row],[AWAL]])</f>
        <v/>
      </c>
      <c r="I1477" s="29" t="str">
        <f>IF(Table2[[#This Row],[M2A]]="","",SUM(Table2[[#This Row],[M2A]]-(IF(Table2[[#This Row],[M1A]]="",Table2[[#This Row],[AWAL]],Table2[[#This Row],[M1A]]))))</f>
        <v/>
      </c>
      <c r="J1477" s="30"/>
      <c r="K147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7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77" s="31" t="str">
        <f>IF(NOT(Table2[[#This Row],[M1B]]=""),"+-","")</f>
        <v/>
      </c>
      <c r="O1477" s="50"/>
    </row>
    <row r="1478" spans="1:15">
      <c r="A1478" s="28">
        <f>IF(Table2[[#This Row],[TT]]&lt;1,"",COUNT(A$2:A1477)+1)</f>
        <v>1355</v>
      </c>
      <c r="B1478" s="38" t="s">
        <v>1563</v>
      </c>
      <c r="C1478" s="39">
        <v>1</v>
      </c>
      <c r="D1478" s="39" t="s">
        <v>554</v>
      </c>
      <c r="E147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478" s="29" t="str">
        <f>IF(Table2[[#This Row],[M1A]]="","",Table2[[#This Row],[M1A]]-Table2[[#This Row],[AWAL]])</f>
        <v/>
      </c>
      <c r="I1478" s="29" t="str">
        <f>IF(Table2[[#This Row],[M2A]]="","",SUM(Table2[[#This Row],[M2A]]-(IF(Table2[[#This Row],[M1A]]="",Table2[[#This Row],[AWAL]],Table2[[#This Row],[M1A]]))))</f>
        <v/>
      </c>
      <c r="J1478" s="30"/>
      <c r="K147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7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78" s="31" t="str">
        <f>IF(NOT(Table2[[#This Row],[M1B]]=""),"+-","")</f>
        <v/>
      </c>
      <c r="O1478" s="50"/>
    </row>
    <row r="1479" spans="1:15">
      <c r="A1479" s="28" t="str">
        <f>IF(Table2[[#This Row],[TT]]&lt;1,"",COUNT(A$2:A1478)+1)</f>
        <v/>
      </c>
      <c r="B1479" s="37" t="s">
        <v>2917</v>
      </c>
      <c r="C1479" s="42">
        <v>1</v>
      </c>
      <c r="D1479" s="42" t="s">
        <v>2806</v>
      </c>
      <c r="E147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1479" s="29">
        <v>0</v>
      </c>
      <c r="G1479" s="29">
        <f>IF(Table2[[#This Row],[M1A]]="","",Table2[[#This Row],[M1A]]-Table2[[#This Row],[AWAL]])</f>
        <v>-1</v>
      </c>
      <c r="I1479" s="29" t="str">
        <f>IF(Table2[[#This Row],[M2A]]="","",SUM(Table2[[#This Row],[M2A]]-(IF(Table2[[#This Row],[M1A]]="",Table2[[#This Row],[AWAL]],Table2[[#This Row],[M1A]]))))</f>
        <v/>
      </c>
      <c r="J1479" s="30"/>
      <c r="K147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7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79" s="31" t="str">
        <f>IF(NOT(Table2[[#This Row],[M1B]]=""),"+-","")</f>
        <v>+-</v>
      </c>
      <c r="O1479" s="50"/>
    </row>
    <row r="1480" spans="1:15">
      <c r="A1480" s="28" t="str">
        <f>IF(Table2[[#This Row],[TT]]&lt;1,"",COUNT(A$2:A1479)+1)</f>
        <v/>
      </c>
      <c r="B1480" s="37" t="s">
        <v>2918</v>
      </c>
      <c r="C1480" s="42">
        <v>1</v>
      </c>
      <c r="D1480" s="42" t="s">
        <v>2806</v>
      </c>
      <c r="E148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1480" s="29">
        <v>0</v>
      </c>
      <c r="G1480" s="29">
        <f>IF(Table2[[#This Row],[M1A]]="","",Table2[[#This Row],[M1A]]-Table2[[#This Row],[AWAL]])</f>
        <v>-1</v>
      </c>
      <c r="I1480" s="29" t="str">
        <f>IF(Table2[[#This Row],[M2A]]="","",SUM(Table2[[#This Row],[M2A]]-(IF(Table2[[#This Row],[M1A]]="",Table2[[#This Row],[AWAL]],Table2[[#This Row],[M1A]]))))</f>
        <v/>
      </c>
      <c r="J1480" s="30"/>
      <c r="K148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8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80" s="31" t="str">
        <f>IF(NOT(Table2[[#This Row],[M1B]]=""),"+-","")</f>
        <v>+-</v>
      </c>
      <c r="O1480" s="50"/>
    </row>
    <row r="1481" spans="1:15">
      <c r="A1481" s="28" t="str">
        <f>IF(Table2[[#This Row],[TT]]&lt;1,"",COUNT(A$2:A1480)+1)</f>
        <v/>
      </c>
      <c r="B1481" s="37" t="s">
        <v>2919</v>
      </c>
      <c r="C1481" s="42">
        <v>1</v>
      </c>
      <c r="D1481" s="42" t="s">
        <v>2806</v>
      </c>
      <c r="E148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1481" s="29">
        <v>0</v>
      </c>
      <c r="G1481" s="29">
        <f>IF(Table2[[#This Row],[M1A]]="","",Table2[[#This Row],[M1A]]-Table2[[#This Row],[AWAL]])</f>
        <v>-1</v>
      </c>
      <c r="I1481" s="29" t="str">
        <f>IF(Table2[[#This Row],[M2A]]="","",SUM(Table2[[#This Row],[M2A]]-(IF(Table2[[#This Row],[M1A]]="",Table2[[#This Row],[AWAL]],Table2[[#This Row],[M1A]]))))</f>
        <v/>
      </c>
      <c r="J1481" s="30"/>
      <c r="K148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8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81" s="31" t="str">
        <f>IF(NOT(Table2[[#This Row],[M1B]]=""),"+-","")</f>
        <v>+-</v>
      </c>
      <c r="O1481" s="50"/>
    </row>
    <row r="1482" spans="1:15">
      <c r="A1482" s="28" t="str">
        <f>IF(Table2[[#This Row],[TT]]&lt;1,"",COUNT(A$2:A1481)+1)</f>
        <v/>
      </c>
      <c r="B1482" s="37" t="s">
        <v>2920</v>
      </c>
      <c r="C1482" s="42">
        <v>1</v>
      </c>
      <c r="D1482" s="42" t="s">
        <v>2806</v>
      </c>
      <c r="E148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1482" s="29">
        <v>0</v>
      </c>
      <c r="G1482" s="29">
        <f>IF(Table2[[#This Row],[M1A]]="","",Table2[[#This Row],[M1A]]-Table2[[#This Row],[AWAL]])</f>
        <v>-1</v>
      </c>
      <c r="I1482" s="29" t="str">
        <f>IF(Table2[[#This Row],[M2A]]="","",SUM(Table2[[#This Row],[M2A]]-(IF(Table2[[#This Row],[M1A]]="",Table2[[#This Row],[AWAL]],Table2[[#This Row],[M1A]]))))</f>
        <v/>
      </c>
      <c r="J1482" s="30"/>
      <c r="K148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8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82" s="31" t="str">
        <f>IF(NOT(Table2[[#This Row],[M1B]]=""),"+-","")</f>
        <v>+-</v>
      </c>
      <c r="O1482" s="50"/>
    </row>
    <row r="1483" spans="1:15">
      <c r="A1483" s="28" t="str">
        <f>IF(Table2[[#This Row],[TT]]&lt;1,"",COUNT(A$2:A1482)+1)</f>
        <v/>
      </c>
      <c r="B1483" s="37" t="s">
        <v>2921</v>
      </c>
      <c r="C1483" s="42">
        <v>1</v>
      </c>
      <c r="D1483" s="42" t="s">
        <v>2806</v>
      </c>
      <c r="E148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1483" s="29">
        <v>0</v>
      </c>
      <c r="G1483" s="29">
        <f>IF(Table2[[#This Row],[M1A]]="","",Table2[[#This Row],[M1A]]-Table2[[#This Row],[AWAL]])</f>
        <v>-1</v>
      </c>
      <c r="I1483" s="29" t="str">
        <f>IF(Table2[[#This Row],[M2A]]="","",SUM(Table2[[#This Row],[M2A]]-(IF(Table2[[#This Row],[M1A]]="",Table2[[#This Row],[AWAL]],Table2[[#This Row],[M1A]]))))</f>
        <v/>
      </c>
      <c r="J1483" s="30"/>
      <c r="K148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8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83" s="31" t="str">
        <f>IF(NOT(Table2[[#This Row],[M1B]]=""),"+-","")</f>
        <v>+-</v>
      </c>
      <c r="O1483" s="50"/>
    </row>
    <row r="1484" spans="1:15">
      <c r="A1484" s="28">
        <f>IF(Table2[[#This Row],[TT]]&lt;1,"",COUNT(A$2:A1483)+1)</f>
        <v>1356</v>
      </c>
      <c r="B1484" s="38" t="s">
        <v>1564</v>
      </c>
      <c r="C1484" s="39">
        <v>3</v>
      </c>
      <c r="D1484" s="39" t="s">
        <v>204</v>
      </c>
      <c r="E148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484" s="29" t="str">
        <f>IF(Table2[[#This Row],[M1A]]="","",Table2[[#This Row],[M1A]]-Table2[[#This Row],[AWAL]])</f>
        <v/>
      </c>
      <c r="I1484" s="29" t="str">
        <f>IF(Table2[[#This Row],[M2A]]="","",SUM(Table2[[#This Row],[M2A]]-(IF(Table2[[#This Row],[M1A]]="",Table2[[#This Row],[AWAL]],Table2[[#This Row],[M1A]]))))</f>
        <v/>
      </c>
      <c r="J1484" s="30"/>
      <c r="K148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8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84" s="31" t="str">
        <f>IF(NOT(Table2[[#This Row],[M1B]]=""),"+-","")</f>
        <v/>
      </c>
      <c r="O1484" s="50"/>
    </row>
    <row r="1485" spans="1:15">
      <c r="A1485" s="28">
        <f>IF(Table2[[#This Row],[TT]]&lt;1,"",COUNT(A$2:A1484)+1)</f>
        <v>1357</v>
      </c>
      <c r="B1485" s="38" t="s">
        <v>1565</v>
      </c>
      <c r="C1485" s="39">
        <v>1</v>
      </c>
      <c r="D1485" s="39" t="s">
        <v>206</v>
      </c>
      <c r="E148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485" s="29" t="str">
        <f>IF(Table2[[#This Row],[M1A]]="","",Table2[[#This Row],[M1A]]-Table2[[#This Row],[AWAL]])</f>
        <v/>
      </c>
      <c r="I1485" s="29" t="str">
        <f>IF(Table2[[#This Row],[M2A]]="","",SUM(Table2[[#This Row],[M2A]]-(IF(Table2[[#This Row],[M1A]]="",Table2[[#This Row],[AWAL]],Table2[[#This Row],[M1A]]))))</f>
        <v/>
      </c>
      <c r="J1485" s="30"/>
      <c r="K148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8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85" s="31" t="str">
        <f>IF(NOT(Table2[[#This Row],[M1B]]=""),"+-","")</f>
        <v/>
      </c>
      <c r="O1485" s="50"/>
    </row>
    <row r="1486" spans="1:15">
      <c r="A1486" s="28">
        <f>IF(Table2[[#This Row],[TT]]&lt;1,"",COUNT(A$2:A1485)+1)</f>
        <v>1358</v>
      </c>
      <c r="B1486" s="38" t="s">
        <v>1566</v>
      </c>
      <c r="C1486" s="39">
        <v>3</v>
      </c>
      <c r="D1486" s="39" t="s">
        <v>14</v>
      </c>
      <c r="E148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486" s="29" t="str">
        <f>IF(Table2[[#This Row],[M1A]]="","",Table2[[#This Row],[M1A]]-Table2[[#This Row],[AWAL]])</f>
        <v/>
      </c>
      <c r="I1486" s="29" t="str">
        <f>IF(Table2[[#This Row],[M2A]]="","",SUM(Table2[[#This Row],[M2A]]-(IF(Table2[[#This Row],[M1A]]="",Table2[[#This Row],[AWAL]],Table2[[#This Row],[M1A]]))))</f>
        <v/>
      </c>
      <c r="J1486" s="30"/>
      <c r="K148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8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86" s="31" t="str">
        <f>IF(NOT(Table2[[#This Row],[M1B]]=""),"+-","")</f>
        <v/>
      </c>
      <c r="O1486" s="50"/>
    </row>
    <row r="1487" spans="1:15">
      <c r="A1487" s="28">
        <f>IF(Table2[[#This Row],[TT]]&lt;1,"",COUNT(A$2:A1486)+1)</f>
        <v>1359</v>
      </c>
      <c r="B1487" s="38" t="s">
        <v>1567</v>
      </c>
      <c r="C1487" s="39">
        <v>3</v>
      </c>
      <c r="D1487" s="39" t="s">
        <v>14</v>
      </c>
      <c r="E148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487" s="29" t="str">
        <f>IF(Table2[[#This Row],[M1A]]="","",Table2[[#This Row],[M1A]]-Table2[[#This Row],[AWAL]])</f>
        <v/>
      </c>
      <c r="I1487" s="29" t="str">
        <f>IF(Table2[[#This Row],[M2A]]="","",SUM(Table2[[#This Row],[M2A]]-(IF(Table2[[#This Row],[M1A]]="",Table2[[#This Row],[AWAL]],Table2[[#This Row],[M1A]]))))</f>
        <v/>
      </c>
      <c r="J1487" s="30"/>
      <c r="K148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8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87" s="31" t="str">
        <f>IF(NOT(Table2[[#This Row],[M1B]]=""),"+-","")</f>
        <v/>
      </c>
      <c r="O1487" s="50"/>
    </row>
    <row r="1488" spans="1:15">
      <c r="A1488" s="28">
        <f>IF(Table2[[#This Row],[TT]]&lt;1,"",COUNT(A$2:A1487)+1)</f>
        <v>1360</v>
      </c>
      <c r="B1488" s="38" t="s">
        <v>1568</v>
      </c>
      <c r="C1488" s="39">
        <v>8</v>
      </c>
      <c r="D1488" s="39" t="s">
        <v>14</v>
      </c>
      <c r="E148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1488" s="29" t="str">
        <f>IF(Table2[[#This Row],[M1A]]="","",Table2[[#This Row],[M1A]]-Table2[[#This Row],[AWAL]])</f>
        <v/>
      </c>
      <c r="I1488" s="29" t="str">
        <f>IF(Table2[[#This Row],[M2A]]="","",SUM(Table2[[#This Row],[M2A]]-(IF(Table2[[#This Row],[M1A]]="",Table2[[#This Row],[AWAL]],Table2[[#This Row],[M1A]]))))</f>
        <v/>
      </c>
      <c r="J1488" s="30"/>
      <c r="K148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8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88" s="31" t="str">
        <f>IF(NOT(Table2[[#This Row],[M1B]]=""),"+-","")</f>
        <v/>
      </c>
      <c r="O1488" s="50"/>
    </row>
    <row r="1489" spans="1:15">
      <c r="A1489" s="28">
        <f>IF(Table2[[#This Row],[TT]]&lt;1,"",COUNT(A$2:A1488)+1)</f>
        <v>1361</v>
      </c>
      <c r="B1489" s="38" t="s">
        <v>1569</v>
      </c>
      <c r="C1489" s="39">
        <v>7</v>
      </c>
      <c r="D1489" s="39" t="s">
        <v>14</v>
      </c>
      <c r="E148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489" s="29" t="str">
        <f>IF(Table2[[#This Row],[M1A]]="","",Table2[[#This Row],[M1A]]-Table2[[#This Row],[AWAL]])</f>
        <v/>
      </c>
      <c r="I1489" s="29" t="str">
        <f>IF(Table2[[#This Row],[M2A]]="","",SUM(Table2[[#This Row],[M2A]]-(IF(Table2[[#This Row],[M1A]]="",Table2[[#This Row],[AWAL]],Table2[[#This Row],[M1A]]))))</f>
        <v/>
      </c>
      <c r="J1489" s="30"/>
      <c r="K148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8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89" s="31" t="str">
        <f>IF(NOT(Table2[[#This Row],[M1B]]=""),"+-","")</f>
        <v/>
      </c>
      <c r="O1489" s="50"/>
    </row>
    <row r="1490" spans="1:15">
      <c r="A1490" s="28">
        <f>IF(Table2[[#This Row],[TT]]&lt;1,"",COUNT(A$2:A1489)+1)</f>
        <v>1362</v>
      </c>
      <c r="B1490" s="72" t="s">
        <v>1570</v>
      </c>
      <c r="C1490" s="73">
        <v>1</v>
      </c>
      <c r="D1490" s="73" t="s">
        <v>529</v>
      </c>
      <c r="E149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490" s="29" t="str">
        <f>IF(Table2[[#This Row],[M1A]]="","",Table2[[#This Row],[M1A]]-Table2[[#This Row],[AWAL]])</f>
        <v/>
      </c>
      <c r="I1490" s="29" t="str">
        <f>IF(Table2[[#This Row],[M2A]]="","",SUM(Table2[[#This Row],[M2A]]-(IF(Table2[[#This Row],[M1A]]="",Table2[[#This Row],[AWAL]],Table2[[#This Row],[M1A]]))))</f>
        <v/>
      </c>
      <c r="J1490" s="30"/>
      <c r="K149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9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90" s="31" t="str">
        <f>IF(NOT(Table2[[#This Row],[M1B]]=""),"+-","")</f>
        <v/>
      </c>
      <c r="O1490" s="50"/>
    </row>
    <row r="1491" spans="1:15">
      <c r="A1491" s="28">
        <f>IF(Table2[[#This Row],[TT]]&lt;1,"",COUNT(A$2:A1490)+1)</f>
        <v>1363</v>
      </c>
      <c r="B1491" s="72" t="s">
        <v>1571</v>
      </c>
      <c r="C1491" s="73">
        <v>3</v>
      </c>
      <c r="D1491" s="73" t="s">
        <v>529</v>
      </c>
      <c r="E149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491" s="29" t="str">
        <f>IF(Table2[[#This Row],[M1A]]="","",Table2[[#This Row],[M1A]]-Table2[[#This Row],[AWAL]])</f>
        <v/>
      </c>
      <c r="I1491" s="29" t="str">
        <f>IF(Table2[[#This Row],[M2A]]="","",SUM(Table2[[#This Row],[M2A]]-(IF(Table2[[#This Row],[M1A]]="",Table2[[#This Row],[AWAL]],Table2[[#This Row],[M1A]]))))</f>
        <v/>
      </c>
      <c r="J1491" s="30"/>
      <c r="K149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9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91" s="31" t="str">
        <f>IF(NOT(Table2[[#This Row],[M1B]]=""),"+-","")</f>
        <v/>
      </c>
      <c r="O1491" s="50"/>
    </row>
    <row r="1492" spans="1:15">
      <c r="A1492" s="28">
        <f>IF(Table2[[#This Row],[TT]]&lt;1,"",COUNT(A$2:A1491)+1)</f>
        <v>1364</v>
      </c>
      <c r="B1492" s="38" t="s">
        <v>1572</v>
      </c>
      <c r="C1492" s="39">
        <v>11</v>
      </c>
      <c r="D1492" s="39" t="s">
        <v>14</v>
      </c>
      <c r="E149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G1492" s="29" t="str">
        <f>IF(Table2[[#This Row],[M1A]]="","",Table2[[#This Row],[M1A]]-Table2[[#This Row],[AWAL]])</f>
        <v/>
      </c>
      <c r="I1492" s="29" t="str">
        <f>IF(Table2[[#This Row],[M2A]]="","",SUM(Table2[[#This Row],[M2A]]-(IF(Table2[[#This Row],[M1A]]="",Table2[[#This Row],[AWAL]],Table2[[#This Row],[M1A]]))))</f>
        <v/>
      </c>
      <c r="J1492" s="30"/>
      <c r="K149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9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92" s="31" t="str">
        <f>IF(NOT(Table2[[#This Row],[M1B]]=""),"+-","")</f>
        <v/>
      </c>
      <c r="O1492" s="50"/>
    </row>
    <row r="1493" spans="1:15">
      <c r="A1493" s="28">
        <f>IF(Table2[[#This Row],[TT]]&lt;1,"",COUNT(A$2:A1492)+1)</f>
        <v>1365</v>
      </c>
      <c r="B1493" s="38" t="s">
        <v>1573</v>
      </c>
      <c r="C1493" s="39">
        <v>11</v>
      </c>
      <c r="D1493" s="39" t="s">
        <v>905</v>
      </c>
      <c r="E149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G1493" s="29" t="str">
        <f>IF(Table2[[#This Row],[M1A]]="","",Table2[[#This Row],[M1A]]-Table2[[#This Row],[AWAL]])</f>
        <v/>
      </c>
      <c r="I1493" s="29" t="str">
        <f>IF(Table2[[#This Row],[M2A]]="","",SUM(Table2[[#This Row],[M2A]]-(IF(Table2[[#This Row],[M1A]]="",Table2[[#This Row],[AWAL]],Table2[[#This Row],[M1A]]))))</f>
        <v/>
      </c>
      <c r="J1493" s="30"/>
      <c r="K149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9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93" s="31" t="str">
        <f>IF(NOT(Table2[[#This Row],[M1B]]=""),"+-","")</f>
        <v/>
      </c>
      <c r="O1493" s="50"/>
    </row>
    <row r="1494" spans="1:15">
      <c r="A1494" s="28">
        <f>IF(Table2[[#This Row],[TT]]&lt;1,"",COUNT(A$2:A1493)+1)</f>
        <v>1366</v>
      </c>
      <c r="B1494" s="38" t="s">
        <v>1574</v>
      </c>
      <c r="C1494" s="39">
        <v>5</v>
      </c>
      <c r="D1494" s="39" t="s">
        <v>86</v>
      </c>
      <c r="E149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494" s="29" t="str">
        <f>IF(Table2[[#This Row],[M1A]]="","",Table2[[#This Row],[M1A]]-Table2[[#This Row],[AWAL]])</f>
        <v/>
      </c>
      <c r="I1494" s="29" t="str">
        <f>IF(Table2[[#This Row],[M2A]]="","",SUM(Table2[[#This Row],[M2A]]-(IF(Table2[[#This Row],[M1A]]="",Table2[[#This Row],[AWAL]],Table2[[#This Row],[M1A]]))))</f>
        <v/>
      </c>
      <c r="J1494" s="30"/>
      <c r="K149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9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94" s="31" t="str">
        <f>IF(NOT(Table2[[#This Row],[M1B]]=""),"+-","")</f>
        <v/>
      </c>
      <c r="O1494" s="50"/>
    </row>
    <row r="1495" spans="1:15">
      <c r="A1495" s="28">
        <f>IF(Table2[[#This Row],[TT]]&lt;1,"",COUNT(A$2:A1494)+1)</f>
        <v>1367</v>
      </c>
      <c r="B1495" s="38" t="s">
        <v>1575</v>
      </c>
      <c r="C1495" s="39">
        <v>7</v>
      </c>
      <c r="D1495" s="39" t="s">
        <v>14</v>
      </c>
      <c r="E149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495" s="29" t="str">
        <f>IF(Table2[[#This Row],[M1A]]="","",Table2[[#This Row],[M1A]]-Table2[[#This Row],[AWAL]])</f>
        <v/>
      </c>
      <c r="I1495" s="29" t="str">
        <f>IF(Table2[[#This Row],[M2A]]="","",SUM(Table2[[#This Row],[M2A]]-(IF(Table2[[#This Row],[M1A]]="",Table2[[#This Row],[AWAL]],Table2[[#This Row],[M1A]]))))</f>
        <v/>
      </c>
      <c r="J1495" s="30"/>
      <c r="K149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9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95" s="31" t="str">
        <f>IF(NOT(Table2[[#This Row],[M1B]]=""),"+-","")</f>
        <v/>
      </c>
      <c r="O1495" s="50"/>
    </row>
    <row r="1496" spans="1:15">
      <c r="A1496" s="28">
        <f>IF(Table2[[#This Row],[TT]]&lt;1,"",COUNT(A$2:A1495)+1)</f>
        <v>1368</v>
      </c>
      <c r="B1496" s="38" t="s">
        <v>1576</v>
      </c>
      <c r="C1496" s="39">
        <v>1</v>
      </c>
      <c r="D1496" s="39" t="s">
        <v>14</v>
      </c>
      <c r="E149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496" s="29" t="str">
        <f>IF(Table2[[#This Row],[M1A]]="","",Table2[[#This Row],[M1A]]-Table2[[#This Row],[AWAL]])</f>
        <v/>
      </c>
      <c r="I1496" s="29" t="str">
        <f>IF(Table2[[#This Row],[M2A]]="","",SUM(Table2[[#This Row],[M2A]]-(IF(Table2[[#This Row],[M1A]]="",Table2[[#This Row],[AWAL]],Table2[[#This Row],[M1A]]))))</f>
        <v/>
      </c>
      <c r="J1496" s="30"/>
      <c r="K149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9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96" s="31" t="str">
        <f>IF(NOT(Table2[[#This Row],[M1B]]=""),"+-","")</f>
        <v/>
      </c>
      <c r="O1496" s="50"/>
    </row>
    <row r="1497" spans="1:15">
      <c r="A1497" s="28">
        <f>IF(Table2[[#This Row],[TT]]&lt;1,"",COUNT(A$2:A1496)+1)</f>
        <v>1369</v>
      </c>
      <c r="B1497" s="70" t="s">
        <v>1577</v>
      </c>
      <c r="C1497" s="71">
        <v>1</v>
      </c>
      <c r="D1497" s="71" t="s">
        <v>1502</v>
      </c>
      <c r="E149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497" s="29" t="str">
        <f>IF(Table2[[#This Row],[M1A]]="","",Table2[[#This Row],[M1A]]-Table2[[#This Row],[AWAL]])</f>
        <v/>
      </c>
      <c r="I1497" s="29" t="str">
        <f>IF(Table2[[#This Row],[M2A]]="","",SUM(Table2[[#This Row],[M2A]]-(IF(Table2[[#This Row],[M1A]]="",Table2[[#This Row],[AWAL]],Table2[[#This Row],[M1A]]))))</f>
        <v/>
      </c>
      <c r="J1497" s="30"/>
      <c r="K149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9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97" s="31" t="str">
        <f>IF(NOT(Table2[[#This Row],[M1B]]=""),"+-","")</f>
        <v/>
      </c>
      <c r="O1497" s="50"/>
    </row>
    <row r="1498" spans="1:15">
      <c r="A1498" s="28">
        <f>IF(Table2[[#This Row],[TT]]&lt;1,"",COUNT(A$2:A1497)+1)</f>
        <v>1370</v>
      </c>
      <c r="B1498" s="38" t="s">
        <v>1578</v>
      </c>
      <c r="C1498" s="39">
        <v>1</v>
      </c>
      <c r="D1498" s="39" t="s">
        <v>1579</v>
      </c>
      <c r="E149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498" s="29" t="str">
        <f>IF(Table2[[#This Row],[M1A]]="","",Table2[[#This Row],[M1A]]-Table2[[#This Row],[AWAL]])</f>
        <v/>
      </c>
      <c r="I1498" s="29" t="str">
        <f>IF(Table2[[#This Row],[M2A]]="","",SUM(Table2[[#This Row],[M2A]]-(IF(Table2[[#This Row],[M1A]]="",Table2[[#This Row],[AWAL]],Table2[[#This Row],[M1A]]))))</f>
        <v/>
      </c>
      <c r="J1498" s="30"/>
      <c r="K149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9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98" s="31" t="str">
        <f>IF(NOT(Table2[[#This Row],[M1B]]=""),"+-","")</f>
        <v/>
      </c>
      <c r="O1498" s="50"/>
    </row>
    <row r="1499" spans="1:15">
      <c r="A1499" s="28">
        <f>IF(Table2[[#This Row],[TT]]&lt;1,"",COUNT(A$2:A1498)+1)</f>
        <v>1371</v>
      </c>
      <c r="B1499" s="38" t="s">
        <v>1580</v>
      </c>
      <c r="C1499" s="39">
        <v>1</v>
      </c>
      <c r="D1499" s="39" t="s">
        <v>1581</v>
      </c>
      <c r="E149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499" s="29" t="str">
        <f>IF(Table2[[#This Row],[M1A]]="","",Table2[[#This Row],[M1A]]-Table2[[#This Row],[AWAL]])</f>
        <v/>
      </c>
      <c r="I1499" s="29" t="str">
        <f>IF(Table2[[#This Row],[M2A]]="","",SUM(Table2[[#This Row],[M2A]]-(IF(Table2[[#This Row],[M1A]]="",Table2[[#This Row],[AWAL]],Table2[[#This Row],[M1A]]))))</f>
        <v/>
      </c>
      <c r="J1499" s="30"/>
      <c r="K149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9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99" s="31" t="str">
        <f>IF(NOT(Table2[[#This Row],[M1B]]=""),"+-","")</f>
        <v/>
      </c>
      <c r="O1499" s="50"/>
    </row>
    <row r="1500" spans="1:15">
      <c r="A1500" s="28">
        <f>IF(Table2[[#This Row],[TT]]&lt;1,"",COUNT(A$2:A1499)+1)</f>
        <v>1372</v>
      </c>
      <c r="B1500" s="38" t="s">
        <v>2668</v>
      </c>
      <c r="C1500" s="39">
        <v>1</v>
      </c>
      <c r="D1500" s="39">
        <v>576</v>
      </c>
      <c r="E150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500" s="29" t="str">
        <f>IF(Table2[[#This Row],[M1A]]="","",Table2[[#This Row],[M1A]]-Table2[[#This Row],[AWAL]])</f>
        <v/>
      </c>
      <c r="I1500" s="29" t="str">
        <f>IF(Table2[[#This Row],[M2A]]="","",SUM(Table2[[#This Row],[M2A]]-(IF(Table2[[#This Row],[M1A]]="",Table2[[#This Row],[AWAL]],Table2[[#This Row],[M1A]]))))</f>
        <v/>
      </c>
      <c r="J1500" s="30"/>
      <c r="K150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0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00" s="31" t="str">
        <f>IF(NOT(Table2[[#This Row],[M1B]]=""),"+-","")</f>
        <v/>
      </c>
      <c r="O1500" s="50"/>
    </row>
    <row r="1501" spans="1:15">
      <c r="A1501" s="28">
        <f>IF(Table2[[#This Row],[TT]]&lt;1,"",COUNT(A$2:A1500)+1)</f>
        <v>1373</v>
      </c>
      <c r="B1501" s="70" t="s">
        <v>1582</v>
      </c>
      <c r="C1501" s="71">
        <v>2</v>
      </c>
      <c r="D1501" s="71" t="s">
        <v>194</v>
      </c>
      <c r="E150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501" s="29" t="str">
        <f>IF(Table2[[#This Row],[M1A]]="","",Table2[[#This Row],[M1A]]-Table2[[#This Row],[AWAL]])</f>
        <v/>
      </c>
      <c r="I1501" s="29" t="str">
        <f>IF(Table2[[#This Row],[M2A]]="","",SUM(Table2[[#This Row],[M2A]]-(IF(Table2[[#This Row],[M1A]]="",Table2[[#This Row],[AWAL]],Table2[[#This Row],[M1A]]))))</f>
        <v/>
      </c>
      <c r="J1501" s="30"/>
      <c r="K150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0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01" s="31" t="str">
        <f>IF(NOT(Table2[[#This Row],[M1B]]=""),"+-","")</f>
        <v/>
      </c>
      <c r="O1501" s="50"/>
    </row>
    <row r="1502" spans="1:15">
      <c r="A1502" s="28">
        <f>IF(Table2[[#This Row],[TT]]&lt;1,"",COUNT(A$2:A1501)+1)</f>
        <v>1374</v>
      </c>
      <c r="B1502" s="70" t="s">
        <v>1583</v>
      </c>
      <c r="C1502" s="71">
        <v>1</v>
      </c>
      <c r="D1502" s="71" t="s">
        <v>14</v>
      </c>
      <c r="E150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502" s="29" t="str">
        <f>IF(Table2[[#This Row],[M1A]]="","",Table2[[#This Row],[M1A]]-Table2[[#This Row],[AWAL]])</f>
        <v/>
      </c>
      <c r="I1502" s="29" t="str">
        <f>IF(Table2[[#This Row],[M2A]]="","",SUM(Table2[[#This Row],[M2A]]-(IF(Table2[[#This Row],[M1A]]="",Table2[[#This Row],[AWAL]],Table2[[#This Row],[M1A]]))))</f>
        <v/>
      </c>
      <c r="J1502" s="30"/>
      <c r="K150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0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02" s="31" t="str">
        <f>IF(NOT(Table2[[#This Row],[M1B]]=""),"+-","")</f>
        <v/>
      </c>
      <c r="O1502" s="50"/>
    </row>
    <row r="1503" spans="1:15">
      <c r="A1503" s="28">
        <f>IF(Table2[[#This Row],[TT]]&lt;1,"",COUNT(A$2:A1502)+1)</f>
        <v>1375</v>
      </c>
      <c r="B1503" s="70" t="s">
        <v>1584</v>
      </c>
      <c r="C1503" s="71">
        <v>10</v>
      </c>
      <c r="D1503" s="71" t="s">
        <v>86</v>
      </c>
      <c r="E150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G1503" s="29" t="str">
        <f>IF(Table2[[#This Row],[M1A]]="","",Table2[[#This Row],[M1A]]-Table2[[#This Row],[AWAL]])</f>
        <v/>
      </c>
      <c r="I1503" s="29" t="str">
        <f>IF(Table2[[#This Row],[M2A]]="","",SUM(Table2[[#This Row],[M2A]]-(IF(Table2[[#This Row],[M1A]]="",Table2[[#This Row],[AWAL]],Table2[[#This Row],[M1A]]))))</f>
        <v/>
      </c>
      <c r="J1503" s="30"/>
      <c r="K150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0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03" s="31" t="str">
        <f>IF(NOT(Table2[[#This Row],[M1B]]=""),"+-","")</f>
        <v/>
      </c>
      <c r="O1503" s="50"/>
    </row>
    <row r="1504" spans="1:15">
      <c r="A1504" s="28">
        <f>IF(Table2[[#This Row],[TT]]&lt;1,"",COUNT(A$2:A1503)+1)</f>
        <v>1376</v>
      </c>
      <c r="B1504" s="70" t="s">
        <v>1585</v>
      </c>
      <c r="C1504" s="71">
        <v>14</v>
      </c>
      <c r="D1504" s="71">
        <v>384</v>
      </c>
      <c r="E150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G1504" s="29" t="str">
        <f>IF(Table2[[#This Row],[M1A]]="","",Table2[[#This Row],[M1A]]-Table2[[#This Row],[AWAL]])</f>
        <v/>
      </c>
      <c r="I1504" s="29" t="str">
        <f>IF(Table2[[#This Row],[M2A]]="","",SUM(Table2[[#This Row],[M2A]]-(IF(Table2[[#This Row],[M1A]]="",Table2[[#This Row],[AWAL]],Table2[[#This Row],[M1A]]))))</f>
        <v/>
      </c>
      <c r="J1504" s="30"/>
      <c r="K150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0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04" s="31" t="str">
        <f>IF(NOT(Table2[[#This Row],[M1B]]=""),"+-","")</f>
        <v/>
      </c>
      <c r="O1504" s="50"/>
    </row>
    <row r="1505" spans="1:15">
      <c r="A1505" s="28">
        <f>IF(Table2[[#This Row],[TT]]&lt;1,"",COUNT(A$2:A1504)+1)</f>
        <v>1377</v>
      </c>
      <c r="B1505" s="70" t="s">
        <v>1586</v>
      </c>
      <c r="C1505" s="71">
        <v>16</v>
      </c>
      <c r="D1505" s="71">
        <v>576</v>
      </c>
      <c r="E150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16</v>
      </c>
      <c r="G1505" s="29" t="str">
        <f>IF(Table2[[#This Row],[M1A]]="","",Table2[[#This Row],[M1A]]-Table2[[#This Row],[AWAL]])</f>
        <v/>
      </c>
      <c r="I1505" s="29" t="str">
        <f>IF(Table2[[#This Row],[M2A]]="","",SUM(Table2[[#This Row],[M2A]]-(IF(Table2[[#This Row],[M1A]]="",Table2[[#This Row],[AWAL]],Table2[[#This Row],[M1A]]))))</f>
        <v/>
      </c>
      <c r="J1505" s="30"/>
      <c r="K150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0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05" s="31" t="str">
        <f>IF(NOT(Table2[[#This Row],[M1B]]=""),"+-","")</f>
        <v/>
      </c>
      <c r="O1505" s="50"/>
    </row>
    <row r="1506" spans="1:15">
      <c r="A1506" s="28">
        <f>IF(Table2[[#This Row],[TT]]&lt;1,"",COUNT(A$2:A1505)+1)</f>
        <v>1378</v>
      </c>
      <c r="B1506" s="70" t="s">
        <v>1587</v>
      </c>
      <c r="C1506" s="71">
        <v>1</v>
      </c>
      <c r="D1506" s="71" t="s">
        <v>262</v>
      </c>
      <c r="E150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506" s="29" t="str">
        <f>IF(Table2[[#This Row],[M1A]]="","",Table2[[#This Row],[M1A]]-Table2[[#This Row],[AWAL]])</f>
        <v/>
      </c>
      <c r="I1506" s="29" t="str">
        <f>IF(Table2[[#This Row],[M2A]]="","",SUM(Table2[[#This Row],[M2A]]-(IF(Table2[[#This Row],[M1A]]="",Table2[[#This Row],[AWAL]],Table2[[#This Row],[M1A]]))))</f>
        <v/>
      </c>
      <c r="J1506" s="30"/>
      <c r="K150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0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06" s="31" t="str">
        <f>IF(NOT(Table2[[#This Row],[M1B]]=""),"+-","")</f>
        <v/>
      </c>
      <c r="O1506" s="50"/>
    </row>
    <row r="1507" spans="1:15">
      <c r="A1507" s="28">
        <f>IF(Table2[[#This Row],[TT]]&lt;1,"",COUNT(A$2:A1506)+1)</f>
        <v>1379</v>
      </c>
      <c r="B1507" s="70" t="s">
        <v>1587</v>
      </c>
      <c r="C1507" s="71">
        <v>2</v>
      </c>
      <c r="D1507" s="71" t="s">
        <v>1552</v>
      </c>
      <c r="E150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507" s="29" t="str">
        <f>IF(Table2[[#This Row],[M1A]]="","",Table2[[#This Row],[M1A]]-Table2[[#This Row],[AWAL]])</f>
        <v/>
      </c>
      <c r="I1507" s="29" t="str">
        <f>IF(Table2[[#This Row],[M2A]]="","",SUM(Table2[[#This Row],[M2A]]-(IF(Table2[[#This Row],[M1A]]="",Table2[[#This Row],[AWAL]],Table2[[#This Row],[M1A]]))))</f>
        <v/>
      </c>
      <c r="J1507" s="30"/>
      <c r="K150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0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07" s="31" t="str">
        <f>IF(NOT(Table2[[#This Row],[M1B]]=""),"+-","")</f>
        <v/>
      </c>
      <c r="O1507" s="50"/>
    </row>
    <row r="1508" spans="1:15">
      <c r="A1508" s="28">
        <f>IF(Table2[[#This Row],[TT]]&lt;1,"",COUNT(A$2:A1507)+1)</f>
        <v>1380</v>
      </c>
      <c r="B1508" s="70" t="s">
        <v>1587</v>
      </c>
      <c r="C1508" s="71">
        <v>9</v>
      </c>
      <c r="D1508" s="71" t="s">
        <v>3135</v>
      </c>
      <c r="E150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1508" s="29" t="str">
        <f>IF(Table2[[#This Row],[M1A]]="","",Table2[[#This Row],[M1A]]-Table2[[#This Row],[AWAL]])</f>
        <v/>
      </c>
      <c r="I1508" s="29" t="str">
        <f>IF(Table2[[#This Row],[M2A]]="","",SUM(Table2[[#This Row],[M2A]]-(IF(Table2[[#This Row],[M1A]]="",Table2[[#This Row],[AWAL]],Table2[[#This Row],[M1A]]))))</f>
        <v/>
      </c>
      <c r="J1508" s="30"/>
      <c r="K150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0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08" s="31" t="str">
        <f>IF(NOT(Table2[[#This Row],[M1B]]=""),"+-","")</f>
        <v/>
      </c>
      <c r="O1508" s="50"/>
    </row>
    <row r="1509" spans="1:15">
      <c r="A1509" s="28">
        <f>IF(Table2[[#This Row],[TT]]&lt;1,"",COUNT(A$2:A1508)+1)</f>
        <v>1381</v>
      </c>
      <c r="B1509" s="38" t="s">
        <v>1587</v>
      </c>
      <c r="C1509" s="39">
        <v>27</v>
      </c>
      <c r="D1509" s="39" t="s">
        <v>3136</v>
      </c>
      <c r="E150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27</v>
      </c>
      <c r="G1509" s="29" t="str">
        <f>IF(Table2[[#This Row],[M1A]]="","",Table2[[#This Row],[M1A]]-Table2[[#This Row],[AWAL]])</f>
        <v/>
      </c>
      <c r="I1509" s="29" t="str">
        <f>IF(Table2[[#This Row],[M2A]]="","",SUM(Table2[[#This Row],[M2A]]-(IF(Table2[[#This Row],[M1A]]="",Table2[[#This Row],[AWAL]],Table2[[#This Row],[M1A]]))))</f>
        <v/>
      </c>
      <c r="J1509" s="30"/>
      <c r="K150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0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09" s="31" t="str">
        <f>IF(NOT(Table2[[#This Row],[M1B]]=""),"+-","")</f>
        <v/>
      </c>
      <c r="O1509" s="50"/>
    </row>
    <row r="1510" spans="1:15">
      <c r="A1510" s="28">
        <f>IF(Table2[[#This Row],[TT]]&lt;1,"",COUNT(A$2:A1509)+1)</f>
        <v>1382</v>
      </c>
      <c r="B1510" s="38" t="s">
        <v>1587</v>
      </c>
      <c r="C1510" s="39">
        <v>7</v>
      </c>
      <c r="D1510" s="39" t="s">
        <v>3137</v>
      </c>
      <c r="E151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510" s="29" t="str">
        <f>IF(Table2[[#This Row],[M1A]]="","",Table2[[#This Row],[M1A]]-Table2[[#This Row],[AWAL]])</f>
        <v/>
      </c>
      <c r="I1510" s="29" t="str">
        <f>IF(Table2[[#This Row],[M2A]]="","",SUM(Table2[[#This Row],[M2A]]-(IF(Table2[[#This Row],[M1A]]="",Table2[[#This Row],[AWAL]],Table2[[#This Row],[M1A]]))))</f>
        <v/>
      </c>
      <c r="J1510" s="30"/>
      <c r="K151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1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10" s="31" t="str">
        <f>IF(NOT(Table2[[#This Row],[M1B]]=""),"+-","")</f>
        <v/>
      </c>
      <c r="O1510" s="50"/>
    </row>
    <row r="1511" spans="1:15">
      <c r="A1511" s="28">
        <f>IF(Table2[[#This Row],[TT]]&lt;1,"",COUNT(A$2:A1510)+1)</f>
        <v>1383</v>
      </c>
      <c r="B1511" s="38" t="s">
        <v>1588</v>
      </c>
      <c r="C1511" s="39">
        <v>3</v>
      </c>
      <c r="D1511" s="39" t="s">
        <v>1188</v>
      </c>
      <c r="E151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511" s="29" t="str">
        <f>IF(Table2[[#This Row],[M1A]]="","",Table2[[#This Row],[M1A]]-Table2[[#This Row],[AWAL]])</f>
        <v/>
      </c>
      <c r="I1511" s="29" t="str">
        <f>IF(Table2[[#This Row],[M2A]]="","",SUM(Table2[[#This Row],[M2A]]-(IF(Table2[[#This Row],[M1A]]="",Table2[[#This Row],[AWAL]],Table2[[#This Row],[M1A]]))))</f>
        <v/>
      </c>
      <c r="J1511" s="30"/>
      <c r="K151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1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11" s="31" t="str">
        <f>IF(NOT(Table2[[#This Row],[M1B]]=""),"+-","")</f>
        <v/>
      </c>
      <c r="O1511" s="52"/>
    </row>
    <row r="1512" spans="1:15">
      <c r="A1512" s="28">
        <f>IF(Table2[[#This Row],[TT]]&lt;1,"",COUNT(A$2:A1511)+1)</f>
        <v>1384</v>
      </c>
      <c r="B1512" s="38" t="s">
        <v>1589</v>
      </c>
      <c r="C1512" s="39">
        <v>15</v>
      </c>
      <c r="D1512" s="39" t="s">
        <v>170</v>
      </c>
      <c r="E151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G1512" s="29" t="str">
        <f>IF(Table2[[#This Row],[M1A]]="","",Table2[[#This Row],[M1A]]-Table2[[#This Row],[AWAL]])</f>
        <v/>
      </c>
      <c r="I1512" s="29" t="str">
        <f>IF(Table2[[#This Row],[M2A]]="","",SUM(Table2[[#This Row],[M2A]]-(IF(Table2[[#This Row],[M1A]]="",Table2[[#This Row],[AWAL]],Table2[[#This Row],[M1A]]))))</f>
        <v/>
      </c>
      <c r="J1512" s="30"/>
      <c r="K151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1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12" s="31" t="str">
        <f>IF(NOT(Table2[[#This Row],[M1B]]=""),"+-","")</f>
        <v/>
      </c>
      <c r="O1512" s="50"/>
    </row>
    <row r="1513" spans="1:15">
      <c r="A1513" s="28">
        <f>IF(Table2[[#This Row],[TT]]&lt;1,"",COUNT(A$2:A1512)+1)</f>
        <v>1385</v>
      </c>
      <c r="B1513" s="38" t="s">
        <v>1590</v>
      </c>
      <c r="C1513" s="39">
        <v>21</v>
      </c>
      <c r="D1513" s="39" t="s">
        <v>262</v>
      </c>
      <c r="E151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21</v>
      </c>
      <c r="G1513" s="29" t="str">
        <f>IF(Table2[[#This Row],[M1A]]="","",Table2[[#This Row],[M1A]]-Table2[[#This Row],[AWAL]])</f>
        <v/>
      </c>
      <c r="I1513" s="29" t="str">
        <f>IF(Table2[[#This Row],[M2A]]="","",SUM(Table2[[#This Row],[M2A]]-(IF(Table2[[#This Row],[M1A]]="",Table2[[#This Row],[AWAL]],Table2[[#This Row],[M1A]]))))</f>
        <v/>
      </c>
      <c r="J1513" s="30"/>
      <c r="K151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1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13" s="31" t="str">
        <f>IF(NOT(Table2[[#This Row],[M1B]]=""),"+-","")</f>
        <v/>
      </c>
      <c r="O1513" s="50"/>
    </row>
    <row r="1514" spans="1:15">
      <c r="A1514" s="28">
        <f>IF(Table2[[#This Row],[TT]]&lt;1,"",COUNT(A$2:A1513)+1)</f>
        <v>1386</v>
      </c>
      <c r="B1514" s="38" t="s">
        <v>1591</v>
      </c>
      <c r="C1514" s="39">
        <v>1</v>
      </c>
      <c r="D1514" s="39">
        <v>48</v>
      </c>
      <c r="E151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514" s="29" t="str">
        <f>IF(Table2[[#This Row],[M1A]]="","",Table2[[#This Row],[M1A]]-Table2[[#This Row],[AWAL]])</f>
        <v/>
      </c>
      <c r="I1514" s="29" t="str">
        <f>IF(Table2[[#This Row],[M2A]]="","",SUM(Table2[[#This Row],[M2A]]-(IF(Table2[[#This Row],[M1A]]="",Table2[[#This Row],[AWAL]],Table2[[#This Row],[M1A]]))))</f>
        <v/>
      </c>
      <c r="J1514" s="30"/>
      <c r="K151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1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14" s="31" t="str">
        <f>IF(NOT(Table2[[#This Row],[M1B]]=""),"+-","")</f>
        <v/>
      </c>
      <c r="O1514" s="50"/>
    </row>
    <row r="1515" spans="1:15">
      <c r="A1515" s="28">
        <f>IF(Table2[[#This Row],[TT]]&lt;1,"",COUNT(A$2:A1514)+1)</f>
        <v>1387</v>
      </c>
      <c r="B1515" s="38" t="s">
        <v>1592</v>
      </c>
      <c r="C1515" s="39">
        <v>6</v>
      </c>
      <c r="D1515" s="39" t="s">
        <v>262</v>
      </c>
      <c r="E151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515" s="29" t="str">
        <f>IF(Table2[[#This Row],[M1A]]="","",Table2[[#This Row],[M1A]]-Table2[[#This Row],[AWAL]])</f>
        <v/>
      </c>
      <c r="H1515" s="29">
        <v>5</v>
      </c>
      <c r="I1515" s="29">
        <f>IF(Table2[[#This Row],[M2A]]="","",SUM(Table2[[#This Row],[M2A]]-(IF(Table2[[#This Row],[M1A]]="",Table2[[#This Row],[AWAL]],Table2[[#This Row],[M1A]]))))</f>
        <v>-1</v>
      </c>
      <c r="J1515" s="30"/>
      <c r="K151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1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15" s="31" t="str">
        <f>IF(NOT(Table2[[#This Row],[M1B]]=""),"+-","")</f>
        <v/>
      </c>
      <c r="O1515" s="50"/>
    </row>
    <row r="1516" spans="1:15">
      <c r="A1516" s="28">
        <f>IF(Table2[[#This Row],[TT]]&lt;1,"",COUNT(A$2:A1515)+1)</f>
        <v>1388</v>
      </c>
      <c r="B1516" s="38" t="s">
        <v>1593</v>
      </c>
      <c r="C1516" s="39">
        <v>136</v>
      </c>
      <c r="D1516" s="39" t="s">
        <v>47</v>
      </c>
      <c r="E151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133</v>
      </c>
      <c r="F1516" s="29">
        <v>135</v>
      </c>
      <c r="G1516" s="29">
        <f>IF(Table2[[#This Row],[M1A]]="","",Table2[[#This Row],[M1A]]-Table2[[#This Row],[AWAL]])</f>
        <v>-1</v>
      </c>
      <c r="H1516" s="29">
        <v>134</v>
      </c>
      <c r="I1516" s="29">
        <f>IF(Table2[[#This Row],[M2A]]="","",SUM(Table2[[#This Row],[M2A]]-(IF(Table2[[#This Row],[M1A]]="",Table2[[#This Row],[AWAL]],Table2[[#This Row],[M1A]]))))</f>
        <v>-1</v>
      </c>
      <c r="J1516" s="30"/>
      <c r="K151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1516" s="29">
        <v>133</v>
      </c>
      <c r="M1516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1516" s="31" t="str">
        <f>IF(NOT(Table2[[#This Row],[M1B]]=""),"+-","")</f>
        <v>+-</v>
      </c>
      <c r="O1516" s="50"/>
    </row>
    <row r="1517" spans="1:15">
      <c r="A1517" s="28">
        <f>IF(Table2[[#This Row],[TT]]&lt;1,"",COUNT(A$2:A1516)+1)</f>
        <v>1389</v>
      </c>
      <c r="B1517" s="38" t="s">
        <v>1594</v>
      </c>
      <c r="C1517" s="39">
        <v>6</v>
      </c>
      <c r="D1517" s="39" t="s">
        <v>43</v>
      </c>
      <c r="E151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1517" s="29" t="str">
        <f>IF(Table2[[#This Row],[M1A]]="","",Table2[[#This Row],[M1A]]-Table2[[#This Row],[AWAL]])</f>
        <v/>
      </c>
      <c r="I1517" s="29" t="str">
        <f>IF(Table2[[#This Row],[M2A]]="","",SUM(Table2[[#This Row],[M2A]]-(IF(Table2[[#This Row],[M1A]]="",Table2[[#This Row],[AWAL]],Table2[[#This Row],[M1A]]))))</f>
        <v/>
      </c>
      <c r="J1517" s="30"/>
      <c r="K151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1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17" s="31" t="str">
        <f>IF(NOT(Table2[[#This Row],[M1B]]=""),"+-","")</f>
        <v/>
      </c>
      <c r="O1517" s="50"/>
    </row>
    <row r="1518" spans="1:15">
      <c r="A1518" s="28">
        <f>IF(Table2[[#This Row],[TT]]&lt;1,"",COUNT(A$2:A1517)+1)</f>
        <v>1390</v>
      </c>
      <c r="B1518" s="38" t="s">
        <v>1595</v>
      </c>
      <c r="C1518" s="39">
        <v>4</v>
      </c>
      <c r="D1518" s="39" t="s">
        <v>145</v>
      </c>
      <c r="E151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518" s="29" t="str">
        <f>IF(Table2[[#This Row],[M1A]]="","",Table2[[#This Row],[M1A]]-Table2[[#This Row],[AWAL]])</f>
        <v/>
      </c>
      <c r="I1518" s="29" t="str">
        <f>IF(Table2[[#This Row],[M2A]]="","",SUM(Table2[[#This Row],[M2A]]-(IF(Table2[[#This Row],[M1A]]="",Table2[[#This Row],[AWAL]],Table2[[#This Row],[M1A]]))))</f>
        <v/>
      </c>
      <c r="J1518" s="30"/>
      <c r="K151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1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18" s="31" t="str">
        <f>IF(NOT(Table2[[#This Row],[M1B]]=""),"+-","")</f>
        <v/>
      </c>
      <c r="O1518" s="50"/>
    </row>
    <row r="1519" spans="1:15">
      <c r="A1519" s="28">
        <f>IF(Table2[[#This Row],[TT]]&lt;1,"",COUNT(A$2:A1518)+1)</f>
        <v>1391</v>
      </c>
      <c r="B1519" s="38" t="s">
        <v>1596</v>
      </c>
      <c r="C1519" s="39">
        <v>65</v>
      </c>
      <c r="D1519" s="39" t="s">
        <v>28</v>
      </c>
      <c r="E151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64</v>
      </c>
      <c r="G1519" s="29" t="str">
        <f>IF(Table2[[#This Row],[M1A]]="","",Table2[[#This Row],[M1A]]-Table2[[#This Row],[AWAL]])</f>
        <v/>
      </c>
      <c r="H1519" s="29">
        <v>64</v>
      </c>
      <c r="I1519" s="29">
        <f>IF(Table2[[#This Row],[M2A]]="","",SUM(Table2[[#This Row],[M2A]]-(IF(Table2[[#This Row],[M1A]]="",Table2[[#This Row],[AWAL]],Table2[[#This Row],[M1A]]))))</f>
        <v>-1</v>
      </c>
      <c r="J1519" s="30"/>
      <c r="K151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1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19" s="31" t="str">
        <f>IF(NOT(Table2[[#This Row],[M1B]]=""),"+-","")</f>
        <v/>
      </c>
      <c r="O1519" s="50"/>
    </row>
    <row r="1520" spans="1:15">
      <c r="A1520" s="28">
        <f>IF(Table2[[#This Row],[TT]]&lt;1,"",COUNT(A$2:A1519)+1)</f>
        <v>1392</v>
      </c>
      <c r="B1520" s="38" t="s">
        <v>1597</v>
      </c>
      <c r="C1520" s="39">
        <v>1</v>
      </c>
      <c r="D1520" s="39" t="s">
        <v>1598</v>
      </c>
      <c r="E152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520" s="29" t="str">
        <f>IF(Table2[[#This Row],[M1A]]="","",Table2[[#This Row],[M1A]]-Table2[[#This Row],[AWAL]])</f>
        <v/>
      </c>
      <c r="I1520" s="29" t="str">
        <f>IF(Table2[[#This Row],[M2A]]="","",SUM(Table2[[#This Row],[M2A]]-(IF(Table2[[#This Row],[M1A]]="",Table2[[#This Row],[AWAL]],Table2[[#This Row],[M1A]]))))</f>
        <v/>
      </c>
      <c r="J1520" s="30"/>
      <c r="K152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2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20" s="31" t="str">
        <f>IF(NOT(Table2[[#This Row],[M1B]]=""),"+-","")</f>
        <v/>
      </c>
      <c r="O1520" s="50"/>
    </row>
    <row r="1521" spans="1:15">
      <c r="A1521" s="28">
        <f>IF(Table2[[#This Row],[TT]]&lt;1,"",COUNT(A$2:A1520)+1)</f>
        <v>1393</v>
      </c>
      <c r="B1521" s="38" t="s">
        <v>1599</v>
      </c>
      <c r="C1521" s="39">
        <v>1</v>
      </c>
      <c r="D1521" s="39">
        <v>20000</v>
      </c>
      <c r="E152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521" s="29" t="str">
        <f>IF(Table2[[#This Row],[M1A]]="","",Table2[[#This Row],[M1A]]-Table2[[#This Row],[AWAL]])</f>
        <v/>
      </c>
      <c r="I1521" s="29" t="str">
        <f>IF(Table2[[#This Row],[M2A]]="","",SUM(Table2[[#This Row],[M2A]]-(IF(Table2[[#This Row],[M1A]]="",Table2[[#This Row],[AWAL]],Table2[[#This Row],[M1A]]))))</f>
        <v/>
      </c>
      <c r="J1521" s="30"/>
      <c r="K152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2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21" s="31" t="str">
        <f>IF(NOT(Table2[[#This Row],[M1B]]=""),"+-","")</f>
        <v/>
      </c>
      <c r="O1521" s="50"/>
    </row>
    <row r="1522" spans="1:15">
      <c r="A1522" s="28">
        <f>IF(Table2[[#This Row],[TT]]&lt;1,"",COUNT(A$2:A1521)+1)</f>
        <v>1394</v>
      </c>
      <c r="B1522" s="38" t="s">
        <v>1600</v>
      </c>
      <c r="C1522" s="39">
        <v>5</v>
      </c>
      <c r="D1522" s="39" t="s">
        <v>1268</v>
      </c>
      <c r="E152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522" s="29" t="str">
        <f>IF(Table2[[#This Row],[M1A]]="","",Table2[[#This Row],[M1A]]-Table2[[#This Row],[AWAL]])</f>
        <v/>
      </c>
      <c r="I1522" s="29" t="str">
        <f>IF(Table2[[#This Row],[M2A]]="","",SUM(Table2[[#This Row],[M2A]]-(IF(Table2[[#This Row],[M1A]]="",Table2[[#This Row],[AWAL]],Table2[[#This Row],[M1A]]))))</f>
        <v/>
      </c>
      <c r="J1522" s="30"/>
      <c r="K152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2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22" s="31" t="str">
        <f>IF(NOT(Table2[[#This Row],[M1B]]=""),"+-","")</f>
        <v/>
      </c>
      <c r="O1522" s="50"/>
    </row>
    <row r="1523" spans="1:15">
      <c r="A1523" s="28">
        <f>IF(Table2[[#This Row],[TT]]&lt;1,"",COUNT(A$2:A1522)+1)</f>
        <v>1395</v>
      </c>
      <c r="B1523" s="38" t="s">
        <v>1601</v>
      </c>
      <c r="C1523" s="39">
        <v>2</v>
      </c>
      <c r="D1523" s="39" t="s">
        <v>1602</v>
      </c>
      <c r="E152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523" s="29" t="str">
        <f>IF(Table2[[#This Row],[M1A]]="","",Table2[[#This Row],[M1A]]-Table2[[#This Row],[AWAL]])</f>
        <v/>
      </c>
      <c r="I1523" s="29" t="str">
        <f>IF(Table2[[#This Row],[M2A]]="","",SUM(Table2[[#This Row],[M2A]]-(IF(Table2[[#This Row],[M1A]]="",Table2[[#This Row],[AWAL]],Table2[[#This Row],[M1A]]))))</f>
        <v/>
      </c>
      <c r="J1523" s="30"/>
      <c r="K152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2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23" s="31" t="str">
        <f>IF(NOT(Table2[[#This Row],[M1B]]=""),"+-","")</f>
        <v/>
      </c>
      <c r="O1523" s="50"/>
    </row>
    <row r="1524" spans="1:15">
      <c r="A1524" s="28">
        <f>IF(Table2[[#This Row],[TT]]&lt;1,"",COUNT(A$2:A1523)+1)</f>
        <v>1396</v>
      </c>
      <c r="B1524" s="38" t="s">
        <v>1603</v>
      </c>
      <c r="C1524" s="39">
        <v>2</v>
      </c>
      <c r="D1524" s="39" t="s">
        <v>1604</v>
      </c>
      <c r="E152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524" s="29" t="str">
        <f>IF(Table2[[#This Row],[M1A]]="","",Table2[[#This Row],[M1A]]-Table2[[#This Row],[AWAL]])</f>
        <v/>
      </c>
      <c r="I1524" s="29" t="str">
        <f>IF(Table2[[#This Row],[M2A]]="","",SUM(Table2[[#This Row],[M2A]]-(IF(Table2[[#This Row],[M1A]]="",Table2[[#This Row],[AWAL]],Table2[[#This Row],[M1A]]))))</f>
        <v/>
      </c>
      <c r="J1524" s="30"/>
      <c r="K152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2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24" s="31" t="str">
        <f>IF(NOT(Table2[[#This Row],[M1B]]=""),"+-","")</f>
        <v/>
      </c>
      <c r="O1524" s="50"/>
    </row>
    <row r="1525" spans="1:15">
      <c r="A1525" s="28">
        <f>IF(Table2[[#This Row],[TT]]&lt;1,"",COUNT(A$2:A1524)+1)</f>
        <v>1397</v>
      </c>
      <c r="B1525" s="38" t="s">
        <v>1605</v>
      </c>
      <c r="C1525" s="39">
        <v>6</v>
      </c>
      <c r="D1525" s="39" t="s">
        <v>1606</v>
      </c>
      <c r="E152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1525" s="29" t="str">
        <f>IF(Table2[[#This Row],[M1A]]="","",Table2[[#This Row],[M1A]]-Table2[[#This Row],[AWAL]])</f>
        <v/>
      </c>
      <c r="I1525" s="29" t="str">
        <f>IF(Table2[[#This Row],[M2A]]="","",SUM(Table2[[#This Row],[M2A]]-(IF(Table2[[#This Row],[M1A]]="",Table2[[#This Row],[AWAL]],Table2[[#This Row],[M1A]]))))</f>
        <v/>
      </c>
      <c r="J1525" s="30"/>
      <c r="K152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2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25" s="31" t="str">
        <f>IF(NOT(Table2[[#This Row],[M1B]]=""),"+-","")</f>
        <v/>
      </c>
      <c r="O1525" s="50"/>
    </row>
    <row r="1526" spans="1:15">
      <c r="A1526" s="28">
        <f>IF(Table2[[#This Row],[TT]]&lt;1,"",COUNT(A$2:A1525)+1)</f>
        <v>1398</v>
      </c>
      <c r="B1526" s="38" t="s">
        <v>1607</v>
      </c>
      <c r="C1526" s="39">
        <v>5</v>
      </c>
      <c r="D1526" s="39" t="s">
        <v>1608</v>
      </c>
      <c r="E152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526" s="29" t="str">
        <f>IF(Table2[[#This Row],[M1A]]="","",Table2[[#This Row],[M1A]]-Table2[[#This Row],[AWAL]])</f>
        <v/>
      </c>
      <c r="I1526" s="29" t="str">
        <f>IF(Table2[[#This Row],[M2A]]="","",SUM(Table2[[#This Row],[M2A]]-(IF(Table2[[#This Row],[M1A]]="",Table2[[#This Row],[AWAL]],Table2[[#This Row],[M1A]]))))</f>
        <v/>
      </c>
      <c r="J1526" s="30"/>
      <c r="K152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2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26" s="31" t="str">
        <f>IF(NOT(Table2[[#This Row],[M1B]]=""),"+-","")</f>
        <v/>
      </c>
      <c r="O1526" s="50"/>
    </row>
    <row r="1527" spans="1:15">
      <c r="A1527" s="28" t="str">
        <f>IF(Table2[[#This Row],[TT]]&lt;1,"",COUNT(A$2:A1526)+1)</f>
        <v/>
      </c>
      <c r="B1527" s="38" t="s">
        <v>1609</v>
      </c>
      <c r="C1527" s="39">
        <v>2</v>
      </c>
      <c r="D1527" s="39" t="s">
        <v>1268</v>
      </c>
      <c r="E152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1527" s="29">
        <v>1</v>
      </c>
      <c r="G1527" s="29">
        <f>IF(Table2[[#This Row],[M1A]]="","",Table2[[#This Row],[M1A]]-Table2[[#This Row],[AWAL]])</f>
        <v>-1</v>
      </c>
      <c r="H1527" s="29">
        <v>0</v>
      </c>
      <c r="I1527" s="29">
        <f>IF(Table2[[#This Row],[M2A]]="","",SUM(Table2[[#This Row],[M2A]]-(IF(Table2[[#This Row],[M1A]]="",Table2[[#This Row],[AWAL]],Table2[[#This Row],[M1A]]))))</f>
        <v>-1</v>
      </c>
      <c r="J1527" s="30"/>
      <c r="K152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2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27" s="31" t="str">
        <f>IF(NOT(Table2[[#This Row],[M1B]]=""),"+-","")</f>
        <v>+-</v>
      </c>
      <c r="O1527" s="50"/>
    </row>
    <row r="1528" spans="1:15">
      <c r="A1528" s="28">
        <f>IF(Table2[[#This Row],[TT]]&lt;1,"",COUNT(A$2:A1527)+1)</f>
        <v>1399</v>
      </c>
      <c r="B1528" s="38" t="s">
        <v>1610</v>
      </c>
      <c r="C1528" s="39">
        <v>7</v>
      </c>
      <c r="D1528" s="39" t="s">
        <v>1173</v>
      </c>
      <c r="E152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528" s="29" t="str">
        <f>IF(Table2[[#This Row],[M1A]]="","",Table2[[#This Row],[M1A]]-Table2[[#This Row],[AWAL]])</f>
        <v/>
      </c>
      <c r="I1528" s="29" t="str">
        <f>IF(Table2[[#This Row],[M2A]]="","",SUM(Table2[[#This Row],[M2A]]-(IF(Table2[[#This Row],[M1A]]="",Table2[[#This Row],[AWAL]],Table2[[#This Row],[M1A]]))))</f>
        <v/>
      </c>
      <c r="J1528" s="30"/>
      <c r="K152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2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28" s="31" t="str">
        <f>IF(NOT(Table2[[#This Row],[M1B]]=""),"+-","")</f>
        <v/>
      </c>
      <c r="O1528" s="50"/>
    </row>
    <row r="1529" spans="1:15">
      <c r="A1529" s="48">
        <f>IF(Table2[[#This Row],[TT]]&lt;1,"",COUNT(A$2:A1528)+1)</f>
        <v>1400</v>
      </c>
      <c r="B1529" s="85" t="s">
        <v>1611</v>
      </c>
      <c r="C1529" s="75"/>
      <c r="D1529" s="75" t="s">
        <v>2655</v>
      </c>
      <c r="E1529" s="5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F1529" s="49">
        <v>9</v>
      </c>
      <c r="G1529" s="50">
        <f>IF(Table2[[#This Row],[M1A]]="","",Table2[[#This Row],[M1A]]-Table2[[#This Row],[AWAL]])</f>
        <v>9</v>
      </c>
      <c r="H1529" s="49"/>
      <c r="I1529" s="50" t="str">
        <f>IF(Table2[[#This Row],[M2A]]="","",SUM(Table2[[#This Row],[M2A]]-(IF(Table2[[#This Row],[M1A]]="",Table2[[#This Row],[AWAL]],Table2[[#This Row],[M1A]]))))</f>
        <v/>
      </c>
      <c r="J1529" s="51">
        <v>7</v>
      </c>
      <c r="K1529" s="50">
        <f>IF(Table2[[#This Row],[M3A]]="","",SUM(Table2[[#This Row],[M3A]]-(IF(Table2[[#This Row],[M2A]]="",IF(Table2[[#This Row],[M1A]]="",Table2[[#This Row],[AWAL]],Table2[[#This Row],[M1A]]),Table2[[#This Row],[M2A]]))))</f>
        <v>-2</v>
      </c>
      <c r="L1529" s="49">
        <v>6</v>
      </c>
      <c r="M1529" s="50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1529" s="50" t="str">
        <f>IF(NOT(Table2[[#This Row],[M1B]]=""),"+-","")</f>
        <v>+-</v>
      </c>
      <c r="O1529" s="50"/>
    </row>
    <row r="1530" spans="1:15">
      <c r="A1530" s="28" t="str">
        <f>IF(Table2[[#This Row],[TT]]&lt;1,"",COUNT(A$2:A1529)+1)</f>
        <v/>
      </c>
      <c r="B1530" s="38" t="s">
        <v>1612</v>
      </c>
      <c r="C1530" s="39">
        <v>0</v>
      </c>
      <c r="D1530" s="39">
        <v>512</v>
      </c>
      <c r="E1530" s="3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1530" s="30"/>
      <c r="G1530" s="30" t="str">
        <f>IF(Table2[[#This Row],[M1A]]="","",Table2[[#This Row],[M1A]]-Table2[[#This Row],[AWAL]])</f>
        <v/>
      </c>
      <c r="H1530" s="30"/>
      <c r="I1530" s="30" t="str">
        <f>IF(Table2[[#This Row],[M2A]]="","",SUM(Table2[[#This Row],[M2A]]-(IF(Table2[[#This Row],[M1A]]="",Table2[[#This Row],[AWAL]],Table2[[#This Row],[M1A]]))))</f>
        <v/>
      </c>
      <c r="J1530" s="30"/>
      <c r="K1530" s="30" t="str">
        <f>IF(Table2[[#This Row],[M3A]]="","",SUM(Table2[[#This Row],[M3A]]-(IF(Table2[[#This Row],[M2A]]="",IF(Table2[[#This Row],[M1A]]="",Table2[[#This Row],[AWAL]],Table2[[#This Row],[M1A]]),Table2[[#This Row],[M2A]]))))</f>
        <v/>
      </c>
      <c r="L1530" s="30"/>
      <c r="M1530" s="30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30" s="33" t="str">
        <f>IF(NOT(Table2[[#This Row],[M1B]]=""),"+-","")</f>
        <v/>
      </c>
      <c r="O1530" s="50"/>
    </row>
    <row r="1531" spans="1:15">
      <c r="A1531" s="28">
        <f>IF(Table2[[#This Row],[TT]]&lt;1,"",COUNT(A$2:A1530)+1)</f>
        <v>1401</v>
      </c>
      <c r="B1531" s="38" t="s">
        <v>2638</v>
      </c>
      <c r="C1531" s="39">
        <v>1</v>
      </c>
      <c r="D1531" s="39">
        <v>160</v>
      </c>
      <c r="E153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531" s="29" t="str">
        <f>IF(Table2[[#This Row],[M1A]]="","",Table2[[#This Row],[M1A]]-Table2[[#This Row],[AWAL]])</f>
        <v/>
      </c>
      <c r="I1531" s="29" t="str">
        <f>IF(Table2[[#This Row],[M2A]]="","",SUM(Table2[[#This Row],[M2A]]-(IF(Table2[[#This Row],[M1A]]="",Table2[[#This Row],[AWAL]],Table2[[#This Row],[M1A]]))))</f>
        <v/>
      </c>
      <c r="J1531" s="30"/>
      <c r="K153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3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31" s="31" t="str">
        <f>IF(NOT(Table2[[#This Row],[M1B]]=""),"+-","")</f>
        <v/>
      </c>
      <c r="O1531" s="50"/>
    </row>
    <row r="1532" spans="1:15">
      <c r="A1532" s="28">
        <f>IF(Table2[[#This Row],[TT]]&lt;1,"",COUNT(A$2:A1531)+1)</f>
        <v>1402</v>
      </c>
      <c r="B1532" s="38" t="s">
        <v>2669</v>
      </c>
      <c r="C1532" s="39">
        <v>1</v>
      </c>
      <c r="D1532" s="39" t="s">
        <v>2700</v>
      </c>
      <c r="E153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532" s="29" t="str">
        <f>IF(Table2[[#This Row],[M1A]]="","",Table2[[#This Row],[M1A]]-Table2[[#This Row],[AWAL]])</f>
        <v/>
      </c>
      <c r="I1532" s="29" t="str">
        <f>IF(Table2[[#This Row],[M2A]]="","",SUM(Table2[[#This Row],[M2A]]-(IF(Table2[[#This Row],[M1A]]="",Table2[[#This Row],[AWAL]],Table2[[#This Row],[M1A]]))))</f>
        <v/>
      </c>
      <c r="J1532" s="30"/>
      <c r="K153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3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32" s="31" t="str">
        <f>IF(NOT(Table2[[#This Row],[M1B]]=""),"+-","")</f>
        <v/>
      </c>
      <c r="O1532" s="50"/>
    </row>
    <row r="1533" spans="1:15">
      <c r="A1533" s="28">
        <f>IF(Table2[[#This Row],[TT]]&lt;1,"",COUNT(A$2:A1532)+1)</f>
        <v>1403</v>
      </c>
      <c r="B1533" s="38" t="s">
        <v>1613</v>
      </c>
      <c r="C1533" s="39">
        <v>4</v>
      </c>
      <c r="D1533" s="39" t="s">
        <v>186</v>
      </c>
      <c r="E153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533" s="29" t="str">
        <f>IF(Table2[[#This Row],[M1A]]="","",Table2[[#This Row],[M1A]]-Table2[[#This Row],[AWAL]])</f>
        <v/>
      </c>
      <c r="I1533" s="29" t="str">
        <f>IF(Table2[[#This Row],[M2A]]="","",SUM(Table2[[#This Row],[M2A]]-(IF(Table2[[#This Row],[M1A]]="",Table2[[#This Row],[AWAL]],Table2[[#This Row],[M1A]]))))</f>
        <v/>
      </c>
      <c r="J1533" s="30">
        <v>3</v>
      </c>
      <c r="K1533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153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33" s="31" t="str">
        <f>IF(NOT(Table2[[#This Row],[M1B]]=""),"+-","")</f>
        <v/>
      </c>
      <c r="O1533" s="50"/>
    </row>
    <row r="1534" spans="1:15">
      <c r="A1534" s="28">
        <f>IF(Table2[[#This Row],[TT]]&lt;1,"",COUNT(A$2:A1533)+1)</f>
        <v>1404</v>
      </c>
      <c r="B1534" s="38" t="s">
        <v>1614</v>
      </c>
      <c r="C1534" s="39">
        <v>95</v>
      </c>
      <c r="D1534" s="39" t="s">
        <v>59</v>
      </c>
      <c r="E153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94</v>
      </c>
      <c r="F1534" s="29">
        <v>94</v>
      </c>
      <c r="G1534" s="29">
        <f>IF(Table2[[#This Row],[M1A]]="","",Table2[[#This Row],[M1A]]-Table2[[#This Row],[AWAL]])</f>
        <v>-1</v>
      </c>
      <c r="I1534" s="29" t="str">
        <f>IF(Table2[[#This Row],[M2A]]="","",SUM(Table2[[#This Row],[M2A]]-(IF(Table2[[#This Row],[M1A]]="",Table2[[#This Row],[AWAL]],Table2[[#This Row],[M1A]]))))</f>
        <v/>
      </c>
      <c r="J1534" s="30"/>
      <c r="K153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3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34" s="31" t="str">
        <f>IF(NOT(Table2[[#This Row],[M1B]]=""),"+-","")</f>
        <v>+-</v>
      </c>
      <c r="O1534" s="50"/>
    </row>
    <row r="1535" spans="1:15">
      <c r="A1535" s="28">
        <f>IF(Table2[[#This Row],[TT]]&lt;1,"",COUNT(A$2:A1534)+1)</f>
        <v>1405</v>
      </c>
      <c r="B1535" s="38" t="s">
        <v>1615</v>
      </c>
      <c r="C1535" s="39">
        <v>9</v>
      </c>
      <c r="D1535" s="39" t="s">
        <v>34</v>
      </c>
      <c r="E153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1535" s="29" t="str">
        <f>IF(Table2[[#This Row],[M1A]]="","",Table2[[#This Row],[M1A]]-Table2[[#This Row],[AWAL]])</f>
        <v/>
      </c>
      <c r="I1535" s="29" t="str">
        <f>IF(Table2[[#This Row],[M2A]]="","",SUM(Table2[[#This Row],[M2A]]-(IF(Table2[[#This Row],[M1A]]="",Table2[[#This Row],[AWAL]],Table2[[#This Row],[M1A]]))))</f>
        <v/>
      </c>
      <c r="J1535" s="30"/>
      <c r="K153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3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35" s="31" t="str">
        <f>IF(NOT(Table2[[#This Row],[M1B]]=""),"+-","")</f>
        <v/>
      </c>
      <c r="O1535" s="50"/>
    </row>
    <row r="1536" spans="1:15">
      <c r="A1536" s="28">
        <f>IF(Table2[[#This Row],[TT]]&lt;1,"",COUNT(A$2:A1535)+1)</f>
        <v>1406</v>
      </c>
      <c r="B1536" s="38" t="s">
        <v>1616</v>
      </c>
      <c r="C1536" s="39">
        <v>11</v>
      </c>
      <c r="D1536" s="39" t="s">
        <v>57</v>
      </c>
      <c r="E153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G1536" s="29" t="str">
        <f>IF(Table2[[#This Row],[M1A]]="","",Table2[[#This Row],[M1A]]-Table2[[#This Row],[AWAL]])</f>
        <v/>
      </c>
      <c r="I1536" s="29" t="str">
        <f>IF(Table2[[#This Row],[M2A]]="","",SUM(Table2[[#This Row],[M2A]]-(IF(Table2[[#This Row],[M1A]]="",Table2[[#This Row],[AWAL]],Table2[[#This Row],[M1A]]))))</f>
        <v/>
      </c>
      <c r="J1536" s="30"/>
      <c r="K153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3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36" s="31" t="str">
        <f>IF(NOT(Table2[[#This Row],[M1B]]=""),"+-","")</f>
        <v/>
      </c>
      <c r="O1536" s="50"/>
    </row>
    <row r="1537" spans="1:15">
      <c r="A1537" s="28">
        <f>IF(Table2[[#This Row],[TT]]&lt;1,"",COUNT(A$2:A1536)+1)</f>
        <v>1407</v>
      </c>
      <c r="B1537" s="38" t="s">
        <v>1617</v>
      </c>
      <c r="C1537" s="39">
        <v>19</v>
      </c>
      <c r="D1537" s="39" t="s">
        <v>152</v>
      </c>
      <c r="E153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19</v>
      </c>
      <c r="G1537" s="29" t="str">
        <f>IF(Table2[[#This Row],[M1A]]="","",Table2[[#This Row],[M1A]]-Table2[[#This Row],[AWAL]])</f>
        <v/>
      </c>
      <c r="I1537" s="29" t="str">
        <f>IF(Table2[[#This Row],[M2A]]="","",SUM(Table2[[#This Row],[M2A]]-(IF(Table2[[#This Row],[M1A]]="",Table2[[#This Row],[AWAL]],Table2[[#This Row],[M1A]]))))</f>
        <v/>
      </c>
      <c r="J1537" s="30"/>
      <c r="K153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3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37" s="31" t="str">
        <f>IF(NOT(Table2[[#This Row],[M1B]]=""),"+-","")</f>
        <v/>
      </c>
      <c r="O1537" s="50"/>
    </row>
    <row r="1538" spans="1:15">
      <c r="A1538" s="28">
        <f>IF(Table2[[#This Row],[TT]]&lt;1,"",COUNT(A$2:A1537)+1)</f>
        <v>1408</v>
      </c>
      <c r="B1538" s="38" t="s">
        <v>1618</v>
      </c>
      <c r="C1538" s="39">
        <v>3</v>
      </c>
      <c r="D1538" s="39" t="s">
        <v>34</v>
      </c>
      <c r="E153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538" s="29" t="str">
        <f>IF(Table2[[#This Row],[M1A]]="","",Table2[[#This Row],[M1A]]-Table2[[#This Row],[AWAL]])</f>
        <v/>
      </c>
      <c r="I1538" s="29" t="str">
        <f>IF(Table2[[#This Row],[M2A]]="","",SUM(Table2[[#This Row],[M2A]]-(IF(Table2[[#This Row],[M1A]]="",Table2[[#This Row],[AWAL]],Table2[[#This Row],[M1A]]))))</f>
        <v/>
      </c>
      <c r="J1538" s="30"/>
      <c r="K153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3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38" s="31" t="str">
        <f>IF(NOT(Table2[[#This Row],[M1B]]=""),"+-","")</f>
        <v/>
      </c>
      <c r="O1538" s="50"/>
    </row>
    <row r="1539" spans="1:15">
      <c r="A1539" s="28">
        <f>IF(Table2[[#This Row],[TT]]&lt;1,"",COUNT(A$2:A1538)+1)</f>
        <v>1409</v>
      </c>
      <c r="B1539" s="38" t="s">
        <v>1619</v>
      </c>
      <c r="C1539" s="39">
        <v>7</v>
      </c>
      <c r="D1539" s="39" t="s">
        <v>347</v>
      </c>
      <c r="E153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539" s="29" t="str">
        <f>IF(Table2[[#This Row],[M1A]]="","",Table2[[#This Row],[M1A]]-Table2[[#This Row],[AWAL]])</f>
        <v/>
      </c>
      <c r="I1539" s="29" t="str">
        <f>IF(Table2[[#This Row],[M2A]]="","",SUM(Table2[[#This Row],[M2A]]-(IF(Table2[[#This Row],[M1A]]="",Table2[[#This Row],[AWAL]],Table2[[#This Row],[M1A]]))))</f>
        <v/>
      </c>
      <c r="J1539" s="30"/>
      <c r="K153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3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39" s="31" t="str">
        <f>IF(NOT(Table2[[#This Row],[M1B]]=""),"+-","")</f>
        <v/>
      </c>
      <c r="O1539" s="50"/>
    </row>
    <row r="1540" spans="1:15">
      <c r="A1540" s="28">
        <f>IF(Table2[[#This Row],[TT]]&lt;1,"",COUNT(A$2:A1539)+1)</f>
        <v>1410</v>
      </c>
      <c r="B1540" s="38" t="s">
        <v>1620</v>
      </c>
      <c r="C1540" s="39">
        <v>1</v>
      </c>
      <c r="D1540" s="39" t="s">
        <v>59</v>
      </c>
      <c r="E154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540" s="29" t="str">
        <f>IF(Table2[[#This Row],[M1A]]="","",Table2[[#This Row],[M1A]]-Table2[[#This Row],[AWAL]])</f>
        <v/>
      </c>
      <c r="I1540" s="29" t="str">
        <f>IF(Table2[[#This Row],[M2A]]="","",SUM(Table2[[#This Row],[M2A]]-(IF(Table2[[#This Row],[M1A]]="",Table2[[#This Row],[AWAL]],Table2[[#This Row],[M1A]]))))</f>
        <v/>
      </c>
      <c r="J1540" s="30"/>
      <c r="K154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4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40" s="31" t="str">
        <f>IF(NOT(Table2[[#This Row],[M1B]]=""),"+-","")</f>
        <v/>
      </c>
      <c r="O1540" s="50"/>
    </row>
    <row r="1541" spans="1:15">
      <c r="A1541" s="28">
        <f>IF(Table2[[#This Row],[TT]]&lt;1,"",COUNT(A$2:A1540)+1)</f>
        <v>1411</v>
      </c>
      <c r="B1541" s="38" t="s">
        <v>1621</v>
      </c>
      <c r="C1541" s="39">
        <v>2</v>
      </c>
      <c r="D1541" s="39" t="s">
        <v>330</v>
      </c>
      <c r="E154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541" s="29" t="str">
        <f>IF(Table2[[#This Row],[M1A]]="","",Table2[[#This Row],[M1A]]-Table2[[#This Row],[AWAL]])</f>
        <v/>
      </c>
      <c r="I1541" s="29" t="str">
        <f>IF(Table2[[#This Row],[M2A]]="","",SUM(Table2[[#This Row],[M2A]]-(IF(Table2[[#This Row],[M1A]]="",Table2[[#This Row],[AWAL]],Table2[[#This Row],[M1A]]))))</f>
        <v/>
      </c>
      <c r="J1541" s="30"/>
      <c r="K154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4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41" s="31" t="str">
        <f>IF(NOT(Table2[[#This Row],[M1B]]=""),"+-","")</f>
        <v/>
      </c>
      <c r="O1541" s="50"/>
    </row>
    <row r="1542" spans="1:15">
      <c r="A1542" s="28">
        <f>IF(Table2[[#This Row],[TT]]&lt;1,"",COUNT(A$2:A1541)+1)</f>
        <v>1412</v>
      </c>
      <c r="B1542" s="38" t="s">
        <v>1622</v>
      </c>
      <c r="C1542" s="39">
        <v>4</v>
      </c>
      <c r="D1542" s="39" t="s">
        <v>1623</v>
      </c>
      <c r="E154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542" s="29" t="str">
        <f>IF(Table2[[#This Row],[M1A]]="","",Table2[[#This Row],[M1A]]-Table2[[#This Row],[AWAL]])</f>
        <v/>
      </c>
      <c r="I1542" s="29" t="str">
        <f>IF(Table2[[#This Row],[M2A]]="","",SUM(Table2[[#This Row],[M2A]]-(IF(Table2[[#This Row],[M1A]]="",Table2[[#This Row],[AWAL]],Table2[[#This Row],[M1A]]))))</f>
        <v/>
      </c>
      <c r="J1542" s="30"/>
      <c r="K154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4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42" s="31" t="str">
        <f>IF(NOT(Table2[[#This Row],[M1B]]=""),"+-","")</f>
        <v/>
      </c>
      <c r="O1542" s="50"/>
    </row>
    <row r="1543" spans="1:15">
      <c r="A1543" s="28">
        <f>IF(Table2[[#This Row],[TT]]&lt;1,"",COUNT(A$2:A1542)+1)</f>
        <v>1413</v>
      </c>
      <c r="B1543" s="38" t="s">
        <v>1624</v>
      </c>
      <c r="C1543" s="39">
        <v>5</v>
      </c>
      <c r="D1543" s="39" t="s">
        <v>186</v>
      </c>
      <c r="E154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543" s="29" t="str">
        <f>IF(Table2[[#This Row],[M1A]]="","",Table2[[#This Row],[M1A]]-Table2[[#This Row],[AWAL]])</f>
        <v/>
      </c>
      <c r="I1543" s="29" t="str">
        <f>IF(Table2[[#This Row],[M2A]]="","",SUM(Table2[[#This Row],[M2A]]-(IF(Table2[[#This Row],[M1A]]="",Table2[[#This Row],[AWAL]],Table2[[#This Row],[M1A]]))))</f>
        <v/>
      </c>
      <c r="J1543" s="30"/>
      <c r="K154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4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43" s="31" t="str">
        <f>IF(NOT(Table2[[#This Row],[M1B]]=""),"+-","")</f>
        <v/>
      </c>
      <c r="O1543" s="50"/>
    </row>
    <row r="1544" spans="1:15">
      <c r="A1544" s="28">
        <f>IF(Table2[[#This Row],[TT]]&lt;1,"",COUNT(A$2:A1543)+1)</f>
        <v>1414</v>
      </c>
      <c r="B1544" s="38" t="s">
        <v>1625</v>
      </c>
      <c r="C1544" s="39">
        <v>4</v>
      </c>
      <c r="D1544" s="39" t="s">
        <v>202</v>
      </c>
      <c r="E154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544" s="29" t="str">
        <f>IF(Table2[[#This Row],[M1A]]="","",Table2[[#This Row],[M1A]]-Table2[[#This Row],[AWAL]])</f>
        <v/>
      </c>
      <c r="I1544" s="29" t="str">
        <f>IF(Table2[[#This Row],[M2A]]="","",SUM(Table2[[#This Row],[M2A]]-(IF(Table2[[#This Row],[M1A]]="",Table2[[#This Row],[AWAL]],Table2[[#This Row],[M1A]]))))</f>
        <v/>
      </c>
      <c r="J1544" s="30"/>
      <c r="K154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4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44" s="31" t="str">
        <f>IF(NOT(Table2[[#This Row],[M1B]]=""),"+-","")</f>
        <v/>
      </c>
      <c r="O1544" s="50"/>
    </row>
    <row r="1545" spans="1:15">
      <c r="A1545" s="28">
        <f>IF(Table2[[#This Row],[TT]]&lt;1,"",COUNT(A$2:A1544)+1)</f>
        <v>1415</v>
      </c>
      <c r="B1545" s="38" t="s">
        <v>1626</v>
      </c>
      <c r="C1545" s="39">
        <v>5</v>
      </c>
      <c r="D1545" s="39" t="s">
        <v>1627</v>
      </c>
      <c r="E154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545" s="29" t="str">
        <f>IF(Table2[[#This Row],[M1A]]="","",Table2[[#This Row],[M1A]]-Table2[[#This Row],[AWAL]])</f>
        <v/>
      </c>
      <c r="I1545" s="29" t="str">
        <f>IF(Table2[[#This Row],[M2A]]="","",SUM(Table2[[#This Row],[M2A]]-(IF(Table2[[#This Row],[M1A]]="",Table2[[#This Row],[AWAL]],Table2[[#This Row],[M1A]]))))</f>
        <v/>
      </c>
      <c r="J1545" s="30"/>
      <c r="K154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4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45" s="31" t="str">
        <f>IF(NOT(Table2[[#This Row],[M1B]]=""),"+-","")</f>
        <v/>
      </c>
      <c r="O1545" s="50"/>
    </row>
    <row r="1546" spans="1:15">
      <c r="A1546" s="28">
        <f>IF(Table2[[#This Row],[TT]]&lt;1,"",COUNT(A$2:A1545)+1)</f>
        <v>1416</v>
      </c>
      <c r="B1546" s="38" t="s">
        <v>1628</v>
      </c>
      <c r="C1546" s="39">
        <v>2</v>
      </c>
      <c r="D1546" s="39" t="s">
        <v>82</v>
      </c>
      <c r="E154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546" s="29" t="str">
        <f>IF(Table2[[#This Row],[M1A]]="","",Table2[[#This Row],[M1A]]-Table2[[#This Row],[AWAL]])</f>
        <v/>
      </c>
      <c r="I1546" s="29" t="str">
        <f>IF(Table2[[#This Row],[M2A]]="","",SUM(Table2[[#This Row],[M2A]]-(IF(Table2[[#This Row],[M1A]]="",Table2[[#This Row],[AWAL]],Table2[[#This Row],[M1A]]))))</f>
        <v/>
      </c>
      <c r="J1546" s="30"/>
      <c r="K154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4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46" s="31" t="str">
        <f>IF(NOT(Table2[[#This Row],[M1B]]=""),"+-","")</f>
        <v/>
      </c>
      <c r="O1546" s="50"/>
    </row>
    <row r="1547" spans="1:15">
      <c r="A1547" s="28">
        <f>IF(Table2[[#This Row],[TT]]&lt;1,"",COUNT(A$2:A1546)+1)</f>
        <v>1417</v>
      </c>
      <c r="B1547" s="38" t="s">
        <v>1629</v>
      </c>
      <c r="C1547" s="39">
        <v>7</v>
      </c>
      <c r="D1547" s="39" t="s">
        <v>59</v>
      </c>
      <c r="E154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547" s="29" t="str">
        <f>IF(Table2[[#This Row],[M1A]]="","",Table2[[#This Row],[M1A]]-Table2[[#This Row],[AWAL]])</f>
        <v/>
      </c>
      <c r="I1547" s="29" t="str">
        <f>IF(Table2[[#This Row],[M2A]]="","",SUM(Table2[[#This Row],[M2A]]-(IF(Table2[[#This Row],[M1A]]="",Table2[[#This Row],[AWAL]],Table2[[#This Row],[M1A]]))))</f>
        <v/>
      </c>
      <c r="J1547" s="30"/>
      <c r="K154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4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47" s="31" t="str">
        <f>IF(NOT(Table2[[#This Row],[M1B]]=""),"+-","")</f>
        <v/>
      </c>
      <c r="O1547" s="50"/>
    </row>
    <row r="1548" spans="1:15">
      <c r="A1548" s="28">
        <f>IF(Table2[[#This Row],[TT]]&lt;1,"",COUNT(A$2:A1547)+1)</f>
        <v>1418</v>
      </c>
      <c r="B1548" s="38" t="s">
        <v>1630</v>
      </c>
      <c r="C1548" s="39">
        <v>49</v>
      </c>
      <c r="D1548" s="39" t="s">
        <v>929</v>
      </c>
      <c r="E154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48</v>
      </c>
      <c r="G1548" s="29" t="str">
        <f>IF(Table2[[#This Row],[M1A]]="","",Table2[[#This Row],[M1A]]-Table2[[#This Row],[AWAL]])</f>
        <v/>
      </c>
      <c r="I1548" s="29" t="str">
        <f>IF(Table2[[#This Row],[M2A]]="","",SUM(Table2[[#This Row],[M2A]]-(IF(Table2[[#This Row],[M1A]]="",Table2[[#This Row],[AWAL]],Table2[[#This Row],[M1A]]))))</f>
        <v/>
      </c>
      <c r="J1548" s="30">
        <v>48</v>
      </c>
      <c r="K1548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154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48" s="31" t="str">
        <f>IF(NOT(Table2[[#This Row],[M1B]]=""),"+-","")</f>
        <v/>
      </c>
      <c r="O1548" s="50"/>
    </row>
    <row r="1549" spans="1:15">
      <c r="A1549" s="28">
        <f>IF(Table2[[#This Row],[TT]]&lt;1,"",COUNT(A$2:A1548)+1)</f>
        <v>1419</v>
      </c>
      <c r="B1549" s="38" t="s">
        <v>1631</v>
      </c>
      <c r="C1549" s="39">
        <v>37</v>
      </c>
      <c r="D1549" s="39" t="s">
        <v>112</v>
      </c>
      <c r="E154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37</v>
      </c>
      <c r="G1549" s="29" t="str">
        <f>IF(Table2[[#This Row],[M1A]]="","",Table2[[#This Row],[M1A]]-Table2[[#This Row],[AWAL]])</f>
        <v/>
      </c>
      <c r="I1549" s="29" t="str">
        <f>IF(Table2[[#This Row],[M2A]]="","",SUM(Table2[[#This Row],[M2A]]-(IF(Table2[[#This Row],[M1A]]="",Table2[[#This Row],[AWAL]],Table2[[#This Row],[M1A]]))))</f>
        <v/>
      </c>
      <c r="J1549" s="30"/>
      <c r="K154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4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49" s="31" t="str">
        <f>IF(NOT(Table2[[#This Row],[M1B]]=""),"+-","")</f>
        <v/>
      </c>
      <c r="O1549" s="50"/>
    </row>
    <row r="1550" spans="1:15">
      <c r="A1550" s="28">
        <f>IF(Table2[[#This Row],[TT]]&lt;1,"",COUNT(A$2:A1549)+1)</f>
        <v>1420</v>
      </c>
      <c r="B1550" s="38" t="s">
        <v>1632</v>
      </c>
      <c r="C1550" s="39">
        <v>70</v>
      </c>
      <c r="D1550" s="39" t="s">
        <v>112</v>
      </c>
      <c r="E155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70</v>
      </c>
      <c r="G1550" s="29" t="str">
        <f>IF(Table2[[#This Row],[M1A]]="","",Table2[[#This Row],[M1A]]-Table2[[#This Row],[AWAL]])</f>
        <v/>
      </c>
      <c r="I1550" s="29" t="str">
        <f>IF(Table2[[#This Row],[M2A]]="","",SUM(Table2[[#This Row],[M2A]]-(IF(Table2[[#This Row],[M1A]]="",Table2[[#This Row],[AWAL]],Table2[[#This Row],[M1A]]))))</f>
        <v/>
      </c>
      <c r="J1550" s="30"/>
      <c r="K155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5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50" s="31" t="str">
        <f>IF(NOT(Table2[[#This Row],[M1B]]=""),"+-","")</f>
        <v/>
      </c>
      <c r="O1550" s="50"/>
    </row>
    <row r="1551" spans="1:15">
      <c r="A1551" s="28">
        <f>IF(Table2[[#This Row],[TT]]&lt;1,"",COUNT(A$2:A1550)+1)</f>
        <v>1421</v>
      </c>
      <c r="B1551" s="38" t="s">
        <v>1633</v>
      </c>
      <c r="C1551" s="39">
        <v>30</v>
      </c>
      <c r="D1551" s="39">
        <v>72</v>
      </c>
      <c r="E155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30</v>
      </c>
      <c r="G1551" s="29" t="str">
        <f>IF(Table2[[#This Row],[M1A]]="","",Table2[[#This Row],[M1A]]-Table2[[#This Row],[AWAL]])</f>
        <v/>
      </c>
      <c r="I1551" s="29" t="str">
        <f>IF(Table2[[#This Row],[M2A]]="","",SUM(Table2[[#This Row],[M2A]]-(IF(Table2[[#This Row],[M1A]]="",Table2[[#This Row],[AWAL]],Table2[[#This Row],[M1A]]))))</f>
        <v/>
      </c>
      <c r="J1551" s="30"/>
      <c r="K155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5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51" s="31" t="str">
        <f>IF(NOT(Table2[[#This Row],[M1B]]=""),"+-","")</f>
        <v/>
      </c>
      <c r="O1551" s="50"/>
    </row>
    <row r="1552" spans="1:15">
      <c r="A1552" s="28">
        <f>IF(Table2[[#This Row],[TT]]&lt;1,"",COUNT(A$2:A1551)+1)</f>
        <v>1422</v>
      </c>
      <c r="B1552" s="38" t="s">
        <v>1634</v>
      </c>
      <c r="C1552" s="39">
        <v>1</v>
      </c>
      <c r="D1552" s="39" t="s">
        <v>39</v>
      </c>
      <c r="E155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552" s="29" t="str">
        <f>IF(Table2[[#This Row],[M1A]]="","",Table2[[#This Row],[M1A]]-Table2[[#This Row],[AWAL]])</f>
        <v/>
      </c>
      <c r="I1552" s="29" t="str">
        <f>IF(Table2[[#This Row],[M2A]]="","",SUM(Table2[[#This Row],[M2A]]-(IF(Table2[[#This Row],[M1A]]="",Table2[[#This Row],[AWAL]],Table2[[#This Row],[M1A]]))))</f>
        <v/>
      </c>
      <c r="J1552" s="30"/>
      <c r="K155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5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52" s="31" t="str">
        <f>IF(NOT(Table2[[#This Row],[M1B]]=""),"+-","")</f>
        <v/>
      </c>
      <c r="O1552" s="50"/>
    </row>
    <row r="1553" spans="1:15">
      <c r="A1553" s="28">
        <f>IF(Table2[[#This Row],[TT]]&lt;1,"",COUNT(A$2:A1552)+1)</f>
        <v>1423</v>
      </c>
      <c r="B1553" s="38" t="s">
        <v>1635</v>
      </c>
      <c r="C1553" s="39">
        <v>1</v>
      </c>
      <c r="D1553" s="39">
        <v>36</v>
      </c>
      <c r="E155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553" s="29" t="str">
        <f>IF(Table2[[#This Row],[M1A]]="","",Table2[[#This Row],[M1A]]-Table2[[#This Row],[AWAL]])</f>
        <v/>
      </c>
      <c r="I1553" s="29" t="str">
        <f>IF(Table2[[#This Row],[M2A]]="","",SUM(Table2[[#This Row],[M2A]]-(IF(Table2[[#This Row],[M1A]]="",Table2[[#This Row],[AWAL]],Table2[[#This Row],[M1A]]))))</f>
        <v/>
      </c>
      <c r="J1553" s="30"/>
      <c r="K155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5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53" s="31" t="str">
        <f>IF(NOT(Table2[[#This Row],[M1B]]=""),"+-","")</f>
        <v/>
      </c>
      <c r="O1553" s="50"/>
    </row>
    <row r="1554" spans="1:15">
      <c r="A1554" s="28">
        <f>IF(Table2[[#This Row],[TT]]&lt;1,"",COUNT(A$2:A1553)+1)</f>
        <v>1424</v>
      </c>
      <c r="B1554" s="38" t="s">
        <v>1636</v>
      </c>
      <c r="C1554" s="39">
        <v>1</v>
      </c>
      <c r="D1554" s="39" t="s">
        <v>239</v>
      </c>
      <c r="E155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554" s="29" t="str">
        <f>IF(Table2[[#This Row],[M1A]]="","",Table2[[#This Row],[M1A]]-Table2[[#This Row],[AWAL]])</f>
        <v/>
      </c>
      <c r="I1554" s="29" t="str">
        <f>IF(Table2[[#This Row],[M2A]]="","",SUM(Table2[[#This Row],[M2A]]-(IF(Table2[[#This Row],[M1A]]="",Table2[[#This Row],[AWAL]],Table2[[#This Row],[M1A]]))))</f>
        <v/>
      </c>
      <c r="J1554" s="30"/>
      <c r="K155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5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54" s="31" t="str">
        <f>IF(NOT(Table2[[#This Row],[M1B]]=""),"+-","")</f>
        <v/>
      </c>
      <c r="O1554" s="50"/>
    </row>
    <row r="1555" spans="1:15">
      <c r="A1555" s="28">
        <f>IF(Table2[[#This Row],[TT]]&lt;1,"",COUNT(A$2:A1554)+1)</f>
        <v>1425</v>
      </c>
      <c r="B1555" s="38" t="s">
        <v>1637</v>
      </c>
      <c r="C1555" s="39">
        <v>4</v>
      </c>
      <c r="D1555" s="39" t="s">
        <v>1638</v>
      </c>
      <c r="E155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555" s="29" t="str">
        <f>IF(Table2[[#This Row],[M1A]]="","",Table2[[#This Row],[M1A]]-Table2[[#This Row],[AWAL]])</f>
        <v/>
      </c>
      <c r="I1555" s="29" t="str">
        <f>IF(Table2[[#This Row],[M2A]]="","",SUM(Table2[[#This Row],[M2A]]-(IF(Table2[[#This Row],[M1A]]="",Table2[[#This Row],[AWAL]],Table2[[#This Row],[M1A]]))))</f>
        <v/>
      </c>
      <c r="J1555" s="30"/>
      <c r="K155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5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55" s="31" t="str">
        <f>IF(NOT(Table2[[#This Row],[M1B]]=""),"+-","")</f>
        <v/>
      </c>
      <c r="O1555" s="50"/>
    </row>
    <row r="1556" spans="1:15">
      <c r="A1556" s="28">
        <f>IF(Table2[[#This Row],[TT]]&lt;1,"",COUNT(A$2:A1555)+1)</f>
        <v>1426</v>
      </c>
      <c r="B1556" s="38" t="s">
        <v>1639</v>
      </c>
      <c r="C1556" s="39">
        <v>1</v>
      </c>
      <c r="D1556" s="39" t="s">
        <v>1640</v>
      </c>
      <c r="E155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556" s="29" t="str">
        <f>IF(Table2[[#This Row],[M1A]]="","",Table2[[#This Row],[M1A]]-Table2[[#This Row],[AWAL]])</f>
        <v/>
      </c>
      <c r="I1556" s="29" t="str">
        <f>IF(Table2[[#This Row],[M2A]]="","",SUM(Table2[[#This Row],[M2A]]-(IF(Table2[[#This Row],[M1A]]="",Table2[[#This Row],[AWAL]],Table2[[#This Row],[M1A]]))))</f>
        <v/>
      </c>
      <c r="J1556" s="30"/>
      <c r="K155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5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56" s="31" t="str">
        <f>IF(NOT(Table2[[#This Row],[M1B]]=""),"+-","")</f>
        <v/>
      </c>
      <c r="O1556" s="50"/>
    </row>
    <row r="1557" spans="1:15">
      <c r="A1557" s="28">
        <f>IF(Table2[[#This Row],[TT]]&lt;1,"",COUNT(A$2:A1556)+1)</f>
        <v>1427</v>
      </c>
      <c r="B1557" s="38" t="s">
        <v>1641</v>
      </c>
      <c r="C1557" s="39">
        <v>1</v>
      </c>
      <c r="D1557" s="39" t="s">
        <v>38</v>
      </c>
      <c r="E155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557" s="29" t="str">
        <f>IF(Table2[[#This Row],[M1A]]="","",Table2[[#This Row],[M1A]]-Table2[[#This Row],[AWAL]])</f>
        <v/>
      </c>
      <c r="I1557" s="29" t="str">
        <f>IF(Table2[[#This Row],[M2A]]="","",SUM(Table2[[#This Row],[M2A]]-(IF(Table2[[#This Row],[M1A]]="",Table2[[#This Row],[AWAL]],Table2[[#This Row],[M1A]]))))</f>
        <v/>
      </c>
      <c r="J1557" s="30"/>
      <c r="K155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5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57" s="31" t="str">
        <f>IF(NOT(Table2[[#This Row],[M1B]]=""),"+-","")</f>
        <v/>
      </c>
      <c r="O1557" s="50"/>
    </row>
    <row r="1558" spans="1:15">
      <c r="A1558" s="28">
        <f>IF(Table2[[#This Row],[TT]]&lt;1,"",COUNT(A$2:A1557)+1)</f>
        <v>1428</v>
      </c>
      <c r="B1558" s="38" t="s">
        <v>1642</v>
      </c>
      <c r="C1558" s="39">
        <v>19</v>
      </c>
      <c r="D1558" s="39" t="s">
        <v>1643</v>
      </c>
      <c r="E155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19</v>
      </c>
      <c r="G1558" s="29" t="str">
        <f>IF(Table2[[#This Row],[M1A]]="","",Table2[[#This Row],[M1A]]-Table2[[#This Row],[AWAL]])</f>
        <v/>
      </c>
      <c r="I1558" s="29" t="str">
        <f>IF(Table2[[#This Row],[M2A]]="","",SUM(Table2[[#This Row],[M2A]]-(IF(Table2[[#This Row],[M1A]]="",Table2[[#This Row],[AWAL]],Table2[[#This Row],[M1A]]))))</f>
        <v/>
      </c>
      <c r="J1558" s="30"/>
      <c r="K155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5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58" s="31" t="str">
        <f>IF(NOT(Table2[[#This Row],[M1B]]=""),"+-","")</f>
        <v/>
      </c>
      <c r="O1558" s="50"/>
    </row>
    <row r="1559" spans="1:15">
      <c r="A1559" s="28">
        <f>IF(Table2[[#This Row],[TT]]&lt;1,"",COUNT(A$2:A1558)+1)</f>
        <v>1429</v>
      </c>
      <c r="B1559" s="38" t="s">
        <v>1644</v>
      </c>
      <c r="C1559" s="39">
        <v>1</v>
      </c>
      <c r="D1559" s="39" t="s">
        <v>1645</v>
      </c>
      <c r="E155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559" s="29" t="str">
        <f>IF(Table2[[#This Row],[M1A]]="","",Table2[[#This Row],[M1A]]-Table2[[#This Row],[AWAL]])</f>
        <v/>
      </c>
      <c r="I1559" s="29" t="str">
        <f>IF(Table2[[#This Row],[M2A]]="","",SUM(Table2[[#This Row],[M2A]]-(IF(Table2[[#This Row],[M1A]]="",Table2[[#This Row],[AWAL]],Table2[[#This Row],[M1A]]))))</f>
        <v/>
      </c>
      <c r="J1559" s="30"/>
      <c r="K155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5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59" s="31" t="str">
        <f>IF(NOT(Table2[[#This Row],[M1B]]=""),"+-","")</f>
        <v/>
      </c>
      <c r="O1559" s="50"/>
    </row>
    <row r="1560" spans="1:15">
      <c r="A1560" s="28">
        <f>IF(Table2[[#This Row],[TT]]&lt;1,"",COUNT(A$2:A1559)+1)</f>
        <v>1430</v>
      </c>
      <c r="B1560" s="38" t="s">
        <v>1646</v>
      </c>
      <c r="C1560" s="39">
        <v>5</v>
      </c>
      <c r="D1560" s="39" t="s">
        <v>1455</v>
      </c>
      <c r="E156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560" s="29" t="str">
        <f>IF(Table2[[#This Row],[M1A]]="","",Table2[[#This Row],[M1A]]-Table2[[#This Row],[AWAL]])</f>
        <v/>
      </c>
      <c r="I1560" s="29" t="str">
        <f>IF(Table2[[#This Row],[M2A]]="","",SUM(Table2[[#This Row],[M2A]]-(IF(Table2[[#This Row],[M1A]]="",Table2[[#This Row],[AWAL]],Table2[[#This Row],[M1A]]))))</f>
        <v/>
      </c>
      <c r="J1560" s="30"/>
      <c r="K156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6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60" s="31" t="str">
        <f>IF(NOT(Table2[[#This Row],[M1B]]=""),"+-","")</f>
        <v/>
      </c>
      <c r="O1560" s="50"/>
    </row>
    <row r="1561" spans="1:15">
      <c r="A1561" s="28">
        <f>IF(Table2[[#This Row],[TT]]&lt;1,"",COUNT(A$2:A1560)+1)</f>
        <v>1431</v>
      </c>
      <c r="B1561" s="38" t="s">
        <v>1647</v>
      </c>
      <c r="C1561" s="39">
        <v>3</v>
      </c>
      <c r="D1561" s="39" t="s">
        <v>39</v>
      </c>
      <c r="E156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561" s="29" t="str">
        <f>IF(Table2[[#This Row],[M1A]]="","",Table2[[#This Row],[M1A]]-Table2[[#This Row],[AWAL]])</f>
        <v/>
      </c>
      <c r="I1561" s="29" t="str">
        <f>IF(Table2[[#This Row],[M2A]]="","",SUM(Table2[[#This Row],[M2A]]-(IF(Table2[[#This Row],[M1A]]="",Table2[[#This Row],[AWAL]],Table2[[#This Row],[M1A]]))))</f>
        <v/>
      </c>
      <c r="J1561" s="30"/>
      <c r="K156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6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61" s="31" t="str">
        <f>IF(NOT(Table2[[#This Row],[M1B]]=""),"+-","")</f>
        <v/>
      </c>
      <c r="O1561" s="50"/>
    </row>
    <row r="1562" spans="1:15">
      <c r="A1562" s="28">
        <f>IF(Table2[[#This Row],[TT]]&lt;1,"",COUNT(A$2:A1561)+1)</f>
        <v>1432</v>
      </c>
      <c r="B1562" s="38" t="s">
        <v>1648</v>
      </c>
      <c r="C1562" s="39">
        <v>2</v>
      </c>
      <c r="D1562" s="39" t="s">
        <v>39</v>
      </c>
      <c r="E156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562" s="29" t="str">
        <f>IF(Table2[[#This Row],[M1A]]="","",Table2[[#This Row],[M1A]]-Table2[[#This Row],[AWAL]])</f>
        <v/>
      </c>
      <c r="I1562" s="29" t="str">
        <f>IF(Table2[[#This Row],[M2A]]="","",SUM(Table2[[#This Row],[M2A]]-(IF(Table2[[#This Row],[M1A]]="",Table2[[#This Row],[AWAL]],Table2[[#This Row],[M1A]]))))</f>
        <v/>
      </c>
      <c r="J1562" s="30"/>
      <c r="K156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6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62" s="31" t="str">
        <f>IF(NOT(Table2[[#This Row],[M1B]]=""),"+-","")</f>
        <v/>
      </c>
      <c r="O1562" s="50"/>
    </row>
    <row r="1563" spans="1:15">
      <c r="A1563" s="28">
        <f>IF(Table2[[#This Row],[TT]]&lt;1,"",COUNT(A$2:A1562)+1)</f>
        <v>1433</v>
      </c>
      <c r="B1563" s="38" t="s">
        <v>1649</v>
      </c>
      <c r="C1563" s="39">
        <v>3</v>
      </c>
      <c r="D1563" s="39" t="s">
        <v>91</v>
      </c>
      <c r="E156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563" s="29" t="str">
        <f>IF(Table2[[#This Row],[M1A]]="","",Table2[[#This Row],[M1A]]-Table2[[#This Row],[AWAL]])</f>
        <v/>
      </c>
      <c r="I1563" s="29" t="str">
        <f>IF(Table2[[#This Row],[M2A]]="","",SUM(Table2[[#This Row],[M2A]]-(IF(Table2[[#This Row],[M1A]]="",Table2[[#This Row],[AWAL]],Table2[[#This Row],[M1A]]))))</f>
        <v/>
      </c>
      <c r="J1563" s="30"/>
      <c r="K156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6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63" s="31" t="str">
        <f>IF(NOT(Table2[[#This Row],[M1B]]=""),"+-","")</f>
        <v/>
      </c>
      <c r="O1563" s="50"/>
    </row>
    <row r="1564" spans="1:15">
      <c r="A1564" s="28" t="str">
        <f>IF(Table2[[#This Row],[TT]]&lt;1,"",COUNT(A$2:A1563)+1)</f>
        <v/>
      </c>
      <c r="B1564" s="38" t="s">
        <v>1650</v>
      </c>
      <c r="C1564" s="39">
        <v>5</v>
      </c>
      <c r="D1564" s="39" t="s">
        <v>91</v>
      </c>
      <c r="E156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564" s="29" t="str">
        <f>IF(Table2[[#This Row],[M1A]]="","",Table2[[#This Row],[M1A]]-Table2[[#This Row],[AWAL]])</f>
        <v/>
      </c>
      <c r="H1564" s="29">
        <v>74</v>
      </c>
      <c r="I1564" s="29">
        <f>IF(Table2[[#This Row],[M2A]]="","",SUM(Table2[[#This Row],[M2A]]-(IF(Table2[[#This Row],[M1A]]="",Table2[[#This Row],[AWAL]],Table2[[#This Row],[M1A]]))))</f>
        <v>69</v>
      </c>
      <c r="J1564" s="30">
        <v>0</v>
      </c>
      <c r="K1564" s="29">
        <f>IF(Table2[[#This Row],[M3A]]="","",SUM(Table2[[#This Row],[M3A]]-(IF(Table2[[#This Row],[M2A]]="",IF(Table2[[#This Row],[M1A]]="",Table2[[#This Row],[AWAL]],Table2[[#This Row],[M1A]]),Table2[[#This Row],[M2A]]))))</f>
        <v>-74</v>
      </c>
      <c r="M156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64" s="31" t="str">
        <f>IF(NOT(Table2[[#This Row],[M1B]]=""),"+-","")</f>
        <v/>
      </c>
      <c r="O1564" s="50"/>
    </row>
    <row r="1565" spans="1:15">
      <c r="A1565" s="28" t="str">
        <f>IF(Table2[[#This Row],[TT]]&lt;1,"",COUNT(A$2:A1564)+1)</f>
        <v/>
      </c>
      <c r="B1565" s="38" t="s">
        <v>1651</v>
      </c>
      <c r="C1565" s="39">
        <v>19</v>
      </c>
      <c r="D1565" s="39">
        <v>72</v>
      </c>
      <c r="E156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1565" s="29">
        <v>14</v>
      </c>
      <c r="G1565" s="29">
        <f>IF(Table2[[#This Row],[M1A]]="","",Table2[[#This Row],[M1A]]-Table2[[#This Row],[AWAL]])</f>
        <v>-5</v>
      </c>
      <c r="I1565" s="29" t="str">
        <f>IF(Table2[[#This Row],[M2A]]="","",SUM(Table2[[#This Row],[M2A]]-(IF(Table2[[#This Row],[M1A]]="",Table2[[#This Row],[AWAL]],Table2[[#This Row],[M1A]]))))</f>
        <v/>
      </c>
      <c r="J1565" s="30">
        <v>0</v>
      </c>
      <c r="K1565" s="29">
        <f>IF(Table2[[#This Row],[M3A]]="","",SUM(Table2[[#This Row],[M3A]]-(IF(Table2[[#This Row],[M2A]]="",IF(Table2[[#This Row],[M1A]]="",Table2[[#This Row],[AWAL]],Table2[[#This Row],[M1A]]),Table2[[#This Row],[M2A]]))))</f>
        <v>-14</v>
      </c>
      <c r="M156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65" s="31" t="str">
        <f>IF(NOT(Table2[[#This Row],[M1B]]=""),"+-","")</f>
        <v>+-</v>
      </c>
      <c r="O1565" s="50"/>
    </row>
    <row r="1566" spans="1:15">
      <c r="A1566" s="28" t="str">
        <f>IF(Table2[[#This Row],[TT]]&lt;1,"",COUNT(A$2:A1565)+1)</f>
        <v/>
      </c>
      <c r="B1566" s="38" t="s">
        <v>1652</v>
      </c>
      <c r="C1566" s="39">
        <v>5</v>
      </c>
      <c r="D1566" s="39" t="s">
        <v>28</v>
      </c>
      <c r="E156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566" s="29" t="str">
        <f>IF(Table2[[#This Row],[M1A]]="","",Table2[[#This Row],[M1A]]-Table2[[#This Row],[AWAL]])</f>
        <v/>
      </c>
      <c r="I1566" s="29" t="str">
        <f>IF(Table2[[#This Row],[M2A]]="","",SUM(Table2[[#This Row],[M2A]]-(IF(Table2[[#This Row],[M1A]]="",Table2[[#This Row],[AWAL]],Table2[[#This Row],[M1A]]))))</f>
        <v/>
      </c>
      <c r="J1566" s="30">
        <v>0</v>
      </c>
      <c r="K1566" s="29">
        <f>IF(Table2[[#This Row],[M3A]]="","",SUM(Table2[[#This Row],[M3A]]-(IF(Table2[[#This Row],[M2A]]="",IF(Table2[[#This Row],[M1A]]="",Table2[[#This Row],[AWAL]],Table2[[#This Row],[M1A]]),Table2[[#This Row],[M2A]]))))</f>
        <v>-5</v>
      </c>
      <c r="M156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66" s="31" t="str">
        <f>IF(NOT(Table2[[#This Row],[M1B]]=""),"+-","")</f>
        <v/>
      </c>
      <c r="O1566" s="50"/>
    </row>
    <row r="1567" spans="1:15">
      <c r="A1567" s="78">
        <f>IF(Table2[[#This Row],[TT]]&lt;1,"",COUNT(A$2:A1566)+1)</f>
        <v>1434</v>
      </c>
      <c r="B1567" s="84" t="s">
        <v>3116</v>
      </c>
      <c r="C1567" s="79"/>
      <c r="D1567" s="79">
        <v>144</v>
      </c>
      <c r="E1567" s="8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71</v>
      </c>
      <c r="F1567" s="81"/>
      <c r="G1567" s="80" t="str">
        <f>IF(Table2[[#This Row],[M1A]]="","",Table2[[#This Row],[M1A]]-Table2[[#This Row],[AWAL]])</f>
        <v/>
      </c>
      <c r="H1567" s="81"/>
      <c r="I1567" s="80" t="str">
        <f>IF(Table2[[#This Row],[M2A]]="","",SUM(Table2[[#This Row],[M2A]]-(IF(Table2[[#This Row],[M1A]]="",Table2[[#This Row],[AWAL]],Table2[[#This Row],[M1A]]))))</f>
        <v/>
      </c>
      <c r="J1567" s="82">
        <v>72</v>
      </c>
      <c r="K1567" s="80">
        <f>IF(Table2[[#This Row],[M3A]]="","",SUM(Table2[[#This Row],[M3A]]-(IF(Table2[[#This Row],[M2A]]="",IF(Table2[[#This Row],[M1A]]="",Table2[[#This Row],[AWAL]],Table2[[#This Row],[M1A]]),Table2[[#This Row],[M2A]]))))</f>
        <v>72</v>
      </c>
      <c r="L1567" s="81">
        <v>71</v>
      </c>
      <c r="M1567" s="80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1567" s="80" t="str">
        <f>IF(NOT(Table2[[#This Row],[M1B]]=""),"+-","")</f>
        <v/>
      </c>
      <c r="O1567" s="80"/>
    </row>
    <row r="1568" spans="1:15">
      <c r="A1568" s="78">
        <f>IF(Table2[[#This Row],[TT]]&lt;1,"",COUNT(A$2:A1567)+1)</f>
        <v>1435</v>
      </c>
      <c r="B1568" s="84" t="s">
        <v>3117</v>
      </c>
      <c r="C1568" s="79"/>
      <c r="D1568" s="79">
        <v>72</v>
      </c>
      <c r="E1568" s="8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F1568" s="81"/>
      <c r="G1568" s="80" t="str">
        <f>IF(Table2[[#This Row],[M1A]]="","",Table2[[#This Row],[M1A]]-Table2[[#This Row],[AWAL]])</f>
        <v/>
      </c>
      <c r="H1568" s="81"/>
      <c r="I1568" s="80" t="str">
        <f>IF(Table2[[#This Row],[M2A]]="","",SUM(Table2[[#This Row],[M2A]]-(IF(Table2[[#This Row],[M1A]]="",Table2[[#This Row],[AWAL]],Table2[[#This Row],[M1A]]))))</f>
        <v/>
      </c>
      <c r="J1568" s="82">
        <v>13</v>
      </c>
      <c r="K1568" s="80">
        <f>IF(Table2[[#This Row],[M3A]]="","",SUM(Table2[[#This Row],[M3A]]-(IF(Table2[[#This Row],[M2A]]="",IF(Table2[[#This Row],[M1A]]="",Table2[[#This Row],[AWAL]],Table2[[#This Row],[M1A]]),Table2[[#This Row],[M2A]]))))</f>
        <v>13</v>
      </c>
      <c r="L1568" s="81"/>
      <c r="M1568" s="80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68" s="80" t="str">
        <f>IF(NOT(Table2[[#This Row],[M1B]]=""),"+-","")</f>
        <v/>
      </c>
      <c r="O1568" s="80"/>
    </row>
    <row r="1569" spans="1:15">
      <c r="A1569" s="78">
        <f>IF(Table2[[#This Row],[TT]]&lt;1,"",COUNT(A$2:A1568)+1)</f>
        <v>1436</v>
      </c>
      <c r="B1569" s="84" t="s">
        <v>3118</v>
      </c>
      <c r="C1569" s="79"/>
      <c r="D1569" s="79">
        <v>60</v>
      </c>
      <c r="E1569" s="8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F1569" s="81"/>
      <c r="G1569" s="80" t="str">
        <f>IF(Table2[[#This Row],[M1A]]="","",Table2[[#This Row],[M1A]]-Table2[[#This Row],[AWAL]])</f>
        <v/>
      </c>
      <c r="H1569" s="81"/>
      <c r="I1569" s="80" t="str">
        <f>IF(Table2[[#This Row],[M2A]]="","",SUM(Table2[[#This Row],[M2A]]-(IF(Table2[[#This Row],[M1A]]="",Table2[[#This Row],[AWAL]],Table2[[#This Row],[M1A]]))))</f>
        <v/>
      </c>
      <c r="J1569" s="82">
        <v>10</v>
      </c>
      <c r="K1569" s="80">
        <f>IF(Table2[[#This Row],[M3A]]="","",SUM(Table2[[#This Row],[M3A]]-(IF(Table2[[#This Row],[M2A]]="",IF(Table2[[#This Row],[M1A]]="",Table2[[#This Row],[AWAL]],Table2[[#This Row],[M1A]]),Table2[[#This Row],[M2A]]))))</f>
        <v>10</v>
      </c>
      <c r="L1569" s="81"/>
      <c r="M1569" s="80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69" s="80" t="str">
        <f>IF(NOT(Table2[[#This Row],[M1B]]=""),"+-","")</f>
        <v/>
      </c>
      <c r="O1569" s="80"/>
    </row>
    <row r="1570" spans="1:15">
      <c r="A1570" s="78">
        <f>IF(Table2[[#This Row],[TT]]&lt;1,"",COUNT(A$2:A1569)+1)</f>
        <v>1437</v>
      </c>
      <c r="B1570" s="84" t="s">
        <v>3119</v>
      </c>
      <c r="C1570" s="79"/>
      <c r="D1570" s="79">
        <v>42</v>
      </c>
      <c r="E1570" s="8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F1570" s="81"/>
      <c r="G1570" s="80" t="str">
        <f>IF(Table2[[#This Row],[M1A]]="","",Table2[[#This Row],[M1A]]-Table2[[#This Row],[AWAL]])</f>
        <v/>
      </c>
      <c r="H1570" s="81"/>
      <c r="I1570" s="80" t="str">
        <f>IF(Table2[[#This Row],[M2A]]="","",SUM(Table2[[#This Row],[M2A]]-(IF(Table2[[#This Row],[M1A]]="",Table2[[#This Row],[AWAL]],Table2[[#This Row],[M1A]]))))</f>
        <v/>
      </c>
      <c r="J1570" s="82">
        <v>3</v>
      </c>
      <c r="K1570" s="80">
        <f>IF(Table2[[#This Row],[M3A]]="","",SUM(Table2[[#This Row],[M3A]]-(IF(Table2[[#This Row],[M2A]]="",IF(Table2[[#This Row],[M1A]]="",Table2[[#This Row],[AWAL]],Table2[[#This Row],[M1A]]),Table2[[#This Row],[M2A]]))))</f>
        <v>3</v>
      </c>
      <c r="L1570" s="81"/>
      <c r="M1570" s="80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70" s="80" t="str">
        <f>IF(NOT(Table2[[#This Row],[M1B]]=""),"+-","")</f>
        <v/>
      </c>
      <c r="O1570" s="80"/>
    </row>
    <row r="1571" spans="1:15">
      <c r="A1571" s="48">
        <f>IF(Table2[[#This Row],[TT]]&lt;1,"",COUNT(A$2:A1570)+1)</f>
        <v>1438</v>
      </c>
      <c r="B1571" s="85" t="s">
        <v>3006</v>
      </c>
      <c r="C1571" s="75"/>
      <c r="D1571" s="75" t="s">
        <v>3007</v>
      </c>
      <c r="E1571" s="5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F1571" s="49">
        <v>16</v>
      </c>
      <c r="G1571" s="50">
        <f>IF(Table2[[#This Row],[M1A]]="","",Table2[[#This Row],[M1A]]-Table2[[#This Row],[AWAL]])</f>
        <v>16</v>
      </c>
      <c r="H1571" s="49">
        <v>11</v>
      </c>
      <c r="I1571" s="50">
        <f>IF(Table2[[#This Row],[M2A]]="","",SUM(Table2[[#This Row],[M2A]]-(IF(Table2[[#This Row],[M1A]]="",Table2[[#This Row],[AWAL]],Table2[[#This Row],[M1A]]))))</f>
        <v>-5</v>
      </c>
      <c r="J1571" s="51">
        <v>6</v>
      </c>
      <c r="K1571" s="50">
        <f>IF(Table2[[#This Row],[M3A]]="","",SUM(Table2[[#This Row],[M3A]]-(IF(Table2[[#This Row],[M2A]]="",IF(Table2[[#This Row],[M1A]]="",Table2[[#This Row],[AWAL]],Table2[[#This Row],[M1A]]),Table2[[#This Row],[M2A]]))))</f>
        <v>-5</v>
      </c>
      <c r="L1571" s="49">
        <v>4</v>
      </c>
      <c r="M1571" s="50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-2</v>
      </c>
      <c r="N1571" s="50" t="str">
        <f>IF(NOT(Table2[[#This Row],[M1B]]=""),"+-","")</f>
        <v>+-</v>
      </c>
      <c r="O1571" s="50"/>
    </row>
    <row r="1572" spans="1:15">
      <c r="A1572" s="28">
        <f>IF(Table2[[#This Row],[TT]]&lt;1,"",COUNT(A$2:A1571)+1)</f>
        <v>1439</v>
      </c>
      <c r="B1572" s="38" t="s">
        <v>1653</v>
      </c>
      <c r="C1572" s="39">
        <v>37</v>
      </c>
      <c r="D1572" s="39" t="s">
        <v>64</v>
      </c>
      <c r="E157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37</v>
      </c>
      <c r="G1572" s="29" t="str">
        <f>IF(Table2[[#This Row],[M1A]]="","",Table2[[#This Row],[M1A]]-Table2[[#This Row],[AWAL]])</f>
        <v/>
      </c>
      <c r="I1572" s="29" t="str">
        <f>IF(Table2[[#This Row],[M2A]]="","",SUM(Table2[[#This Row],[M2A]]-(IF(Table2[[#This Row],[M1A]]="",Table2[[#This Row],[AWAL]],Table2[[#This Row],[M1A]]))))</f>
        <v/>
      </c>
      <c r="J1572" s="30"/>
      <c r="K157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7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72" s="31" t="str">
        <f>IF(NOT(Table2[[#This Row],[M1B]]=""),"+-","")</f>
        <v/>
      </c>
      <c r="O1572" s="50"/>
    </row>
    <row r="1573" spans="1:15">
      <c r="A1573" s="28">
        <f>IF(Table2[[#This Row],[TT]]&lt;1,"",COUNT(A$2:A1572)+1)</f>
        <v>1440</v>
      </c>
      <c r="B1573" s="38" t="s">
        <v>1654</v>
      </c>
      <c r="C1573" s="39">
        <v>5</v>
      </c>
      <c r="D1573" s="39" t="s">
        <v>11</v>
      </c>
      <c r="E157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573" s="29" t="str">
        <f>IF(Table2[[#This Row],[M1A]]="","",Table2[[#This Row],[M1A]]-Table2[[#This Row],[AWAL]])</f>
        <v/>
      </c>
      <c r="I1573" s="29" t="str">
        <f>IF(Table2[[#This Row],[M2A]]="","",SUM(Table2[[#This Row],[M2A]]-(IF(Table2[[#This Row],[M1A]]="",Table2[[#This Row],[AWAL]],Table2[[#This Row],[M1A]]))))</f>
        <v/>
      </c>
      <c r="J1573" s="30"/>
      <c r="K157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7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73" s="31" t="str">
        <f>IF(NOT(Table2[[#This Row],[M1B]]=""),"+-","")</f>
        <v/>
      </c>
      <c r="O1573" s="50"/>
    </row>
    <row r="1574" spans="1:15">
      <c r="A1574" s="28">
        <f>IF(Table2[[#This Row],[TT]]&lt;1,"",COUNT(A$2:A1573)+1)</f>
        <v>1441</v>
      </c>
      <c r="B1574" s="38" t="s">
        <v>1655</v>
      </c>
      <c r="C1574" s="39">
        <v>18</v>
      </c>
      <c r="D1574" s="39" t="s">
        <v>1656</v>
      </c>
      <c r="E157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18</v>
      </c>
      <c r="G1574" s="29" t="str">
        <f>IF(Table2[[#This Row],[M1A]]="","",Table2[[#This Row],[M1A]]-Table2[[#This Row],[AWAL]])</f>
        <v/>
      </c>
      <c r="I1574" s="29" t="str">
        <f>IF(Table2[[#This Row],[M2A]]="","",SUM(Table2[[#This Row],[M2A]]-(IF(Table2[[#This Row],[M1A]]="",Table2[[#This Row],[AWAL]],Table2[[#This Row],[M1A]]))))</f>
        <v/>
      </c>
      <c r="J1574" s="30"/>
      <c r="K157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7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74" s="31" t="str">
        <f>IF(NOT(Table2[[#This Row],[M1B]]=""),"+-","")</f>
        <v/>
      </c>
      <c r="O1574" s="50"/>
    </row>
    <row r="1575" spans="1:15">
      <c r="A1575" s="28">
        <f>IF(Table2[[#This Row],[TT]]&lt;1,"",COUNT(A$2:A1574)+1)</f>
        <v>1442</v>
      </c>
      <c r="B1575" s="38" t="s">
        <v>1657</v>
      </c>
      <c r="C1575" s="39">
        <v>5</v>
      </c>
      <c r="D1575" s="39" t="s">
        <v>1658</v>
      </c>
      <c r="E157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575" s="29" t="str">
        <f>IF(Table2[[#This Row],[M1A]]="","",Table2[[#This Row],[M1A]]-Table2[[#This Row],[AWAL]])</f>
        <v/>
      </c>
      <c r="I1575" s="29" t="str">
        <f>IF(Table2[[#This Row],[M2A]]="","",SUM(Table2[[#This Row],[M2A]]-(IF(Table2[[#This Row],[M1A]]="",Table2[[#This Row],[AWAL]],Table2[[#This Row],[M1A]]))))</f>
        <v/>
      </c>
      <c r="J1575" s="30"/>
      <c r="K157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7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75" s="31" t="str">
        <f>IF(NOT(Table2[[#This Row],[M1B]]=""),"+-","")</f>
        <v/>
      </c>
      <c r="O1575" s="50"/>
    </row>
    <row r="1576" spans="1:15">
      <c r="A1576" s="28" t="str">
        <f>IF(Table2[[#This Row],[TT]]&lt;1,"",COUNT(A$2:A1575)+1)</f>
        <v/>
      </c>
      <c r="B1576" s="38" t="s">
        <v>1659</v>
      </c>
      <c r="C1576" s="39">
        <v>8</v>
      </c>
      <c r="D1576" s="39" t="s">
        <v>47</v>
      </c>
      <c r="E157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1576" s="29">
        <v>6</v>
      </c>
      <c r="G1576" s="29">
        <f>IF(Table2[[#This Row],[M1A]]="","",Table2[[#This Row],[M1A]]-Table2[[#This Row],[AWAL]])</f>
        <v>-2</v>
      </c>
      <c r="H1576" s="29">
        <v>4</v>
      </c>
      <c r="I1576" s="29">
        <f>IF(Table2[[#This Row],[M2A]]="","",SUM(Table2[[#This Row],[M2A]]-(IF(Table2[[#This Row],[M1A]]="",Table2[[#This Row],[AWAL]],Table2[[#This Row],[M1A]]))))</f>
        <v>-2</v>
      </c>
      <c r="J1576" s="30"/>
      <c r="K157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1576" s="29">
        <v>0</v>
      </c>
      <c r="M1576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-4</v>
      </c>
      <c r="N1576" s="31" t="str">
        <f>IF(NOT(Table2[[#This Row],[M1B]]=""),"+-","")</f>
        <v>+-</v>
      </c>
      <c r="O1576" s="50"/>
    </row>
    <row r="1577" spans="1:15">
      <c r="A1577" s="28">
        <f>IF(Table2[[#This Row],[TT]]&lt;1,"",COUNT(A$2:A1576)+1)</f>
        <v>1443</v>
      </c>
      <c r="B1577" s="38" t="s">
        <v>1660</v>
      </c>
      <c r="C1577" s="39">
        <v>2</v>
      </c>
      <c r="D1577" s="39" t="s">
        <v>38</v>
      </c>
      <c r="E157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577" s="29" t="str">
        <f>IF(Table2[[#This Row],[M1A]]="","",Table2[[#This Row],[M1A]]-Table2[[#This Row],[AWAL]])</f>
        <v/>
      </c>
      <c r="I1577" s="29" t="str">
        <f>IF(Table2[[#This Row],[M2A]]="","",SUM(Table2[[#This Row],[M2A]]-(IF(Table2[[#This Row],[M1A]]="",Table2[[#This Row],[AWAL]],Table2[[#This Row],[M1A]]))))</f>
        <v/>
      </c>
      <c r="J1577" s="30"/>
      <c r="K157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7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77" s="31" t="str">
        <f>IF(NOT(Table2[[#This Row],[M1B]]=""),"+-","")</f>
        <v/>
      </c>
      <c r="O1577" s="50"/>
    </row>
    <row r="1578" spans="1:15">
      <c r="A1578" s="28">
        <f>IF(Table2[[#This Row],[TT]]&lt;1,"",COUNT(A$2:A1577)+1)</f>
        <v>1444</v>
      </c>
      <c r="B1578" s="38" t="s">
        <v>1661</v>
      </c>
      <c r="C1578" s="39">
        <v>21</v>
      </c>
      <c r="D1578" s="39" t="s">
        <v>11</v>
      </c>
      <c r="E157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18</v>
      </c>
      <c r="F1578" s="29">
        <v>20</v>
      </c>
      <c r="G1578" s="29">
        <f>IF(Table2[[#This Row],[M1A]]="","",Table2[[#This Row],[M1A]]-Table2[[#This Row],[AWAL]])</f>
        <v>-1</v>
      </c>
      <c r="H1578" s="29">
        <v>19</v>
      </c>
      <c r="I1578" s="29">
        <f>IF(Table2[[#This Row],[M2A]]="","",SUM(Table2[[#This Row],[M2A]]-(IF(Table2[[#This Row],[M1A]]="",Table2[[#This Row],[AWAL]],Table2[[#This Row],[M1A]]))))</f>
        <v>-1</v>
      </c>
      <c r="J1578" s="30"/>
      <c r="K157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1578" s="29">
        <v>18</v>
      </c>
      <c r="M1578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1578" s="31" t="str">
        <f>IF(NOT(Table2[[#This Row],[M1B]]=""),"+-","")</f>
        <v>+-</v>
      </c>
      <c r="O1578" s="50"/>
    </row>
    <row r="1579" spans="1:15">
      <c r="A1579" s="28">
        <f>IF(Table2[[#This Row],[TT]]&lt;1,"",COUNT(A$2:A1578)+1)</f>
        <v>1445</v>
      </c>
      <c r="B1579" s="38" t="s">
        <v>2670</v>
      </c>
      <c r="C1579" s="39">
        <v>5</v>
      </c>
      <c r="D1579" s="39" t="s">
        <v>2892</v>
      </c>
      <c r="E157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F1579" s="29">
        <v>4</v>
      </c>
      <c r="G1579" s="29">
        <f>IF(Table2[[#This Row],[M1A]]="","",Table2[[#This Row],[M1A]]-Table2[[#This Row],[AWAL]])</f>
        <v>-1</v>
      </c>
      <c r="H1579" s="29">
        <v>3</v>
      </c>
      <c r="I1579" s="29">
        <f>IF(Table2[[#This Row],[M2A]]="","",SUM(Table2[[#This Row],[M2A]]-(IF(Table2[[#This Row],[M1A]]="",Table2[[#This Row],[AWAL]],Table2[[#This Row],[M1A]]))))</f>
        <v>-1</v>
      </c>
      <c r="J1579" s="30"/>
      <c r="K157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1579" s="29">
        <v>2</v>
      </c>
      <c r="M1579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1579" s="31" t="str">
        <f>IF(NOT(Table2[[#This Row],[M1B]]=""),"+-","")</f>
        <v>+-</v>
      </c>
      <c r="O1579" s="50"/>
    </row>
    <row r="1580" spans="1:15">
      <c r="A1580" s="28">
        <f>IF(Table2[[#This Row],[TT]]&lt;1,"",COUNT(A$2:A1579)+1)</f>
        <v>1446</v>
      </c>
      <c r="B1580" s="38" t="s">
        <v>1662</v>
      </c>
      <c r="C1580" s="39">
        <v>1</v>
      </c>
      <c r="D1580" s="39">
        <v>0</v>
      </c>
      <c r="E158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580" s="29" t="str">
        <f>IF(Table2[[#This Row],[M1A]]="","",Table2[[#This Row],[M1A]]-Table2[[#This Row],[AWAL]])</f>
        <v/>
      </c>
      <c r="I1580" s="29" t="str">
        <f>IF(Table2[[#This Row],[M2A]]="","",SUM(Table2[[#This Row],[M2A]]-(IF(Table2[[#This Row],[M1A]]="",Table2[[#This Row],[AWAL]],Table2[[#This Row],[M1A]]))))</f>
        <v/>
      </c>
      <c r="J1580" s="30"/>
      <c r="K158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8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80" s="31" t="str">
        <f>IF(NOT(Table2[[#This Row],[M1B]]=""),"+-","")</f>
        <v/>
      </c>
      <c r="O1580" s="50"/>
    </row>
    <row r="1581" spans="1:15">
      <c r="A1581" s="28" t="str">
        <f>IF(Table2[[#This Row],[TT]]&lt;1,"",COUNT(A$2:A1580)+1)</f>
        <v/>
      </c>
      <c r="B1581" s="38" t="s">
        <v>1663</v>
      </c>
      <c r="C1581" s="39">
        <v>4</v>
      </c>
      <c r="D1581" s="39" t="s">
        <v>59</v>
      </c>
      <c r="E158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1581" s="29">
        <v>1</v>
      </c>
      <c r="G1581" s="29">
        <f>IF(Table2[[#This Row],[M1A]]="","",Table2[[#This Row],[M1A]]-Table2[[#This Row],[AWAL]])</f>
        <v>-3</v>
      </c>
      <c r="H1581" s="29">
        <v>0</v>
      </c>
      <c r="I1581" s="29">
        <f>IF(Table2[[#This Row],[M2A]]="","",SUM(Table2[[#This Row],[M2A]]-(IF(Table2[[#This Row],[M1A]]="",Table2[[#This Row],[AWAL]],Table2[[#This Row],[M1A]]))))</f>
        <v>-1</v>
      </c>
      <c r="J1581" s="30"/>
      <c r="K158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8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81" s="31" t="str">
        <f>IF(NOT(Table2[[#This Row],[M1B]]=""),"+-","")</f>
        <v>+-</v>
      </c>
      <c r="O1581" s="50"/>
    </row>
    <row r="1582" spans="1:15">
      <c r="A1582" s="32" t="str">
        <f>IF(Table2[[#This Row],[TT]]&lt;1,"",COUNT(A$2:A1581)+1)</f>
        <v/>
      </c>
      <c r="B1582" s="38" t="s">
        <v>3129</v>
      </c>
      <c r="C1582" s="39">
        <v>4</v>
      </c>
      <c r="D1582" s="39" t="s">
        <v>2800</v>
      </c>
      <c r="E1582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582" s="31" t="str">
        <f>IF(Table2[[#This Row],[M1A]]="","",Table2[[#This Row],[M1A]]-Table2[[#This Row],[AWAL]])</f>
        <v/>
      </c>
      <c r="H1582" s="29">
        <v>2</v>
      </c>
      <c r="I1582" s="29">
        <f>IF(Table2[[#This Row],[M2A]]="","",SUM(Table2[[#This Row],[M2A]]-(IF(Table2[[#This Row],[M1A]]="",Table2[[#This Row],[AWAL]],Table2[[#This Row],[M1A]]))))</f>
        <v>-2</v>
      </c>
      <c r="J1582" s="30">
        <v>0</v>
      </c>
      <c r="K1582" s="29">
        <f>IF(Table2[[#This Row],[M3A]]="","",SUM(Table2[[#This Row],[M3A]]-(IF(Table2[[#This Row],[M2A]]="",IF(Table2[[#This Row],[M1A]]="",Table2[[#This Row],[AWAL]],Table2[[#This Row],[M1A]]),Table2[[#This Row],[M2A]]))))</f>
        <v>-2</v>
      </c>
      <c r="M158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82" s="31" t="str">
        <f>IF(NOT(Table2[[#This Row],[M1B]]=""),"+-","")</f>
        <v/>
      </c>
      <c r="O1582" s="50"/>
    </row>
    <row r="1583" spans="1:15">
      <c r="A1583" s="32">
        <f>IF(Table2[[#This Row],[TT]]&lt;1,"",COUNT(A$2:A1582)+1)</f>
        <v>1447</v>
      </c>
      <c r="B1583" s="38" t="s">
        <v>1664</v>
      </c>
      <c r="C1583" s="39">
        <v>5</v>
      </c>
      <c r="D1583" s="39" t="s">
        <v>39</v>
      </c>
      <c r="E1583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583" s="31" t="str">
        <f>IF(Table2[[#This Row],[M1A]]="","",Table2[[#This Row],[M1A]]-Table2[[#This Row],[AWAL]])</f>
        <v/>
      </c>
      <c r="I1583" s="29" t="str">
        <f>IF(Table2[[#This Row],[M2A]]="","",SUM(Table2[[#This Row],[M2A]]-(IF(Table2[[#This Row],[M1A]]="",Table2[[#This Row],[AWAL]],Table2[[#This Row],[M1A]]))))</f>
        <v/>
      </c>
      <c r="J1583" s="30">
        <v>4</v>
      </c>
      <c r="K1583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158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83" s="31" t="str">
        <f>IF(NOT(Table2[[#This Row],[M1B]]=""),"+-","")</f>
        <v/>
      </c>
      <c r="O1583" s="50"/>
    </row>
    <row r="1584" spans="1:15">
      <c r="A1584" s="32">
        <f>IF(Table2[[#This Row],[TT]]&lt;1,"",COUNT(A$2:A1583)+1)</f>
        <v>1448</v>
      </c>
      <c r="B1584" s="38" t="s">
        <v>1665</v>
      </c>
      <c r="C1584" s="39">
        <v>29</v>
      </c>
      <c r="D1584" s="39" t="s">
        <v>39</v>
      </c>
      <c r="E1584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27</v>
      </c>
      <c r="F1584" s="29">
        <v>28</v>
      </c>
      <c r="G1584" s="31">
        <f>IF(Table2[[#This Row],[M1A]]="","",Table2[[#This Row],[M1A]]-Table2[[#This Row],[AWAL]])</f>
        <v>-1</v>
      </c>
      <c r="I1584" s="29" t="str">
        <f>IF(Table2[[#This Row],[M2A]]="","",SUM(Table2[[#This Row],[M2A]]-(IF(Table2[[#This Row],[M1A]]="",Table2[[#This Row],[AWAL]],Table2[[#This Row],[M1A]]))))</f>
        <v/>
      </c>
      <c r="J1584" s="30">
        <v>27</v>
      </c>
      <c r="K1584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158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84" s="31" t="str">
        <f>IF(NOT(Table2[[#This Row],[M1B]]=""),"+-","")</f>
        <v>+-</v>
      </c>
      <c r="O1584" s="50"/>
    </row>
    <row r="1585" spans="1:15">
      <c r="A1585" s="28" t="str">
        <f>IF(Table2[[#This Row],[TT]]&lt;1,"",COUNT(A$2:A1584)+1)</f>
        <v/>
      </c>
      <c r="B1585" s="38" t="s">
        <v>1666</v>
      </c>
      <c r="C1585" s="39">
        <v>7</v>
      </c>
      <c r="D1585" s="39" t="s">
        <v>39</v>
      </c>
      <c r="E158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585" s="29" t="str">
        <f>IF(Table2[[#This Row],[M1A]]="","",Table2[[#This Row],[M1A]]-Table2[[#This Row],[AWAL]])</f>
        <v/>
      </c>
      <c r="I1585" s="29" t="str">
        <f>IF(Table2[[#This Row],[M2A]]="","",SUM(Table2[[#This Row],[M2A]]-(IF(Table2[[#This Row],[M1A]]="",Table2[[#This Row],[AWAL]],Table2[[#This Row],[M1A]]))))</f>
        <v/>
      </c>
      <c r="J1585" s="30">
        <v>5</v>
      </c>
      <c r="K1585" s="29">
        <f>IF(Table2[[#This Row],[M3A]]="","",SUM(Table2[[#This Row],[M3A]]-(IF(Table2[[#This Row],[M2A]]="",IF(Table2[[#This Row],[M1A]]="",Table2[[#This Row],[AWAL]],Table2[[#This Row],[M1A]]),Table2[[#This Row],[M2A]]))))</f>
        <v>-2</v>
      </c>
      <c r="L1585" s="29">
        <v>0</v>
      </c>
      <c r="M1585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-5</v>
      </c>
      <c r="N1585" s="31" t="str">
        <f>IF(NOT(Table2[[#This Row],[M1B]]=""),"+-","")</f>
        <v/>
      </c>
      <c r="O1585" s="50"/>
    </row>
    <row r="1586" spans="1:15">
      <c r="A1586" s="28">
        <f>IF(Table2[[#This Row],[TT]]&lt;1,"",COUNT(A$2:A1585)+1)</f>
        <v>1449</v>
      </c>
      <c r="B1586" s="70" t="s">
        <v>1667</v>
      </c>
      <c r="C1586" s="71">
        <v>13</v>
      </c>
      <c r="D1586" s="71" t="s">
        <v>39</v>
      </c>
      <c r="E158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F1586" s="29">
        <v>11</v>
      </c>
      <c r="G1586" s="29">
        <f>IF(Table2[[#This Row],[M1A]]="","",Table2[[#This Row],[M1A]]-Table2[[#This Row],[AWAL]])</f>
        <v>-2</v>
      </c>
      <c r="H1586" s="29">
        <v>7</v>
      </c>
      <c r="I1586" s="29">
        <f>IF(Table2[[#This Row],[M2A]]="","",SUM(Table2[[#This Row],[M2A]]-(IF(Table2[[#This Row],[M1A]]="",Table2[[#This Row],[AWAL]],Table2[[#This Row],[M1A]]))))</f>
        <v>-4</v>
      </c>
      <c r="J1586" s="30">
        <v>10</v>
      </c>
      <c r="K1586" s="29">
        <f>IF(Table2[[#This Row],[M3A]]="","",SUM(Table2[[#This Row],[M3A]]-(IF(Table2[[#This Row],[M2A]]="",IF(Table2[[#This Row],[M1A]]="",Table2[[#This Row],[AWAL]],Table2[[#This Row],[M1A]]),Table2[[#This Row],[M2A]]))))</f>
        <v>3</v>
      </c>
      <c r="L1586" s="29">
        <v>7</v>
      </c>
      <c r="M1586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-3</v>
      </c>
      <c r="N1586" s="31" t="str">
        <f>IF(NOT(Table2[[#This Row],[M1B]]=""),"+-","")</f>
        <v>+-</v>
      </c>
      <c r="O1586" s="50"/>
    </row>
    <row r="1587" spans="1:15">
      <c r="A1587" s="28">
        <f>IF(Table2[[#This Row],[TT]]&lt;1,"",COUNT(A$2:A1586)+1)</f>
        <v>1450</v>
      </c>
      <c r="B1587" s="38" t="s">
        <v>1668</v>
      </c>
      <c r="C1587" s="39">
        <v>6</v>
      </c>
      <c r="D1587" s="39" t="s">
        <v>39</v>
      </c>
      <c r="E158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F1587" s="29">
        <v>5</v>
      </c>
      <c r="G1587" s="29">
        <f>IF(Table2[[#This Row],[M1A]]="","",Table2[[#This Row],[M1A]]-Table2[[#This Row],[AWAL]])</f>
        <v>-1</v>
      </c>
      <c r="I1587" s="29" t="str">
        <f>IF(Table2[[#This Row],[M2A]]="","",SUM(Table2[[#This Row],[M2A]]-(IF(Table2[[#This Row],[M1A]]="",Table2[[#This Row],[AWAL]],Table2[[#This Row],[M1A]]))))</f>
        <v/>
      </c>
      <c r="J1587" s="30"/>
      <c r="K158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1587" s="29">
        <v>4</v>
      </c>
      <c r="M1587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1587" s="31" t="str">
        <f>IF(NOT(Table2[[#This Row],[M1B]]=""),"+-","")</f>
        <v>+-</v>
      </c>
      <c r="O1587" s="50"/>
    </row>
    <row r="1588" spans="1:15">
      <c r="A1588" s="28">
        <f>IF(Table2[[#This Row],[TT]]&lt;1,"",COUNT(A$2:A1587)+1)</f>
        <v>1451</v>
      </c>
      <c r="B1588" s="38" t="s">
        <v>3130</v>
      </c>
      <c r="C1588" s="39">
        <v>41</v>
      </c>
      <c r="D1588" s="39" t="s">
        <v>2698</v>
      </c>
      <c r="E158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33</v>
      </c>
      <c r="G1588" s="29" t="str">
        <f>IF(Table2[[#This Row],[M1A]]="","",Table2[[#This Row],[M1A]]-Table2[[#This Row],[AWAL]])</f>
        <v/>
      </c>
      <c r="I1588" s="29" t="str">
        <f>IF(Table2[[#This Row],[M2A]]="","",SUM(Table2[[#This Row],[M2A]]-(IF(Table2[[#This Row],[M1A]]="",Table2[[#This Row],[AWAL]],Table2[[#This Row],[M1A]]))))</f>
        <v/>
      </c>
      <c r="J1588" s="30">
        <v>34</v>
      </c>
      <c r="K1588" s="29">
        <f>IF(Table2[[#This Row],[M3A]]="","",SUM(Table2[[#This Row],[M3A]]-(IF(Table2[[#This Row],[M2A]]="",IF(Table2[[#This Row],[M1A]]="",Table2[[#This Row],[AWAL]],Table2[[#This Row],[M1A]]),Table2[[#This Row],[M2A]]))))</f>
        <v>-7</v>
      </c>
      <c r="L1588" s="29">
        <v>33</v>
      </c>
      <c r="M1588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1588" s="31" t="str">
        <f>IF(NOT(Table2[[#This Row],[M1B]]=""),"+-","")</f>
        <v/>
      </c>
      <c r="O1588" s="50"/>
    </row>
    <row r="1589" spans="1:15">
      <c r="A1589" s="28">
        <f>IF(Table2[[#This Row],[TT]]&lt;1,"",COUNT(A$2:A1588)+1)</f>
        <v>1452</v>
      </c>
      <c r="B1589" s="38" t="s">
        <v>1669</v>
      </c>
      <c r="C1589" s="39">
        <v>3</v>
      </c>
      <c r="D1589" s="39" t="s">
        <v>1670</v>
      </c>
      <c r="E158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589" s="29" t="str">
        <f>IF(Table2[[#This Row],[M1A]]="","",Table2[[#This Row],[M1A]]-Table2[[#This Row],[AWAL]])</f>
        <v/>
      </c>
      <c r="I1589" s="29" t="str">
        <f>IF(Table2[[#This Row],[M2A]]="","",SUM(Table2[[#This Row],[M2A]]-(IF(Table2[[#This Row],[M1A]]="",Table2[[#This Row],[AWAL]],Table2[[#This Row],[M1A]]))))</f>
        <v/>
      </c>
      <c r="J1589" s="30"/>
      <c r="K158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1589" s="29">
        <v>2</v>
      </c>
      <c r="M1589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1589" s="31" t="str">
        <f>IF(NOT(Table2[[#This Row],[M1B]]=""),"+-","")</f>
        <v/>
      </c>
      <c r="O1589" s="50"/>
    </row>
    <row r="1590" spans="1:15">
      <c r="A1590" s="28">
        <f>IF(Table2[[#This Row],[TT]]&lt;1,"",COUNT(A$2:A1589)+1)</f>
        <v>1453</v>
      </c>
      <c r="B1590" s="70" t="s">
        <v>1671</v>
      </c>
      <c r="C1590" s="71">
        <v>1</v>
      </c>
      <c r="D1590" s="71">
        <v>0</v>
      </c>
      <c r="E159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590" s="29" t="str">
        <f>IF(Table2[[#This Row],[M1A]]="","",Table2[[#This Row],[M1A]]-Table2[[#This Row],[AWAL]])</f>
        <v/>
      </c>
      <c r="I1590" s="29" t="str">
        <f>IF(Table2[[#This Row],[M2A]]="","",SUM(Table2[[#This Row],[M2A]]-(IF(Table2[[#This Row],[M1A]]="",Table2[[#This Row],[AWAL]],Table2[[#This Row],[M1A]]))))</f>
        <v/>
      </c>
      <c r="J1590" s="30"/>
      <c r="K159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9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90" s="31" t="str">
        <f>IF(NOT(Table2[[#This Row],[M1B]]=""),"+-","")</f>
        <v/>
      </c>
      <c r="O1590" s="50"/>
    </row>
    <row r="1591" spans="1:15">
      <c r="A1591" s="28">
        <f>IF(Table2[[#This Row],[TT]]&lt;1,"",COUNT(A$2:A1590)+1)</f>
        <v>1454</v>
      </c>
      <c r="B1591" s="70" t="s">
        <v>1672</v>
      </c>
      <c r="C1591" s="71">
        <v>1</v>
      </c>
      <c r="D1591" s="71">
        <v>0</v>
      </c>
      <c r="E159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591" s="29" t="str">
        <f>IF(Table2[[#This Row],[M1A]]="","",Table2[[#This Row],[M1A]]-Table2[[#This Row],[AWAL]])</f>
        <v/>
      </c>
      <c r="I1591" s="29" t="str">
        <f>IF(Table2[[#This Row],[M2A]]="","",SUM(Table2[[#This Row],[M2A]]-(IF(Table2[[#This Row],[M1A]]="",Table2[[#This Row],[AWAL]],Table2[[#This Row],[M1A]]))))</f>
        <v/>
      </c>
      <c r="J1591" s="30"/>
      <c r="K159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9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91" s="31" t="str">
        <f>IF(NOT(Table2[[#This Row],[M1B]]=""),"+-","")</f>
        <v/>
      </c>
      <c r="O1591" s="50"/>
    </row>
    <row r="1592" spans="1:15">
      <c r="A1592" s="28">
        <f>IF(Table2[[#This Row],[TT]]&lt;1,"",COUNT(A$2:A1591)+1)</f>
        <v>1455</v>
      </c>
      <c r="B1592" s="38" t="s">
        <v>1673</v>
      </c>
      <c r="C1592" s="39">
        <v>2</v>
      </c>
      <c r="D1592" s="39" t="s">
        <v>157</v>
      </c>
      <c r="E159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592" s="29" t="str">
        <f>IF(Table2[[#This Row],[M1A]]="","",Table2[[#This Row],[M1A]]-Table2[[#This Row],[AWAL]])</f>
        <v/>
      </c>
      <c r="I1592" s="29" t="str">
        <f>IF(Table2[[#This Row],[M2A]]="","",SUM(Table2[[#This Row],[M2A]]-(IF(Table2[[#This Row],[M1A]]="",Table2[[#This Row],[AWAL]],Table2[[#This Row],[M1A]]))))</f>
        <v/>
      </c>
      <c r="J1592" s="30">
        <v>1</v>
      </c>
      <c r="K1592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159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92" s="31" t="str">
        <f>IF(NOT(Table2[[#This Row],[M1B]]=""),"+-","")</f>
        <v/>
      </c>
      <c r="O1592" s="50"/>
    </row>
    <row r="1593" spans="1:15">
      <c r="A1593" s="28" t="str">
        <f>IF(Table2[[#This Row],[TT]]&lt;1,"",COUNT(A$2:A1592)+1)</f>
        <v/>
      </c>
      <c r="B1593" s="38" t="s">
        <v>1674</v>
      </c>
      <c r="C1593" s="39">
        <v>1</v>
      </c>
      <c r="D1593" s="39" t="s">
        <v>157</v>
      </c>
      <c r="E159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593" s="29" t="str">
        <f>IF(Table2[[#This Row],[M1A]]="","",Table2[[#This Row],[M1A]]-Table2[[#This Row],[AWAL]])</f>
        <v/>
      </c>
      <c r="I1593" s="29" t="str">
        <f>IF(Table2[[#This Row],[M2A]]="","",SUM(Table2[[#This Row],[M2A]]-(IF(Table2[[#This Row],[M1A]]="",Table2[[#This Row],[AWAL]],Table2[[#This Row],[M1A]]))))</f>
        <v/>
      </c>
      <c r="J1593" s="30">
        <v>0</v>
      </c>
      <c r="K1593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159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93" s="31" t="str">
        <f>IF(NOT(Table2[[#This Row],[M1B]]=""),"+-","")</f>
        <v/>
      </c>
      <c r="O1593" s="50"/>
    </row>
    <row r="1594" spans="1:15">
      <c r="A1594" s="28" t="str">
        <f>IF(Table2[[#This Row],[TT]]&lt;1,"",COUNT(A$2:A1593)+1)</f>
        <v/>
      </c>
      <c r="B1594" s="38" t="s">
        <v>2849</v>
      </c>
      <c r="C1594" s="39">
        <v>0</v>
      </c>
      <c r="D1594" s="39" t="s">
        <v>2655</v>
      </c>
      <c r="E159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594" s="29" t="str">
        <f>IF(Table2[[#This Row],[M1A]]="","",Table2[[#This Row],[M1A]]-Table2[[#This Row],[AWAL]])</f>
        <v/>
      </c>
      <c r="I1594" s="29" t="str">
        <f>IF(Table2[[#This Row],[M2A]]="","",SUM(Table2[[#This Row],[M2A]]-(IF(Table2[[#This Row],[M1A]]="",Table2[[#This Row],[AWAL]],Table2[[#This Row],[M1A]]))))</f>
        <v/>
      </c>
      <c r="J1594" s="30"/>
      <c r="K159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9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94" s="31" t="str">
        <f>IF(NOT(Table2[[#This Row],[M1B]]=""),"+-","")</f>
        <v/>
      </c>
      <c r="O1594" s="50"/>
    </row>
    <row r="1595" spans="1:15">
      <c r="A1595" s="28">
        <f>IF(Table2[[#This Row],[TT]]&lt;1,"",COUNT(A$2:A1594)+1)</f>
        <v>1456</v>
      </c>
      <c r="B1595" s="38" t="s">
        <v>1675</v>
      </c>
      <c r="C1595" s="39">
        <v>1</v>
      </c>
      <c r="D1595" s="39" t="s">
        <v>1676</v>
      </c>
      <c r="E159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595" s="29" t="str">
        <f>IF(Table2[[#This Row],[M1A]]="","",Table2[[#This Row],[M1A]]-Table2[[#This Row],[AWAL]])</f>
        <v/>
      </c>
      <c r="I1595" s="29" t="str">
        <f>IF(Table2[[#This Row],[M2A]]="","",SUM(Table2[[#This Row],[M2A]]-(IF(Table2[[#This Row],[M1A]]="",Table2[[#This Row],[AWAL]],Table2[[#This Row],[M1A]]))))</f>
        <v/>
      </c>
      <c r="J1595" s="30"/>
      <c r="K159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9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95" s="31" t="str">
        <f>IF(NOT(Table2[[#This Row],[M1B]]=""),"+-","")</f>
        <v/>
      </c>
      <c r="O1595" s="50"/>
    </row>
    <row r="1596" spans="1:15">
      <c r="A1596" s="28">
        <f>IF(Table2[[#This Row],[TT]]&lt;1,"",COUNT(A$2:A1595)+1)</f>
        <v>1457</v>
      </c>
      <c r="B1596" s="38" t="s">
        <v>1677</v>
      </c>
      <c r="C1596" s="39">
        <v>5</v>
      </c>
      <c r="D1596" s="39" t="s">
        <v>1678</v>
      </c>
      <c r="E159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596" s="29" t="str">
        <f>IF(Table2[[#This Row],[M1A]]="","",Table2[[#This Row],[M1A]]-Table2[[#This Row],[AWAL]])</f>
        <v/>
      </c>
      <c r="I1596" s="29" t="str">
        <f>IF(Table2[[#This Row],[M2A]]="","",SUM(Table2[[#This Row],[M2A]]-(IF(Table2[[#This Row],[M1A]]="",Table2[[#This Row],[AWAL]],Table2[[#This Row],[M1A]]))))</f>
        <v/>
      </c>
      <c r="J1596" s="30"/>
      <c r="K159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9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96" s="31" t="str">
        <f>IF(NOT(Table2[[#This Row],[M1B]]=""),"+-","")</f>
        <v/>
      </c>
      <c r="O1596" s="50"/>
    </row>
    <row r="1597" spans="1:15">
      <c r="A1597" s="28">
        <f>IF(Table2[[#This Row],[TT]]&lt;1,"",COUNT(A$2:A1596)+1)</f>
        <v>1458</v>
      </c>
      <c r="B1597" s="38" t="s">
        <v>1679</v>
      </c>
      <c r="C1597" s="39">
        <v>6</v>
      </c>
      <c r="D1597" s="39" t="s">
        <v>445</v>
      </c>
      <c r="E159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1597" s="29" t="str">
        <f>IF(Table2[[#This Row],[M1A]]="","",Table2[[#This Row],[M1A]]-Table2[[#This Row],[AWAL]])</f>
        <v/>
      </c>
      <c r="I1597" s="29" t="str">
        <f>IF(Table2[[#This Row],[M2A]]="","",SUM(Table2[[#This Row],[M2A]]-(IF(Table2[[#This Row],[M1A]]="",Table2[[#This Row],[AWAL]],Table2[[#This Row],[M1A]]))))</f>
        <v/>
      </c>
      <c r="J1597" s="30"/>
      <c r="K159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9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97" s="31" t="str">
        <f>IF(NOT(Table2[[#This Row],[M1B]]=""),"+-","")</f>
        <v/>
      </c>
      <c r="O1597" s="50"/>
    </row>
    <row r="1598" spans="1:15">
      <c r="A1598" s="28">
        <f>IF(Table2[[#This Row],[TT]]&lt;1,"",COUNT(A$2:A1597)+1)</f>
        <v>1459</v>
      </c>
      <c r="B1598" s="38" t="s">
        <v>1680</v>
      </c>
      <c r="C1598" s="39">
        <v>17</v>
      </c>
      <c r="D1598" s="39" t="s">
        <v>1302</v>
      </c>
      <c r="E159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16</v>
      </c>
      <c r="G1598" s="29" t="str">
        <f>IF(Table2[[#This Row],[M1A]]="","",Table2[[#This Row],[M1A]]-Table2[[#This Row],[AWAL]])</f>
        <v/>
      </c>
      <c r="I1598" s="29" t="str">
        <f>IF(Table2[[#This Row],[M2A]]="","",SUM(Table2[[#This Row],[M2A]]-(IF(Table2[[#This Row],[M1A]]="",Table2[[#This Row],[AWAL]],Table2[[#This Row],[M1A]]))))</f>
        <v/>
      </c>
      <c r="J1598" s="30"/>
      <c r="K159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1598" s="29">
        <v>16</v>
      </c>
      <c r="M1598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1598" s="31" t="str">
        <f>IF(NOT(Table2[[#This Row],[M1B]]=""),"+-","")</f>
        <v/>
      </c>
      <c r="O1598" s="50"/>
    </row>
    <row r="1599" spans="1:15">
      <c r="A1599" s="28">
        <f>IF(Table2[[#This Row],[TT]]&lt;1,"",COUNT(A$2:A1598)+1)</f>
        <v>1460</v>
      </c>
      <c r="B1599" s="38" t="s">
        <v>1681</v>
      </c>
      <c r="C1599" s="39">
        <v>16</v>
      </c>
      <c r="D1599" s="39" t="s">
        <v>1302</v>
      </c>
      <c r="E159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16</v>
      </c>
      <c r="G1599" s="29" t="str">
        <f>IF(Table2[[#This Row],[M1A]]="","",Table2[[#This Row],[M1A]]-Table2[[#This Row],[AWAL]])</f>
        <v/>
      </c>
      <c r="I1599" s="29" t="str">
        <f>IF(Table2[[#This Row],[M2A]]="","",SUM(Table2[[#This Row],[M2A]]-(IF(Table2[[#This Row],[M1A]]="",Table2[[#This Row],[AWAL]],Table2[[#This Row],[M1A]]))))</f>
        <v/>
      </c>
      <c r="J1599" s="30"/>
      <c r="K159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9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99" s="31" t="str">
        <f>IF(NOT(Table2[[#This Row],[M1B]]=""),"+-","")</f>
        <v/>
      </c>
      <c r="O1599" s="50"/>
    </row>
    <row r="1600" spans="1:15">
      <c r="A1600" s="28">
        <f>IF(Table2[[#This Row],[TT]]&lt;1,"",COUNT(A$2:A1599)+1)</f>
        <v>1461</v>
      </c>
      <c r="B1600" s="38" t="s">
        <v>1682</v>
      </c>
      <c r="C1600" s="39">
        <v>6</v>
      </c>
      <c r="D1600" s="39" t="s">
        <v>32</v>
      </c>
      <c r="E160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1600" s="29" t="str">
        <f>IF(Table2[[#This Row],[M1A]]="","",Table2[[#This Row],[M1A]]-Table2[[#This Row],[AWAL]])</f>
        <v/>
      </c>
      <c r="I1600" s="29" t="str">
        <f>IF(Table2[[#This Row],[M2A]]="","",SUM(Table2[[#This Row],[M2A]]-(IF(Table2[[#This Row],[M1A]]="",Table2[[#This Row],[AWAL]],Table2[[#This Row],[M1A]]))))</f>
        <v/>
      </c>
      <c r="J1600" s="30"/>
      <c r="K160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0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00" s="31" t="str">
        <f>IF(NOT(Table2[[#This Row],[M1B]]=""),"+-","")</f>
        <v/>
      </c>
      <c r="O1600" s="50"/>
    </row>
    <row r="1601" spans="1:15">
      <c r="A1601" s="28">
        <f>IF(Table2[[#This Row],[TT]]&lt;1,"",COUNT(A$2:A1600)+1)</f>
        <v>1462</v>
      </c>
      <c r="B1601" s="38" t="s">
        <v>1683</v>
      </c>
      <c r="C1601" s="39">
        <v>7</v>
      </c>
      <c r="D1601" s="39" t="s">
        <v>78</v>
      </c>
      <c r="E160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601" s="29" t="str">
        <f>IF(Table2[[#This Row],[M1A]]="","",Table2[[#This Row],[M1A]]-Table2[[#This Row],[AWAL]])</f>
        <v/>
      </c>
      <c r="I1601" s="29" t="str">
        <f>IF(Table2[[#This Row],[M2A]]="","",SUM(Table2[[#This Row],[M2A]]-(IF(Table2[[#This Row],[M1A]]="",Table2[[#This Row],[AWAL]],Table2[[#This Row],[M1A]]))))</f>
        <v/>
      </c>
      <c r="J1601" s="30"/>
      <c r="K160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0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01" s="31" t="str">
        <f>IF(NOT(Table2[[#This Row],[M1B]]=""),"+-","")</f>
        <v/>
      </c>
      <c r="O1601" s="50"/>
    </row>
    <row r="1602" spans="1:15">
      <c r="A1602" s="28">
        <f>IF(Table2[[#This Row],[TT]]&lt;1,"",COUNT(A$2:A1601)+1)</f>
        <v>1463</v>
      </c>
      <c r="B1602" s="38" t="s">
        <v>1684</v>
      </c>
      <c r="C1602" s="39">
        <v>3</v>
      </c>
      <c r="D1602" s="39" t="s">
        <v>347</v>
      </c>
      <c r="E160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602" s="29" t="str">
        <f>IF(Table2[[#This Row],[M1A]]="","",Table2[[#This Row],[M1A]]-Table2[[#This Row],[AWAL]])</f>
        <v/>
      </c>
      <c r="I1602" s="29" t="str">
        <f>IF(Table2[[#This Row],[M2A]]="","",SUM(Table2[[#This Row],[M2A]]-(IF(Table2[[#This Row],[M1A]]="",Table2[[#This Row],[AWAL]],Table2[[#This Row],[M1A]]))))</f>
        <v/>
      </c>
      <c r="J1602" s="30"/>
      <c r="K160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0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02" s="31" t="str">
        <f>IF(NOT(Table2[[#This Row],[M1B]]=""),"+-","")</f>
        <v/>
      </c>
      <c r="O1602" s="50"/>
    </row>
    <row r="1603" spans="1:15">
      <c r="A1603" s="28">
        <f>IF(Table2[[#This Row],[TT]]&lt;1,"",COUNT(A$2:A1602)+1)</f>
        <v>1464</v>
      </c>
      <c r="B1603" s="38" t="s">
        <v>1685</v>
      </c>
      <c r="C1603" s="39">
        <v>2</v>
      </c>
      <c r="D1603" s="39" t="s">
        <v>194</v>
      </c>
      <c r="E160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603" s="29" t="str">
        <f>IF(Table2[[#This Row],[M1A]]="","",Table2[[#This Row],[M1A]]-Table2[[#This Row],[AWAL]])</f>
        <v/>
      </c>
      <c r="I1603" s="29" t="str">
        <f>IF(Table2[[#This Row],[M2A]]="","",SUM(Table2[[#This Row],[M2A]]-(IF(Table2[[#This Row],[M1A]]="",Table2[[#This Row],[AWAL]],Table2[[#This Row],[M1A]]))))</f>
        <v/>
      </c>
      <c r="J1603" s="30"/>
      <c r="K160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0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03" s="31" t="str">
        <f>IF(NOT(Table2[[#This Row],[M1B]]=""),"+-","")</f>
        <v/>
      </c>
      <c r="O1603" s="50"/>
    </row>
    <row r="1604" spans="1:15">
      <c r="A1604" s="28">
        <f>IF(Table2[[#This Row],[TT]]&lt;1,"",COUNT(A$2:A1603)+1)</f>
        <v>1465</v>
      </c>
      <c r="B1604" s="38" t="s">
        <v>1686</v>
      </c>
      <c r="C1604" s="39">
        <v>3</v>
      </c>
      <c r="D1604" s="39" t="s">
        <v>182</v>
      </c>
      <c r="E160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604" s="29" t="str">
        <f>IF(Table2[[#This Row],[M1A]]="","",Table2[[#This Row],[M1A]]-Table2[[#This Row],[AWAL]])</f>
        <v/>
      </c>
      <c r="I1604" s="29" t="str">
        <f>IF(Table2[[#This Row],[M2A]]="","",SUM(Table2[[#This Row],[M2A]]-(IF(Table2[[#This Row],[M1A]]="",Table2[[#This Row],[AWAL]],Table2[[#This Row],[M1A]]))))</f>
        <v/>
      </c>
      <c r="J1604" s="30"/>
      <c r="K160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0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04" s="31" t="str">
        <f>IF(NOT(Table2[[#This Row],[M1B]]=""),"+-","")</f>
        <v/>
      </c>
      <c r="O1604" s="50"/>
    </row>
    <row r="1605" spans="1:15">
      <c r="A1605" s="28">
        <f>IF(Table2[[#This Row],[TT]]&lt;1,"",COUNT(A$2:A1604)+1)</f>
        <v>1466</v>
      </c>
      <c r="B1605" s="38" t="s">
        <v>1687</v>
      </c>
      <c r="C1605" s="39">
        <v>2</v>
      </c>
      <c r="D1605" s="39" t="s">
        <v>160</v>
      </c>
      <c r="E160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605" s="29" t="str">
        <f>IF(Table2[[#This Row],[M1A]]="","",Table2[[#This Row],[M1A]]-Table2[[#This Row],[AWAL]])</f>
        <v/>
      </c>
      <c r="I1605" s="29" t="str">
        <f>IF(Table2[[#This Row],[M2A]]="","",SUM(Table2[[#This Row],[M2A]]-(IF(Table2[[#This Row],[M1A]]="",Table2[[#This Row],[AWAL]],Table2[[#This Row],[M1A]]))))</f>
        <v/>
      </c>
      <c r="J1605" s="30"/>
      <c r="K160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0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05" s="31" t="str">
        <f>IF(NOT(Table2[[#This Row],[M1B]]=""),"+-","")</f>
        <v/>
      </c>
      <c r="O1605" s="50"/>
    </row>
    <row r="1606" spans="1:15">
      <c r="A1606" s="28">
        <f>IF(Table2[[#This Row],[TT]]&lt;1,"",COUNT(A$2:A1605)+1)</f>
        <v>1467</v>
      </c>
      <c r="B1606" s="38" t="s">
        <v>1688</v>
      </c>
      <c r="C1606" s="39">
        <v>4</v>
      </c>
      <c r="D1606" s="39" t="s">
        <v>135</v>
      </c>
      <c r="E160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606" s="29" t="str">
        <f>IF(Table2[[#This Row],[M1A]]="","",Table2[[#This Row],[M1A]]-Table2[[#This Row],[AWAL]])</f>
        <v/>
      </c>
      <c r="I1606" s="29" t="str">
        <f>IF(Table2[[#This Row],[M2A]]="","",SUM(Table2[[#This Row],[M2A]]-(IF(Table2[[#This Row],[M1A]]="",Table2[[#This Row],[AWAL]],Table2[[#This Row],[M1A]]))))</f>
        <v/>
      </c>
      <c r="J1606" s="30"/>
      <c r="K160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0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06" s="31" t="str">
        <f>IF(NOT(Table2[[#This Row],[M1B]]=""),"+-","")</f>
        <v/>
      </c>
      <c r="O1606" s="50"/>
    </row>
    <row r="1607" spans="1:15">
      <c r="A1607" s="28">
        <f>IF(Table2[[#This Row],[TT]]&lt;1,"",COUNT(A$2:A1606)+1)</f>
        <v>1468</v>
      </c>
      <c r="B1607" s="38" t="s">
        <v>1689</v>
      </c>
      <c r="C1607" s="39">
        <v>19</v>
      </c>
      <c r="D1607" s="39" t="s">
        <v>132</v>
      </c>
      <c r="E160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19</v>
      </c>
      <c r="G1607" s="29" t="str">
        <f>IF(Table2[[#This Row],[M1A]]="","",Table2[[#This Row],[M1A]]-Table2[[#This Row],[AWAL]])</f>
        <v/>
      </c>
      <c r="I1607" s="29" t="str">
        <f>IF(Table2[[#This Row],[M2A]]="","",SUM(Table2[[#This Row],[M2A]]-(IF(Table2[[#This Row],[M1A]]="",Table2[[#This Row],[AWAL]],Table2[[#This Row],[M1A]]))))</f>
        <v/>
      </c>
      <c r="J1607" s="30"/>
      <c r="K160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0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07" s="31" t="str">
        <f>IF(NOT(Table2[[#This Row],[M1B]]=""),"+-","")</f>
        <v/>
      </c>
      <c r="O1607" s="50"/>
    </row>
    <row r="1608" spans="1:15">
      <c r="A1608" s="28">
        <f>IF(Table2[[#This Row],[TT]]&lt;1,"",COUNT(A$2:A1607)+1)</f>
        <v>1469</v>
      </c>
      <c r="B1608" s="38" t="s">
        <v>1690</v>
      </c>
      <c r="C1608" s="39">
        <v>3</v>
      </c>
      <c r="D1608" s="39" t="s">
        <v>1502</v>
      </c>
      <c r="E160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608" s="29" t="str">
        <f>IF(Table2[[#This Row],[M1A]]="","",Table2[[#This Row],[M1A]]-Table2[[#This Row],[AWAL]])</f>
        <v/>
      </c>
      <c r="I1608" s="29" t="str">
        <f>IF(Table2[[#This Row],[M2A]]="","",SUM(Table2[[#This Row],[M2A]]-(IF(Table2[[#This Row],[M1A]]="",Table2[[#This Row],[AWAL]],Table2[[#This Row],[M1A]]))))</f>
        <v/>
      </c>
      <c r="J1608" s="30"/>
      <c r="K160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0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08" s="31" t="str">
        <f>IF(NOT(Table2[[#This Row],[M1B]]=""),"+-","")</f>
        <v/>
      </c>
      <c r="O1608" s="50"/>
    </row>
    <row r="1609" spans="1:15">
      <c r="A1609" s="28">
        <f>IF(Table2[[#This Row],[TT]]&lt;1,"",COUNT(A$2:A1608)+1)</f>
        <v>1470</v>
      </c>
      <c r="B1609" s="38" t="s">
        <v>1691</v>
      </c>
      <c r="C1609" s="39">
        <v>3</v>
      </c>
      <c r="D1609" s="39" t="s">
        <v>19</v>
      </c>
      <c r="E160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609" s="29" t="str">
        <f>IF(Table2[[#This Row],[M1A]]="","",Table2[[#This Row],[M1A]]-Table2[[#This Row],[AWAL]])</f>
        <v/>
      </c>
      <c r="I1609" s="29" t="str">
        <f>IF(Table2[[#This Row],[M2A]]="","",SUM(Table2[[#This Row],[M2A]]-(IF(Table2[[#This Row],[M1A]]="",Table2[[#This Row],[AWAL]],Table2[[#This Row],[M1A]]))))</f>
        <v/>
      </c>
      <c r="J1609" s="30"/>
      <c r="K160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0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09" s="31" t="str">
        <f>IF(NOT(Table2[[#This Row],[M1B]]=""),"+-","")</f>
        <v/>
      </c>
      <c r="O1609" s="50"/>
    </row>
    <row r="1610" spans="1:15">
      <c r="A1610" s="28">
        <f>IF(Table2[[#This Row],[TT]]&lt;1,"",COUNT(A$2:A1609)+1)</f>
        <v>1471</v>
      </c>
      <c r="B1610" s="38" t="s">
        <v>1692</v>
      </c>
      <c r="C1610" s="39">
        <v>1</v>
      </c>
      <c r="D1610" s="39" t="s">
        <v>942</v>
      </c>
      <c r="E161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610" s="29" t="str">
        <f>IF(Table2[[#This Row],[M1A]]="","",Table2[[#This Row],[M1A]]-Table2[[#This Row],[AWAL]])</f>
        <v/>
      </c>
      <c r="I1610" s="29" t="str">
        <f>IF(Table2[[#This Row],[M2A]]="","",SUM(Table2[[#This Row],[M2A]]-(IF(Table2[[#This Row],[M1A]]="",Table2[[#This Row],[AWAL]],Table2[[#This Row],[M1A]]))))</f>
        <v/>
      </c>
      <c r="J1610" s="30"/>
      <c r="K161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1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10" s="31" t="str">
        <f>IF(NOT(Table2[[#This Row],[M1B]]=""),"+-","")</f>
        <v/>
      </c>
      <c r="O1610" s="50"/>
    </row>
    <row r="1611" spans="1:15">
      <c r="A1611" s="28">
        <f>IF(Table2[[#This Row],[TT]]&lt;1,"",COUNT(A$2:A1610)+1)</f>
        <v>1472</v>
      </c>
      <c r="B1611" s="38" t="s">
        <v>1693</v>
      </c>
      <c r="C1611" s="39">
        <v>2</v>
      </c>
      <c r="D1611" s="39">
        <v>288</v>
      </c>
      <c r="E161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611" s="29" t="str">
        <f>IF(Table2[[#This Row],[M1A]]="","",Table2[[#This Row],[M1A]]-Table2[[#This Row],[AWAL]])</f>
        <v/>
      </c>
      <c r="I1611" s="29" t="str">
        <f>IF(Table2[[#This Row],[M2A]]="","",SUM(Table2[[#This Row],[M2A]]-(IF(Table2[[#This Row],[M1A]]="",Table2[[#This Row],[AWAL]],Table2[[#This Row],[M1A]]))))</f>
        <v/>
      </c>
      <c r="J1611" s="30"/>
      <c r="K161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1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11" s="31" t="str">
        <f>IF(NOT(Table2[[#This Row],[M1B]]=""),"+-","")</f>
        <v/>
      </c>
      <c r="O1611" s="50"/>
    </row>
    <row r="1612" spans="1:15">
      <c r="A1612" s="28">
        <f>IF(Table2[[#This Row],[TT]]&lt;1,"",COUNT(A$2:A1611)+1)</f>
        <v>1473</v>
      </c>
      <c r="B1612" s="38" t="s">
        <v>1694</v>
      </c>
      <c r="C1612" s="39">
        <v>4</v>
      </c>
      <c r="D1612" s="39" t="s">
        <v>145</v>
      </c>
      <c r="E161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612" s="29" t="str">
        <f>IF(Table2[[#This Row],[M1A]]="","",Table2[[#This Row],[M1A]]-Table2[[#This Row],[AWAL]])</f>
        <v/>
      </c>
      <c r="I1612" s="29" t="str">
        <f>IF(Table2[[#This Row],[M2A]]="","",SUM(Table2[[#This Row],[M2A]]-(IF(Table2[[#This Row],[M1A]]="",Table2[[#This Row],[AWAL]],Table2[[#This Row],[M1A]]))))</f>
        <v/>
      </c>
      <c r="J1612" s="30"/>
      <c r="K161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1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12" s="31" t="str">
        <f>IF(NOT(Table2[[#This Row],[M1B]]=""),"+-","")</f>
        <v/>
      </c>
      <c r="O1612" s="50"/>
    </row>
    <row r="1613" spans="1:15">
      <c r="A1613" s="28">
        <f>IF(Table2[[#This Row],[TT]]&lt;1,"",COUNT(A$2:A1612)+1)</f>
        <v>1474</v>
      </c>
      <c r="B1613" s="38" t="s">
        <v>1695</v>
      </c>
      <c r="C1613" s="39">
        <v>8</v>
      </c>
      <c r="D1613" s="39" t="s">
        <v>1696</v>
      </c>
      <c r="E161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1613" s="29" t="str">
        <f>IF(Table2[[#This Row],[M1A]]="","",Table2[[#This Row],[M1A]]-Table2[[#This Row],[AWAL]])</f>
        <v/>
      </c>
      <c r="I1613" s="29" t="str">
        <f>IF(Table2[[#This Row],[M2A]]="","",SUM(Table2[[#This Row],[M2A]]-(IF(Table2[[#This Row],[M1A]]="",Table2[[#This Row],[AWAL]],Table2[[#This Row],[M1A]]))))</f>
        <v/>
      </c>
      <c r="J1613" s="30"/>
      <c r="K161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1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13" s="31" t="str">
        <f>IF(NOT(Table2[[#This Row],[M1B]]=""),"+-","")</f>
        <v/>
      </c>
      <c r="O1613" s="50"/>
    </row>
    <row r="1614" spans="1:15">
      <c r="A1614" s="28">
        <f>IF(Table2[[#This Row],[TT]]&lt;1,"",COUNT(A$2:A1613)+1)</f>
        <v>1475</v>
      </c>
      <c r="B1614" s="38" t="s">
        <v>1697</v>
      </c>
      <c r="C1614" s="39">
        <v>2</v>
      </c>
      <c r="D1614" s="39" t="s">
        <v>59</v>
      </c>
      <c r="E161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614" s="29" t="str">
        <f>IF(Table2[[#This Row],[M1A]]="","",Table2[[#This Row],[M1A]]-Table2[[#This Row],[AWAL]])</f>
        <v/>
      </c>
      <c r="I1614" s="29" t="str">
        <f>IF(Table2[[#This Row],[M2A]]="","",SUM(Table2[[#This Row],[M2A]]-(IF(Table2[[#This Row],[M1A]]="",Table2[[#This Row],[AWAL]],Table2[[#This Row],[M1A]]))))</f>
        <v/>
      </c>
      <c r="J1614" s="30"/>
      <c r="K161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1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14" s="31" t="str">
        <f>IF(NOT(Table2[[#This Row],[M1B]]=""),"+-","")</f>
        <v/>
      </c>
      <c r="O1614" s="50"/>
    </row>
    <row r="1615" spans="1:15">
      <c r="A1615" s="28">
        <f>IF(Table2[[#This Row],[TT]]&lt;1,"",COUNT(A$2:A1614)+1)</f>
        <v>1476</v>
      </c>
      <c r="B1615" s="38" t="s">
        <v>1698</v>
      </c>
      <c r="C1615" s="39">
        <v>48</v>
      </c>
      <c r="D1615" s="39" t="s">
        <v>91</v>
      </c>
      <c r="E161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48</v>
      </c>
      <c r="G1615" s="29" t="str">
        <f>IF(Table2[[#This Row],[M1A]]="","",Table2[[#This Row],[M1A]]-Table2[[#This Row],[AWAL]])</f>
        <v/>
      </c>
      <c r="I1615" s="29" t="str">
        <f>IF(Table2[[#This Row],[M2A]]="","",SUM(Table2[[#This Row],[M2A]]-(IF(Table2[[#This Row],[M1A]]="",Table2[[#This Row],[AWAL]],Table2[[#This Row],[M1A]]))))</f>
        <v/>
      </c>
      <c r="J1615" s="30"/>
      <c r="K161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1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15" s="31" t="str">
        <f>IF(NOT(Table2[[#This Row],[M1B]]=""),"+-","")</f>
        <v/>
      </c>
      <c r="O1615" s="50"/>
    </row>
    <row r="1616" spans="1:15">
      <c r="A1616" s="28">
        <f>IF(Table2[[#This Row],[TT]]&lt;1,"",COUNT(A$2:A1615)+1)</f>
        <v>1477</v>
      </c>
      <c r="B1616" s="38" t="s">
        <v>1699</v>
      </c>
      <c r="C1616" s="39">
        <v>2</v>
      </c>
      <c r="D1616" s="39" t="s">
        <v>39</v>
      </c>
      <c r="E161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616" s="29" t="str">
        <f>IF(Table2[[#This Row],[M1A]]="","",Table2[[#This Row],[M1A]]-Table2[[#This Row],[AWAL]])</f>
        <v/>
      </c>
      <c r="I1616" s="29" t="str">
        <f>IF(Table2[[#This Row],[M2A]]="","",SUM(Table2[[#This Row],[M2A]]-(IF(Table2[[#This Row],[M1A]]="",Table2[[#This Row],[AWAL]],Table2[[#This Row],[M1A]]))))</f>
        <v/>
      </c>
      <c r="J1616" s="30"/>
      <c r="K161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1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16" s="31" t="str">
        <f>IF(NOT(Table2[[#This Row],[M1B]]=""),"+-","")</f>
        <v/>
      </c>
      <c r="O1616" s="50"/>
    </row>
    <row r="1617" spans="1:15">
      <c r="A1617" s="28">
        <f>IF(Table2[[#This Row],[TT]]&lt;1,"",COUNT(A$2:A1616)+1)</f>
        <v>1478</v>
      </c>
      <c r="B1617" s="38" t="s">
        <v>1700</v>
      </c>
      <c r="C1617" s="39">
        <v>1</v>
      </c>
      <c r="D1617" s="39" t="s">
        <v>91</v>
      </c>
      <c r="E161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617" s="29" t="str">
        <f>IF(Table2[[#This Row],[M1A]]="","",Table2[[#This Row],[M1A]]-Table2[[#This Row],[AWAL]])</f>
        <v/>
      </c>
      <c r="I1617" s="29" t="str">
        <f>IF(Table2[[#This Row],[M2A]]="","",SUM(Table2[[#This Row],[M2A]]-(IF(Table2[[#This Row],[M1A]]="",Table2[[#This Row],[AWAL]],Table2[[#This Row],[M1A]]))))</f>
        <v/>
      </c>
      <c r="J1617" s="30"/>
      <c r="K161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1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17" s="31" t="str">
        <f>IF(NOT(Table2[[#This Row],[M1B]]=""),"+-","")</f>
        <v/>
      </c>
      <c r="O1617" s="50"/>
    </row>
    <row r="1618" spans="1:15">
      <c r="A1618" s="28">
        <f>IF(Table2[[#This Row],[TT]]&lt;1,"",COUNT(A$2:A1617)+1)</f>
        <v>1479</v>
      </c>
      <c r="B1618" s="38" t="s">
        <v>1701</v>
      </c>
      <c r="C1618" s="39">
        <v>1</v>
      </c>
      <c r="D1618" s="39" t="s">
        <v>86</v>
      </c>
      <c r="E161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618" s="29" t="str">
        <f>IF(Table2[[#This Row],[M1A]]="","",Table2[[#This Row],[M1A]]-Table2[[#This Row],[AWAL]])</f>
        <v/>
      </c>
      <c r="I1618" s="29" t="str">
        <f>IF(Table2[[#This Row],[M2A]]="","",SUM(Table2[[#This Row],[M2A]]-(IF(Table2[[#This Row],[M1A]]="",Table2[[#This Row],[AWAL]],Table2[[#This Row],[M1A]]))))</f>
        <v/>
      </c>
      <c r="J1618" s="30"/>
      <c r="K161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1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18" s="31" t="str">
        <f>IF(NOT(Table2[[#This Row],[M1B]]=""),"+-","")</f>
        <v/>
      </c>
      <c r="O1618" s="50"/>
    </row>
    <row r="1619" spans="1:15">
      <c r="A1619" s="28">
        <f>IF(Table2[[#This Row],[TT]]&lt;1,"",COUNT(A$2:A1618)+1)</f>
        <v>1480</v>
      </c>
      <c r="B1619" s="38" t="s">
        <v>1702</v>
      </c>
      <c r="C1619" s="39">
        <v>2</v>
      </c>
      <c r="D1619" s="39" t="s">
        <v>38</v>
      </c>
      <c r="E161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619" s="29" t="str">
        <f>IF(Table2[[#This Row],[M1A]]="","",Table2[[#This Row],[M1A]]-Table2[[#This Row],[AWAL]])</f>
        <v/>
      </c>
      <c r="I1619" s="29" t="str">
        <f>IF(Table2[[#This Row],[M2A]]="","",SUM(Table2[[#This Row],[M2A]]-(IF(Table2[[#This Row],[M1A]]="",Table2[[#This Row],[AWAL]],Table2[[#This Row],[M1A]]))))</f>
        <v/>
      </c>
      <c r="J1619" s="30"/>
      <c r="K161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1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19" s="31" t="str">
        <f>IF(NOT(Table2[[#This Row],[M1B]]=""),"+-","")</f>
        <v/>
      </c>
      <c r="O1619" s="50"/>
    </row>
    <row r="1620" spans="1:15">
      <c r="A1620" s="28">
        <f>IF(Table2[[#This Row],[TT]]&lt;1,"",COUNT(A$2:A1619)+1)</f>
        <v>1481</v>
      </c>
      <c r="B1620" s="38" t="s">
        <v>2652</v>
      </c>
      <c r="C1620" s="39">
        <v>5</v>
      </c>
      <c r="D1620" s="39" t="s">
        <v>2882</v>
      </c>
      <c r="E162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620" s="29" t="str">
        <f>IF(Table2[[#This Row],[M1A]]="","",Table2[[#This Row],[M1A]]-Table2[[#This Row],[AWAL]])</f>
        <v/>
      </c>
      <c r="I1620" s="29" t="str">
        <f>IF(Table2[[#This Row],[M2A]]="","",SUM(Table2[[#This Row],[M2A]]-(IF(Table2[[#This Row],[M1A]]="",Table2[[#This Row],[AWAL]],Table2[[#This Row],[M1A]]))))</f>
        <v/>
      </c>
      <c r="J1620" s="30"/>
      <c r="K162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2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20" s="31" t="str">
        <f>IF(NOT(Table2[[#This Row],[M1B]]=""),"+-","")</f>
        <v/>
      </c>
      <c r="O1620" s="50"/>
    </row>
    <row r="1621" spans="1:15">
      <c r="A1621" s="28">
        <f>IF(Table2[[#This Row],[TT]]&lt;1,"",COUNT(A$2:A1620)+1)</f>
        <v>1482</v>
      </c>
      <c r="B1621" s="38" t="s">
        <v>1703</v>
      </c>
      <c r="C1621" s="39">
        <v>1</v>
      </c>
      <c r="D1621" s="39">
        <v>0</v>
      </c>
      <c r="E162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621" s="29" t="str">
        <f>IF(Table2[[#This Row],[M1A]]="","",Table2[[#This Row],[M1A]]-Table2[[#This Row],[AWAL]])</f>
        <v/>
      </c>
      <c r="I1621" s="29" t="str">
        <f>IF(Table2[[#This Row],[M2A]]="","",SUM(Table2[[#This Row],[M2A]]-(IF(Table2[[#This Row],[M1A]]="",Table2[[#This Row],[AWAL]],Table2[[#This Row],[M1A]]))))</f>
        <v/>
      </c>
      <c r="J1621" s="30"/>
      <c r="K162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2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21" s="31" t="str">
        <f>IF(NOT(Table2[[#This Row],[M1B]]=""),"+-","")</f>
        <v/>
      </c>
      <c r="O1621" s="50"/>
    </row>
    <row r="1622" spans="1:15">
      <c r="A1622" s="28">
        <f>IF(Table2[[#This Row],[TT]]&lt;1,"",COUNT(A$2:A1621)+1)</f>
        <v>1483</v>
      </c>
      <c r="B1622" s="38" t="s">
        <v>1704</v>
      </c>
      <c r="C1622" s="39">
        <v>1</v>
      </c>
      <c r="D1622" s="39" t="s">
        <v>39</v>
      </c>
      <c r="E162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622" s="29" t="str">
        <f>IF(Table2[[#This Row],[M1A]]="","",Table2[[#This Row],[M1A]]-Table2[[#This Row],[AWAL]])</f>
        <v/>
      </c>
      <c r="I1622" s="29" t="str">
        <f>IF(Table2[[#This Row],[M2A]]="","",SUM(Table2[[#This Row],[M2A]]-(IF(Table2[[#This Row],[M1A]]="",Table2[[#This Row],[AWAL]],Table2[[#This Row],[M1A]]))))</f>
        <v/>
      </c>
      <c r="J1622" s="30"/>
      <c r="K162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2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22" s="31" t="str">
        <f>IF(NOT(Table2[[#This Row],[M1B]]=""),"+-","")</f>
        <v/>
      </c>
      <c r="O1622" s="50"/>
    </row>
    <row r="1623" spans="1:15">
      <c r="A1623" s="28">
        <f>IF(Table2[[#This Row],[TT]]&lt;1,"",COUNT(A$2:A1622)+1)</f>
        <v>1484</v>
      </c>
      <c r="B1623" s="38" t="s">
        <v>1705</v>
      </c>
      <c r="C1623" s="39">
        <v>1</v>
      </c>
      <c r="D1623" s="39" t="s">
        <v>64</v>
      </c>
      <c r="E162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623" s="29" t="str">
        <f>IF(Table2[[#This Row],[M1A]]="","",Table2[[#This Row],[M1A]]-Table2[[#This Row],[AWAL]])</f>
        <v/>
      </c>
      <c r="I1623" s="29" t="str">
        <f>IF(Table2[[#This Row],[M2A]]="","",SUM(Table2[[#This Row],[M2A]]-(IF(Table2[[#This Row],[M1A]]="",Table2[[#This Row],[AWAL]],Table2[[#This Row],[M1A]]))))</f>
        <v/>
      </c>
      <c r="J1623" s="30"/>
      <c r="K162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2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23" s="31" t="str">
        <f>IF(NOT(Table2[[#This Row],[M1B]]=""),"+-","")</f>
        <v/>
      </c>
      <c r="O1623" s="50"/>
    </row>
    <row r="1624" spans="1:15">
      <c r="A1624" s="28" t="str">
        <f>IF(Table2[[#This Row],[TT]]&lt;1,"",COUNT(A$2:A1623)+1)</f>
        <v/>
      </c>
      <c r="B1624" s="70" t="s">
        <v>1706</v>
      </c>
      <c r="C1624" s="71">
        <v>5</v>
      </c>
      <c r="D1624" s="71" t="s">
        <v>34</v>
      </c>
      <c r="E162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624" s="29" t="str">
        <f>IF(Table2[[#This Row],[M1A]]="","",Table2[[#This Row],[M1A]]-Table2[[#This Row],[AWAL]])</f>
        <v/>
      </c>
      <c r="H1624" s="29">
        <v>0</v>
      </c>
      <c r="I1624" s="29">
        <f>IF(Table2[[#This Row],[M2A]]="","",SUM(Table2[[#This Row],[M2A]]-(IF(Table2[[#This Row],[M1A]]="",Table2[[#This Row],[AWAL]],Table2[[#This Row],[M1A]]))))</f>
        <v>-5</v>
      </c>
      <c r="J1624" s="30"/>
      <c r="K162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2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24" s="31" t="str">
        <f>IF(NOT(Table2[[#This Row],[M1B]]=""),"+-","")</f>
        <v/>
      </c>
      <c r="O1624" s="50"/>
    </row>
    <row r="1625" spans="1:15">
      <c r="A1625" s="28">
        <f>IF(Table2[[#This Row],[TT]]&lt;1,"",COUNT(A$2:A1624)+1)</f>
        <v>1485</v>
      </c>
      <c r="B1625" s="38" t="s">
        <v>1707</v>
      </c>
      <c r="C1625" s="39">
        <v>22</v>
      </c>
      <c r="D1625" s="39" t="s">
        <v>91</v>
      </c>
      <c r="E162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21</v>
      </c>
      <c r="F1625" s="29">
        <v>21</v>
      </c>
      <c r="G1625" s="29">
        <f>IF(Table2[[#This Row],[M1A]]="","",Table2[[#This Row],[M1A]]-Table2[[#This Row],[AWAL]])</f>
        <v>-1</v>
      </c>
      <c r="I1625" s="29" t="str">
        <f>IF(Table2[[#This Row],[M2A]]="","",SUM(Table2[[#This Row],[M2A]]-(IF(Table2[[#This Row],[M1A]]="",Table2[[#This Row],[AWAL]],Table2[[#This Row],[M1A]]))))</f>
        <v/>
      </c>
      <c r="J1625" s="30"/>
      <c r="K162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2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25" s="31" t="str">
        <f>IF(NOT(Table2[[#This Row],[M1B]]=""),"+-","")</f>
        <v>+-</v>
      </c>
      <c r="O1625" s="50"/>
    </row>
    <row r="1626" spans="1:15">
      <c r="A1626" s="28">
        <f>IF(Table2[[#This Row],[TT]]&lt;1,"",COUNT(A$2:A1625)+1)</f>
        <v>1486</v>
      </c>
      <c r="B1626" s="38" t="s">
        <v>1708</v>
      </c>
      <c r="C1626" s="39">
        <v>2</v>
      </c>
      <c r="D1626" s="39" t="s">
        <v>1709</v>
      </c>
      <c r="E162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626" s="29" t="str">
        <f>IF(Table2[[#This Row],[M1A]]="","",Table2[[#This Row],[M1A]]-Table2[[#This Row],[AWAL]])</f>
        <v/>
      </c>
      <c r="I1626" s="29" t="str">
        <f>IF(Table2[[#This Row],[M2A]]="","",SUM(Table2[[#This Row],[M2A]]-(IF(Table2[[#This Row],[M1A]]="",Table2[[#This Row],[AWAL]],Table2[[#This Row],[M1A]]))))</f>
        <v/>
      </c>
      <c r="J1626" s="30"/>
      <c r="K162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2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26" s="31" t="str">
        <f>IF(NOT(Table2[[#This Row],[M1B]]=""),"+-","")</f>
        <v/>
      </c>
      <c r="O1626" s="50"/>
    </row>
    <row r="1627" spans="1:15">
      <c r="A1627" s="28">
        <f>IF(Table2[[#This Row],[TT]]&lt;1,"",COUNT(A$2:A1626)+1)</f>
        <v>1487</v>
      </c>
      <c r="B1627" s="38" t="s">
        <v>1710</v>
      </c>
      <c r="C1627" s="39">
        <v>3</v>
      </c>
      <c r="D1627" s="39" t="s">
        <v>91</v>
      </c>
      <c r="E162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627" s="29" t="str">
        <f>IF(Table2[[#This Row],[M1A]]="","",Table2[[#This Row],[M1A]]-Table2[[#This Row],[AWAL]])</f>
        <v/>
      </c>
      <c r="I1627" s="29" t="str">
        <f>IF(Table2[[#This Row],[M2A]]="","",SUM(Table2[[#This Row],[M2A]]-(IF(Table2[[#This Row],[M1A]]="",Table2[[#This Row],[AWAL]],Table2[[#This Row],[M1A]]))))</f>
        <v/>
      </c>
      <c r="J1627" s="30"/>
      <c r="K162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2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27" s="31" t="str">
        <f>IF(NOT(Table2[[#This Row],[M1B]]=""),"+-","")</f>
        <v/>
      </c>
      <c r="O1627" s="50"/>
    </row>
    <row r="1628" spans="1:15">
      <c r="A1628" s="28">
        <f>IF(Table2[[#This Row],[TT]]&lt;1,"",COUNT(A$2:A1627)+1)</f>
        <v>1488</v>
      </c>
      <c r="B1628" s="38" t="s">
        <v>1711</v>
      </c>
      <c r="C1628" s="39">
        <v>1</v>
      </c>
      <c r="D1628" s="39" t="s">
        <v>39</v>
      </c>
      <c r="E162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628" s="29" t="str">
        <f>IF(Table2[[#This Row],[M1A]]="","",Table2[[#This Row],[M1A]]-Table2[[#This Row],[AWAL]])</f>
        <v/>
      </c>
      <c r="I1628" s="29" t="str">
        <f>IF(Table2[[#This Row],[M2A]]="","",SUM(Table2[[#This Row],[M2A]]-(IF(Table2[[#This Row],[M1A]]="",Table2[[#This Row],[AWAL]],Table2[[#This Row],[M1A]]))))</f>
        <v/>
      </c>
      <c r="J1628" s="30"/>
      <c r="K162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2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28" s="31" t="str">
        <f>IF(NOT(Table2[[#This Row],[M1B]]=""),"+-","")</f>
        <v/>
      </c>
      <c r="O1628" s="50"/>
    </row>
    <row r="1629" spans="1:15">
      <c r="A1629" s="28">
        <f>IF(Table2[[#This Row],[TT]]&lt;1,"",COUNT(A$2:A1628)+1)</f>
        <v>1489</v>
      </c>
      <c r="B1629" s="38" t="s">
        <v>1712</v>
      </c>
      <c r="C1629" s="39">
        <v>1</v>
      </c>
      <c r="D1629" s="39" t="s">
        <v>53</v>
      </c>
      <c r="E162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629" s="29" t="str">
        <f>IF(Table2[[#This Row],[M1A]]="","",Table2[[#This Row],[M1A]]-Table2[[#This Row],[AWAL]])</f>
        <v/>
      </c>
      <c r="I1629" s="29" t="str">
        <f>IF(Table2[[#This Row],[M2A]]="","",SUM(Table2[[#This Row],[M2A]]-(IF(Table2[[#This Row],[M1A]]="",Table2[[#This Row],[AWAL]],Table2[[#This Row],[M1A]]))))</f>
        <v/>
      </c>
      <c r="J1629" s="30"/>
      <c r="K162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2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29" s="31" t="str">
        <f>IF(NOT(Table2[[#This Row],[M1B]]=""),"+-","")</f>
        <v/>
      </c>
      <c r="O1629" s="50"/>
    </row>
    <row r="1630" spans="1:15">
      <c r="A1630" s="28">
        <f>IF(Table2[[#This Row],[TT]]&lt;1,"",COUNT(A$2:A1629)+1)</f>
        <v>1490</v>
      </c>
      <c r="B1630" s="38" t="s">
        <v>1713</v>
      </c>
      <c r="C1630" s="39">
        <v>1</v>
      </c>
      <c r="D1630" s="39" t="s">
        <v>91</v>
      </c>
      <c r="E163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630" s="29" t="str">
        <f>IF(Table2[[#This Row],[M1A]]="","",Table2[[#This Row],[M1A]]-Table2[[#This Row],[AWAL]])</f>
        <v/>
      </c>
      <c r="I1630" s="29" t="str">
        <f>IF(Table2[[#This Row],[M2A]]="","",SUM(Table2[[#This Row],[M2A]]-(IF(Table2[[#This Row],[M1A]]="",Table2[[#This Row],[AWAL]],Table2[[#This Row],[M1A]]))))</f>
        <v/>
      </c>
      <c r="J1630" s="30"/>
      <c r="K163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3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30" s="31" t="str">
        <f>IF(NOT(Table2[[#This Row],[M1B]]=""),"+-","")</f>
        <v/>
      </c>
      <c r="O1630" s="50"/>
    </row>
    <row r="1631" spans="1:15">
      <c r="A1631" s="28">
        <f>IF(Table2[[#This Row],[TT]]&lt;1,"",COUNT(A$2:A1630)+1)</f>
        <v>1491</v>
      </c>
      <c r="B1631" s="38" t="s">
        <v>1714</v>
      </c>
      <c r="C1631" s="39">
        <v>2</v>
      </c>
      <c r="D1631" s="39" t="s">
        <v>106</v>
      </c>
      <c r="E163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631" s="29" t="str">
        <f>IF(Table2[[#This Row],[M1A]]="","",Table2[[#This Row],[M1A]]-Table2[[#This Row],[AWAL]])</f>
        <v/>
      </c>
      <c r="I1631" s="29" t="str">
        <f>IF(Table2[[#This Row],[M2A]]="","",SUM(Table2[[#This Row],[M2A]]-(IF(Table2[[#This Row],[M1A]]="",Table2[[#This Row],[AWAL]],Table2[[#This Row],[M1A]]))))</f>
        <v/>
      </c>
      <c r="J1631" s="30"/>
      <c r="K163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3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31" s="31" t="str">
        <f>IF(NOT(Table2[[#This Row],[M1B]]=""),"+-","")</f>
        <v/>
      </c>
      <c r="O1631" s="50"/>
    </row>
    <row r="1632" spans="1:15">
      <c r="A1632" s="28">
        <f>IF(Table2[[#This Row],[TT]]&lt;1,"",COUNT(A$2:A1631)+1)</f>
        <v>1492</v>
      </c>
      <c r="B1632" s="38" t="s">
        <v>1715</v>
      </c>
      <c r="C1632" s="39">
        <v>1</v>
      </c>
      <c r="D1632" s="39" t="s">
        <v>445</v>
      </c>
      <c r="E163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632" s="29" t="str">
        <f>IF(Table2[[#This Row],[M1A]]="","",Table2[[#This Row],[M1A]]-Table2[[#This Row],[AWAL]])</f>
        <v/>
      </c>
      <c r="I1632" s="29" t="str">
        <f>IF(Table2[[#This Row],[M2A]]="","",SUM(Table2[[#This Row],[M2A]]-(IF(Table2[[#This Row],[M1A]]="",Table2[[#This Row],[AWAL]],Table2[[#This Row],[M1A]]))))</f>
        <v/>
      </c>
      <c r="J1632" s="30"/>
      <c r="K163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3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32" s="31" t="str">
        <f>IF(NOT(Table2[[#This Row],[M1B]]=""),"+-","")</f>
        <v/>
      </c>
      <c r="O1632" s="50"/>
    </row>
    <row r="1633" spans="1:15">
      <c r="A1633" s="28">
        <f>IF(Table2[[#This Row],[TT]]&lt;1,"",COUNT(A$2:A1632)+1)</f>
        <v>1493</v>
      </c>
      <c r="B1633" s="38" t="s">
        <v>1716</v>
      </c>
      <c r="C1633" s="39">
        <v>2</v>
      </c>
      <c r="D1633" s="39" t="s">
        <v>39</v>
      </c>
      <c r="E163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633" s="29" t="str">
        <f>IF(Table2[[#This Row],[M1A]]="","",Table2[[#This Row],[M1A]]-Table2[[#This Row],[AWAL]])</f>
        <v/>
      </c>
      <c r="I1633" s="29" t="str">
        <f>IF(Table2[[#This Row],[M2A]]="","",SUM(Table2[[#This Row],[M2A]]-(IF(Table2[[#This Row],[M1A]]="",Table2[[#This Row],[AWAL]],Table2[[#This Row],[M1A]]))))</f>
        <v/>
      </c>
      <c r="J1633" s="30"/>
      <c r="K163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3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33" s="31" t="str">
        <f>IF(NOT(Table2[[#This Row],[M1B]]=""),"+-","")</f>
        <v/>
      </c>
      <c r="O1633" s="50"/>
    </row>
    <row r="1634" spans="1:15">
      <c r="A1634" s="28">
        <f>IF(Table2[[#This Row],[TT]]&lt;1,"",COUNT(A$2:A1633)+1)</f>
        <v>1494</v>
      </c>
      <c r="B1634" s="38" t="s">
        <v>1717</v>
      </c>
      <c r="C1634" s="39">
        <v>4</v>
      </c>
      <c r="D1634" s="39" t="s">
        <v>64</v>
      </c>
      <c r="E163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F1634" s="29">
        <v>3</v>
      </c>
      <c r="G1634" s="29">
        <f>IF(Table2[[#This Row],[M1A]]="","",Table2[[#This Row],[M1A]]-Table2[[#This Row],[AWAL]])</f>
        <v>-1</v>
      </c>
      <c r="I1634" s="29" t="str">
        <f>IF(Table2[[#This Row],[M2A]]="","",SUM(Table2[[#This Row],[M2A]]-(IF(Table2[[#This Row],[M1A]]="",Table2[[#This Row],[AWAL]],Table2[[#This Row],[M1A]]))))</f>
        <v/>
      </c>
      <c r="J1634" s="30"/>
      <c r="K163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3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34" s="31" t="str">
        <f>IF(NOT(Table2[[#This Row],[M1B]]=""),"+-","")</f>
        <v>+-</v>
      </c>
      <c r="O1634" s="50"/>
    </row>
    <row r="1635" spans="1:15">
      <c r="A1635" s="28">
        <f>IF(Table2[[#This Row],[TT]]&lt;1,"",COUNT(A$2:A1634)+1)</f>
        <v>1495</v>
      </c>
      <c r="B1635" s="38" t="s">
        <v>1718</v>
      </c>
      <c r="C1635" s="39">
        <v>4</v>
      </c>
      <c r="D1635" s="39" t="s">
        <v>64</v>
      </c>
      <c r="E163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635" s="29" t="str">
        <f>IF(Table2[[#This Row],[M1A]]="","",Table2[[#This Row],[M1A]]-Table2[[#This Row],[AWAL]])</f>
        <v/>
      </c>
      <c r="I1635" s="29" t="str">
        <f>IF(Table2[[#This Row],[M2A]]="","",SUM(Table2[[#This Row],[M2A]]-(IF(Table2[[#This Row],[M1A]]="",Table2[[#This Row],[AWAL]],Table2[[#This Row],[M1A]]))))</f>
        <v/>
      </c>
      <c r="J1635" s="30"/>
      <c r="K163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3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35" s="31" t="str">
        <f>IF(NOT(Table2[[#This Row],[M1B]]=""),"+-","")</f>
        <v/>
      </c>
      <c r="O1635" s="50"/>
    </row>
    <row r="1636" spans="1:15">
      <c r="A1636" s="28">
        <f>IF(Table2[[#This Row],[TT]]&lt;1,"",COUNT(A$2:A1635)+1)</f>
        <v>1496</v>
      </c>
      <c r="B1636" s="38" t="s">
        <v>1719</v>
      </c>
      <c r="C1636" s="39">
        <v>8</v>
      </c>
      <c r="D1636" s="39" t="s">
        <v>91</v>
      </c>
      <c r="E163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1636" s="29" t="str">
        <f>IF(Table2[[#This Row],[M1A]]="","",Table2[[#This Row],[M1A]]-Table2[[#This Row],[AWAL]])</f>
        <v/>
      </c>
      <c r="I1636" s="29" t="str">
        <f>IF(Table2[[#This Row],[M2A]]="","",SUM(Table2[[#This Row],[M2A]]-(IF(Table2[[#This Row],[M1A]]="",Table2[[#This Row],[AWAL]],Table2[[#This Row],[M1A]]))))</f>
        <v/>
      </c>
      <c r="J1636" s="30"/>
      <c r="K163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3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36" s="31" t="str">
        <f>IF(NOT(Table2[[#This Row],[M1B]]=""),"+-","")</f>
        <v/>
      </c>
      <c r="O1636" s="50"/>
    </row>
    <row r="1637" spans="1:15">
      <c r="A1637" s="28">
        <f>IF(Table2[[#This Row],[TT]]&lt;1,"",COUNT(A$2:A1636)+1)</f>
        <v>1497</v>
      </c>
      <c r="B1637" s="38" t="s">
        <v>1720</v>
      </c>
      <c r="C1637" s="39">
        <v>21</v>
      </c>
      <c r="D1637" s="39">
        <v>240</v>
      </c>
      <c r="E163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21</v>
      </c>
      <c r="G1637" s="29" t="str">
        <f>IF(Table2[[#This Row],[M1A]]="","",Table2[[#This Row],[M1A]]-Table2[[#This Row],[AWAL]])</f>
        <v/>
      </c>
      <c r="I1637" s="29" t="str">
        <f>IF(Table2[[#This Row],[M2A]]="","",SUM(Table2[[#This Row],[M2A]]-(IF(Table2[[#This Row],[M1A]]="",Table2[[#This Row],[AWAL]],Table2[[#This Row],[M1A]]))))</f>
        <v/>
      </c>
      <c r="J1637" s="30"/>
      <c r="K163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3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37" s="31" t="str">
        <f>IF(NOT(Table2[[#This Row],[M1B]]=""),"+-","")</f>
        <v/>
      </c>
      <c r="O1637" s="50"/>
    </row>
    <row r="1638" spans="1:15">
      <c r="A1638" s="28">
        <f>IF(Table2[[#This Row],[TT]]&lt;1,"",COUNT(A$2:A1637)+1)</f>
        <v>1498</v>
      </c>
      <c r="B1638" s="38" t="s">
        <v>1721</v>
      </c>
      <c r="C1638" s="39">
        <v>10</v>
      </c>
      <c r="D1638" s="39">
        <v>240</v>
      </c>
      <c r="E163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F1638" s="29">
        <v>9</v>
      </c>
      <c r="G1638" s="29">
        <f>IF(Table2[[#This Row],[M1A]]="","",Table2[[#This Row],[M1A]]-Table2[[#This Row],[AWAL]])</f>
        <v>-1</v>
      </c>
      <c r="I1638" s="29" t="str">
        <f>IF(Table2[[#This Row],[M2A]]="","",SUM(Table2[[#This Row],[M2A]]-(IF(Table2[[#This Row],[M1A]]="",Table2[[#This Row],[AWAL]],Table2[[#This Row],[M1A]]))))</f>
        <v/>
      </c>
      <c r="J1638" s="30"/>
      <c r="K163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3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38" s="31" t="str">
        <f>IF(NOT(Table2[[#This Row],[M1B]]=""),"+-","")</f>
        <v>+-</v>
      </c>
      <c r="O1638" s="50"/>
    </row>
    <row r="1639" spans="1:15">
      <c r="A1639" s="28">
        <f>IF(Table2[[#This Row],[TT]]&lt;1,"",COUNT(A$2:A1638)+1)</f>
        <v>1499</v>
      </c>
      <c r="B1639" s="38" t="s">
        <v>1722</v>
      </c>
      <c r="C1639" s="39">
        <v>1</v>
      </c>
      <c r="D1639" s="39" t="s">
        <v>38</v>
      </c>
      <c r="E163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639" s="29" t="str">
        <f>IF(Table2[[#This Row],[M1A]]="","",Table2[[#This Row],[M1A]]-Table2[[#This Row],[AWAL]])</f>
        <v/>
      </c>
      <c r="I1639" s="29" t="str">
        <f>IF(Table2[[#This Row],[M2A]]="","",SUM(Table2[[#This Row],[M2A]]-(IF(Table2[[#This Row],[M1A]]="",Table2[[#This Row],[AWAL]],Table2[[#This Row],[M1A]]))))</f>
        <v/>
      </c>
      <c r="J1639" s="30"/>
      <c r="K163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3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39" s="31" t="str">
        <f>IF(NOT(Table2[[#This Row],[M1B]]=""),"+-","")</f>
        <v/>
      </c>
      <c r="O1639" s="50"/>
    </row>
    <row r="1640" spans="1:15">
      <c r="A1640" s="28">
        <f>IF(Table2[[#This Row],[TT]]&lt;1,"",COUNT(A$2:A1639)+1)</f>
        <v>1500</v>
      </c>
      <c r="B1640" s="38" t="s">
        <v>1723</v>
      </c>
      <c r="C1640" s="39">
        <v>6</v>
      </c>
      <c r="D1640" s="39" t="s">
        <v>204</v>
      </c>
      <c r="E164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1640" s="29" t="str">
        <f>IF(Table2[[#This Row],[M1A]]="","",Table2[[#This Row],[M1A]]-Table2[[#This Row],[AWAL]])</f>
        <v/>
      </c>
      <c r="I1640" s="29" t="str">
        <f>IF(Table2[[#This Row],[M2A]]="","",SUM(Table2[[#This Row],[M2A]]-(IF(Table2[[#This Row],[M1A]]="",Table2[[#This Row],[AWAL]],Table2[[#This Row],[M1A]]))))</f>
        <v/>
      </c>
      <c r="J1640" s="30"/>
      <c r="K164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4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40" s="31" t="str">
        <f>IF(NOT(Table2[[#This Row],[M1B]]=""),"+-","")</f>
        <v/>
      </c>
      <c r="O1640" s="50"/>
    </row>
    <row r="1641" spans="1:15">
      <c r="A1641" s="28">
        <f>IF(Table2[[#This Row],[TT]]&lt;1,"",COUNT(A$2:A1640)+1)</f>
        <v>1501</v>
      </c>
      <c r="B1641" s="38" t="s">
        <v>1724</v>
      </c>
      <c r="C1641" s="39">
        <v>5</v>
      </c>
      <c r="D1641" s="39" t="s">
        <v>178</v>
      </c>
      <c r="E164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641" s="29" t="str">
        <f>IF(Table2[[#This Row],[M1A]]="","",Table2[[#This Row],[M1A]]-Table2[[#This Row],[AWAL]])</f>
        <v/>
      </c>
      <c r="I1641" s="29" t="str">
        <f>IF(Table2[[#This Row],[M2A]]="","",SUM(Table2[[#This Row],[M2A]]-(IF(Table2[[#This Row],[M1A]]="",Table2[[#This Row],[AWAL]],Table2[[#This Row],[M1A]]))))</f>
        <v/>
      </c>
      <c r="J1641" s="30"/>
      <c r="K164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4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41" s="31" t="str">
        <f>IF(NOT(Table2[[#This Row],[M1B]]=""),"+-","")</f>
        <v/>
      </c>
      <c r="O1641" s="50"/>
    </row>
    <row r="1642" spans="1:15">
      <c r="A1642" s="28">
        <f>IF(Table2[[#This Row],[TT]]&lt;1,"",COUNT(A$2:A1641)+1)</f>
        <v>1502</v>
      </c>
      <c r="B1642" s="38" t="s">
        <v>1725</v>
      </c>
      <c r="C1642" s="39">
        <v>5</v>
      </c>
      <c r="D1642" s="39" t="s">
        <v>91</v>
      </c>
      <c r="E164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F1642" s="29">
        <v>4</v>
      </c>
      <c r="G1642" s="29">
        <f>IF(Table2[[#This Row],[M1A]]="","",Table2[[#This Row],[M1A]]-Table2[[#This Row],[AWAL]])</f>
        <v>-1</v>
      </c>
      <c r="I1642" s="29" t="str">
        <f>IF(Table2[[#This Row],[M2A]]="","",SUM(Table2[[#This Row],[M2A]]-(IF(Table2[[#This Row],[M1A]]="",Table2[[#This Row],[AWAL]],Table2[[#This Row],[M1A]]))))</f>
        <v/>
      </c>
      <c r="J1642" s="30"/>
      <c r="K164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4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42" s="31" t="str">
        <f>IF(NOT(Table2[[#This Row],[M1B]]=""),"+-","")</f>
        <v>+-</v>
      </c>
      <c r="O1642" s="50"/>
    </row>
    <row r="1643" spans="1:15">
      <c r="A1643" s="28">
        <f>IF(Table2[[#This Row],[TT]]&lt;1,"",COUNT(A$2:A1642)+1)</f>
        <v>1503</v>
      </c>
      <c r="B1643" s="38" t="s">
        <v>1726</v>
      </c>
      <c r="C1643" s="39">
        <v>1</v>
      </c>
      <c r="D1643" s="39" t="s">
        <v>98</v>
      </c>
      <c r="E164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643" s="29" t="str">
        <f>IF(Table2[[#This Row],[M1A]]="","",Table2[[#This Row],[M1A]]-Table2[[#This Row],[AWAL]])</f>
        <v/>
      </c>
      <c r="I1643" s="29" t="str">
        <f>IF(Table2[[#This Row],[M2A]]="","",SUM(Table2[[#This Row],[M2A]]-(IF(Table2[[#This Row],[M1A]]="",Table2[[#This Row],[AWAL]],Table2[[#This Row],[M1A]]))))</f>
        <v/>
      </c>
      <c r="J1643" s="30"/>
      <c r="K164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4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43" s="31" t="str">
        <f>IF(NOT(Table2[[#This Row],[M1B]]=""),"+-","")</f>
        <v/>
      </c>
      <c r="O1643" s="50"/>
    </row>
    <row r="1644" spans="1:15">
      <c r="A1644" s="32">
        <f>IF(Table2[[#This Row],[TT]]&lt;1,"",COUNT(A$2:A1643)+1)</f>
        <v>1504</v>
      </c>
      <c r="B1644" s="38" t="s">
        <v>1727</v>
      </c>
      <c r="C1644" s="39">
        <v>1</v>
      </c>
      <c r="D1644" s="39" t="s">
        <v>186</v>
      </c>
      <c r="E1644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644" s="31" t="str">
        <f>IF(Table2[[#This Row],[M1A]]="","",Table2[[#This Row],[M1A]]-Table2[[#This Row],[AWAL]])</f>
        <v/>
      </c>
      <c r="I1644" s="31" t="str">
        <f>IF(Table2[[#This Row],[M2A]]="","",SUM(Table2[[#This Row],[M2A]]-(IF(Table2[[#This Row],[M1A]]="",Table2[[#This Row],[AWAL]],Table2[[#This Row],[M1A]]))))</f>
        <v/>
      </c>
      <c r="J1644" s="30"/>
      <c r="K1644" s="31" t="str">
        <f>IF(Table2[[#This Row],[M3A]]="","",SUM(Table2[[#This Row],[M3A]]-(IF(Table2[[#This Row],[M2A]]="",IF(Table2[[#This Row],[M1A]]="",Table2[[#This Row],[AWAL]],Table2[[#This Row],[M1A]]),Table2[[#This Row],[M2A]]))))</f>
        <v/>
      </c>
      <c r="M1644" s="31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44" s="31" t="str">
        <f>IF(NOT(Table2[[#This Row],[M1B]]=""),"+-","")</f>
        <v/>
      </c>
      <c r="O1644" s="50"/>
    </row>
    <row r="1645" spans="1:15">
      <c r="A1645" s="28">
        <f>IF(Table2[[#This Row],[TT]]&lt;1,"",COUNT(A$2:A1644)+1)</f>
        <v>1505</v>
      </c>
      <c r="B1645" s="38" t="s">
        <v>1728</v>
      </c>
      <c r="C1645" s="39">
        <v>3</v>
      </c>
      <c r="D1645" s="39" t="s">
        <v>186</v>
      </c>
      <c r="E164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645" s="29" t="str">
        <f>IF(Table2[[#This Row],[M1A]]="","",Table2[[#This Row],[M1A]]-Table2[[#This Row],[AWAL]])</f>
        <v/>
      </c>
      <c r="I1645" s="29" t="str">
        <f>IF(Table2[[#This Row],[M2A]]="","",SUM(Table2[[#This Row],[M2A]]-(IF(Table2[[#This Row],[M1A]]="",Table2[[#This Row],[AWAL]],Table2[[#This Row],[M1A]]))))</f>
        <v/>
      </c>
      <c r="J1645" s="30"/>
      <c r="K164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4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45" s="31" t="str">
        <f>IF(NOT(Table2[[#This Row],[M1B]]=""),"+-","")</f>
        <v/>
      </c>
      <c r="O1645" s="50"/>
    </row>
    <row r="1646" spans="1:15">
      <c r="A1646" s="28">
        <f>IF(Table2[[#This Row],[TT]]&lt;1,"",COUNT(A$2:A1645)+1)</f>
        <v>1506</v>
      </c>
      <c r="B1646" s="38" t="s">
        <v>1729</v>
      </c>
      <c r="C1646" s="39">
        <v>8</v>
      </c>
      <c r="D1646" s="39" t="s">
        <v>186</v>
      </c>
      <c r="E164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1646" s="29" t="str">
        <f>IF(Table2[[#This Row],[M1A]]="","",Table2[[#This Row],[M1A]]-Table2[[#This Row],[AWAL]])</f>
        <v/>
      </c>
      <c r="I1646" s="29" t="str">
        <f>IF(Table2[[#This Row],[M2A]]="","",SUM(Table2[[#This Row],[M2A]]-(IF(Table2[[#This Row],[M1A]]="",Table2[[#This Row],[AWAL]],Table2[[#This Row],[M1A]]))))</f>
        <v/>
      </c>
      <c r="J1646" s="30"/>
      <c r="K164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4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46" s="31" t="str">
        <f>IF(NOT(Table2[[#This Row],[M1B]]=""),"+-","")</f>
        <v/>
      </c>
      <c r="O1646" s="50"/>
    </row>
    <row r="1647" spans="1:15">
      <c r="A1647" s="28">
        <f>IF(Table2[[#This Row],[TT]]&lt;1,"",COUNT(A$2:A1646)+1)</f>
        <v>1507</v>
      </c>
      <c r="B1647" s="38" t="s">
        <v>1730</v>
      </c>
      <c r="C1647" s="39">
        <v>4</v>
      </c>
      <c r="D1647" s="39" t="s">
        <v>38</v>
      </c>
      <c r="E164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647" s="29" t="str">
        <f>IF(Table2[[#This Row],[M1A]]="","",Table2[[#This Row],[M1A]]-Table2[[#This Row],[AWAL]])</f>
        <v/>
      </c>
      <c r="I1647" s="29" t="str">
        <f>IF(Table2[[#This Row],[M2A]]="","",SUM(Table2[[#This Row],[M2A]]-(IF(Table2[[#This Row],[M1A]]="",Table2[[#This Row],[AWAL]],Table2[[#This Row],[M1A]]))))</f>
        <v/>
      </c>
      <c r="J1647" s="30"/>
      <c r="K164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4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47" s="31" t="str">
        <f>IF(NOT(Table2[[#This Row],[M1B]]=""),"+-","")</f>
        <v/>
      </c>
      <c r="O1647" s="50"/>
    </row>
    <row r="1648" spans="1:15">
      <c r="A1648" s="28">
        <f>IF(Table2[[#This Row],[TT]]&lt;1,"",COUNT(A$2:A1647)+1)</f>
        <v>1508</v>
      </c>
      <c r="B1648" s="38" t="s">
        <v>1731</v>
      </c>
      <c r="C1648" s="39">
        <v>5</v>
      </c>
      <c r="D1648" s="39" t="s">
        <v>757</v>
      </c>
      <c r="E164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648" s="29" t="str">
        <f>IF(Table2[[#This Row],[M1A]]="","",Table2[[#This Row],[M1A]]-Table2[[#This Row],[AWAL]])</f>
        <v/>
      </c>
      <c r="I1648" s="29" t="str">
        <f>IF(Table2[[#This Row],[M2A]]="","",SUM(Table2[[#This Row],[M2A]]-(IF(Table2[[#This Row],[M1A]]="",Table2[[#This Row],[AWAL]],Table2[[#This Row],[M1A]]))))</f>
        <v/>
      </c>
      <c r="J1648" s="30"/>
      <c r="K164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4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48" s="31" t="str">
        <f>IF(NOT(Table2[[#This Row],[M1B]]=""),"+-","")</f>
        <v/>
      </c>
      <c r="O1648" s="50"/>
    </row>
    <row r="1649" spans="1:15">
      <c r="A1649" s="28">
        <f>IF(Table2[[#This Row],[TT]]&lt;1,"",COUNT(A$2:A1648)+1)</f>
        <v>1509</v>
      </c>
      <c r="B1649" s="38" t="s">
        <v>1732</v>
      </c>
      <c r="C1649" s="39">
        <v>2</v>
      </c>
      <c r="D1649" s="39" t="s">
        <v>135</v>
      </c>
      <c r="E164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649" s="29" t="str">
        <f>IF(Table2[[#This Row],[M1A]]="","",Table2[[#This Row],[M1A]]-Table2[[#This Row],[AWAL]])</f>
        <v/>
      </c>
      <c r="I1649" s="29" t="str">
        <f>IF(Table2[[#This Row],[M2A]]="","",SUM(Table2[[#This Row],[M2A]]-(IF(Table2[[#This Row],[M1A]]="",Table2[[#This Row],[AWAL]],Table2[[#This Row],[M1A]]))))</f>
        <v/>
      </c>
      <c r="J1649" s="30"/>
      <c r="K164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4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49" s="31" t="str">
        <f>IF(NOT(Table2[[#This Row],[M1B]]=""),"+-","")</f>
        <v/>
      </c>
      <c r="O1649" s="50"/>
    </row>
    <row r="1650" spans="1:15">
      <c r="A1650" s="28">
        <f>IF(Table2[[#This Row],[TT]]&lt;1,"",COUNT(A$2:A1649)+1)</f>
        <v>1510</v>
      </c>
      <c r="B1650" s="38" t="s">
        <v>1733</v>
      </c>
      <c r="C1650" s="39">
        <v>2</v>
      </c>
      <c r="D1650" s="39" t="s">
        <v>98</v>
      </c>
      <c r="E165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650" s="29" t="str">
        <f>IF(Table2[[#This Row],[M1A]]="","",Table2[[#This Row],[M1A]]-Table2[[#This Row],[AWAL]])</f>
        <v/>
      </c>
      <c r="I1650" s="29" t="str">
        <f>IF(Table2[[#This Row],[M2A]]="","",SUM(Table2[[#This Row],[M2A]]-(IF(Table2[[#This Row],[M1A]]="",Table2[[#This Row],[AWAL]],Table2[[#This Row],[M1A]]))))</f>
        <v/>
      </c>
      <c r="J1650" s="30"/>
      <c r="K165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5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50" s="31" t="str">
        <f>IF(NOT(Table2[[#This Row],[M1B]]=""),"+-","")</f>
        <v/>
      </c>
      <c r="O1650" s="50"/>
    </row>
    <row r="1651" spans="1:15">
      <c r="A1651" s="28" t="str">
        <f>IF(Table2[[#This Row],[TT]]&lt;1,"",COUNT(A$2:A1650)+1)</f>
        <v/>
      </c>
      <c r="B1651" s="38" t="s">
        <v>1734</v>
      </c>
      <c r="C1651" s="39">
        <v>0</v>
      </c>
      <c r="D1651" s="39" t="s">
        <v>1709</v>
      </c>
      <c r="E165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651" s="29" t="str">
        <f>IF(Table2[[#This Row],[M1A]]="","",Table2[[#This Row],[M1A]]-Table2[[#This Row],[AWAL]])</f>
        <v/>
      </c>
      <c r="I1651" s="29" t="str">
        <f>IF(Table2[[#This Row],[M2A]]="","",SUM(Table2[[#This Row],[M2A]]-(IF(Table2[[#This Row],[M1A]]="",Table2[[#This Row],[AWAL]],Table2[[#This Row],[M1A]]))))</f>
        <v/>
      </c>
      <c r="J1651" s="30"/>
      <c r="K165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5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51" s="31" t="str">
        <f>IF(NOT(Table2[[#This Row],[M1B]]=""),"+-","")</f>
        <v/>
      </c>
      <c r="O1651" s="50"/>
    </row>
    <row r="1652" spans="1:15">
      <c r="A1652" s="28" t="str">
        <f>IF(Table2[[#This Row],[TT]]&lt;1,"",COUNT(A$2:A1651)+1)</f>
        <v/>
      </c>
      <c r="B1652" s="37" t="s">
        <v>2922</v>
      </c>
      <c r="C1652" s="42">
        <v>5</v>
      </c>
      <c r="D1652" s="42" t="s">
        <v>2698</v>
      </c>
      <c r="E165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1652" s="29">
        <v>1</v>
      </c>
      <c r="G1652" s="29">
        <f>IF(Table2[[#This Row],[M1A]]="","",Table2[[#This Row],[M1A]]-Table2[[#This Row],[AWAL]])</f>
        <v>-4</v>
      </c>
      <c r="H1652" s="29">
        <v>0</v>
      </c>
      <c r="I1652" s="29">
        <f>IF(Table2[[#This Row],[M2A]]="","",SUM(Table2[[#This Row],[M2A]]-(IF(Table2[[#This Row],[M1A]]="",Table2[[#This Row],[AWAL]],Table2[[#This Row],[M1A]]))))</f>
        <v>-1</v>
      </c>
      <c r="J1652" s="30"/>
      <c r="K165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5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52" s="31" t="str">
        <f>IF(NOT(Table2[[#This Row],[M1B]]=""),"+-","")</f>
        <v>+-</v>
      </c>
      <c r="O1652" s="50"/>
    </row>
    <row r="1653" spans="1:15">
      <c r="A1653" s="28">
        <f>IF(Table2[[#This Row],[TT]]&lt;1,"",COUNT(A$2:A1652)+1)</f>
        <v>1511</v>
      </c>
      <c r="B1653" s="38" t="s">
        <v>1735</v>
      </c>
      <c r="C1653" s="39">
        <v>9</v>
      </c>
      <c r="D1653" s="39">
        <v>240</v>
      </c>
      <c r="E165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1653" s="29" t="str">
        <f>IF(Table2[[#This Row],[M1A]]="","",Table2[[#This Row],[M1A]]-Table2[[#This Row],[AWAL]])</f>
        <v/>
      </c>
      <c r="I1653" s="29" t="str">
        <f>IF(Table2[[#This Row],[M2A]]="","",SUM(Table2[[#This Row],[M2A]]-(IF(Table2[[#This Row],[M1A]]="",Table2[[#This Row],[AWAL]],Table2[[#This Row],[M1A]]))))</f>
        <v/>
      </c>
      <c r="J1653" s="30"/>
      <c r="K165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5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53" s="31" t="str">
        <f>IF(NOT(Table2[[#This Row],[M1B]]=""),"+-","")</f>
        <v/>
      </c>
      <c r="O1653" s="50"/>
    </row>
    <row r="1654" spans="1:15">
      <c r="A1654" s="28">
        <f>IF(Table2[[#This Row],[TT]]&lt;1,"",COUNT(A$2:A1653)+1)</f>
        <v>1512</v>
      </c>
      <c r="B1654" s="38" t="s">
        <v>1736</v>
      </c>
      <c r="C1654" s="39">
        <v>5</v>
      </c>
      <c r="D1654" s="39" t="s">
        <v>178</v>
      </c>
      <c r="E165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654" s="29" t="str">
        <f>IF(Table2[[#This Row],[M1A]]="","",Table2[[#This Row],[M1A]]-Table2[[#This Row],[AWAL]])</f>
        <v/>
      </c>
      <c r="I1654" s="29" t="str">
        <f>IF(Table2[[#This Row],[M2A]]="","",SUM(Table2[[#This Row],[M2A]]-(IF(Table2[[#This Row],[M1A]]="",Table2[[#This Row],[AWAL]],Table2[[#This Row],[M1A]]))))</f>
        <v/>
      </c>
      <c r="J1654" s="30"/>
      <c r="K165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5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54" s="31" t="str">
        <f>IF(NOT(Table2[[#This Row],[M1B]]=""),"+-","")</f>
        <v/>
      </c>
      <c r="O1654" s="50"/>
    </row>
    <row r="1655" spans="1:15">
      <c r="A1655" s="28">
        <f>IF(Table2[[#This Row],[TT]]&lt;1,"",COUNT(A$2:A1654)+1)</f>
        <v>1513</v>
      </c>
      <c r="B1655" s="38" t="s">
        <v>1737</v>
      </c>
      <c r="C1655" s="39">
        <v>15</v>
      </c>
      <c r="D1655" s="39" t="s">
        <v>178</v>
      </c>
      <c r="E165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G1655" s="29" t="str">
        <f>IF(Table2[[#This Row],[M1A]]="","",Table2[[#This Row],[M1A]]-Table2[[#This Row],[AWAL]])</f>
        <v/>
      </c>
      <c r="I1655" s="29" t="str">
        <f>IF(Table2[[#This Row],[M2A]]="","",SUM(Table2[[#This Row],[M2A]]-(IF(Table2[[#This Row],[M1A]]="",Table2[[#This Row],[AWAL]],Table2[[#This Row],[M1A]]))))</f>
        <v/>
      </c>
      <c r="J1655" s="30"/>
      <c r="K165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5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55" s="31" t="str">
        <f>IF(NOT(Table2[[#This Row],[M1B]]=""),"+-","")</f>
        <v/>
      </c>
      <c r="O1655" s="50"/>
    </row>
    <row r="1656" spans="1:15">
      <c r="A1656" s="28">
        <f>IF(Table2[[#This Row],[TT]]&lt;1,"",COUNT(A$2:A1655)+1)</f>
        <v>1514</v>
      </c>
      <c r="B1656" s="38" t="s">
        <v>1738</v>
      </c>
      <c r="C1656" s="39">
        <v>10</v>
      </c>
      <c r="D1656" s="39" t="s">
        <v>106</v>
      </c>
      <c r="E165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G1656" s="29" t="str">
        <f>IF(Table2[[#This Row],[M1A]]="","",Table2[[#This Row],[M1A]]-Table2[[#This Row],[AWAL]])</f>
        <v/>
      </c>
      <c r="I1656" s="29" t="str">
        <f>IF(Table2[[#This Row],[M2A]]="","",SUM(Table2[[#This Row],[M2A]]-(IF(Table2[[#This Row],[M1A]]="",Table2[[#This Row],[AWAL]],Table2[[#This Row],[M1A]]))))</f>
        <v/>
      </c>
      <c r="J1656" s="30"/>
      <c r="K165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5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56" s="31" t="str">
        <f>IF(NOT(Table2[[#This Row],[M1B]]=""),"+-","")</f>
        <v/>
      </c>
      <c r="O1656" s="50"/>
    </row>
    <row r="1657" spans="1:15">
      <c r="A1657" s="28">
        <f>IF(Table2[[#This Row],[TT]]&lt;1,"",COUNT(A$2:A1656)+1)</f>
        <v>1515</v>
      </c>
      <c r="B1657" s="38" t="s">
        <v>1739</v>
      </c>
      <c r="C1657" s="39">
        <v>5</v>
      </c>
      <c r="D1657" s="39" t="s">
        <v>178</v>
      </c>
      <c r="E165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657" s="29" t="str">
        <f>IF(Table2[[#This Row],[M1A]]="","",Table2[[#This Row],[M1A]]-Table2[[#This Row],[AWAL]])</f>
        <v/>
      </c>
      <c r="I1657" s="29" t="str">
        <f>IF(Table2[[#This Row],[M2A]]="","",SUM(Table2[[#This Row],[M2A]]-(IF(Table2[[#This Row],[M1A]]="",Table2[[#This Row],[AWAL]],Table2[[#This Row],[M1A]]))))</f>
        <v/>
      </c>
      <c r="J1657" s="30"/>
      <c r="K165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5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57" s="31" t="str">
        <f>IF(NOT(Table2[[#This Row],[M1B]]=""),"+-","")</f>
        <v/>
      </c>
      <c r="O1657" s="50"/>
    </row>
    <row r="1658" spans="1:15">
      <c r="A1658" s="28" t="str">
        <f>IF(Table2[[#This Row],[TT]]&lt;1,"",COUNT(A$2:A1657)+1)</f>
        <v/>
      </c>
      <c r="B1658" s="38" t="s">
        <v>2850</v>
      </c>
      <c r="C1658" s="39">
        <v>1</v>
      </c>
      <c r="D1658" s="39" t="s">
        <v>2800</v>
      </c>
      <c r="E165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1658" s="29">
        <v>0</v>
      </c>
      <c r="G1658" s="29">
        <f>IF(Table2[[#This Row],[M1A]]="","",Table2[[#This Row],[M1A]]-Table2[[#This Row],[AWAL]])</f>
        <v>-1</v>
      </c>
      <c r="I1658" s="29" t="str">
        <f>IF(Table2[[#This Row],[M2A]]="","",SUM(Table2[[#This Row],[M2A]]-(IF(Table2[[#This Row],[M1A]]="",Table2[[#This Row],[AWAL]],Table2[[#This Row],[M1A]]))))</f>
        <v/>
      </c>
      <c r="J1658" s="30"/>
      <c r="K165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5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58" s="31" t="str">
        <f>IF(NOT(Table2[[#This Row],[M1B]]=""),"+-","")</f>
        <v>+-</v>
      </c>
      <c r="O1658" s="50"/>
    </row>
    <row r="1659" spans="1:15">
      <c r="A1659" s="28">
        <f>IF(Table2[[#This Row],[TT]]&lt;1,"",COUNT(A$2:A1658)+1)</f>
        <v>1516</v>
      </c>
      <c r="B1659" s="38" t="s">
        <v>2851</v>
      </c>
      <c r="C1659" s="39">
        <v>14</v>
      </c>
      <c r="D1659" s="39" t="s">
        <v>14</v>
      </c>
      <c r="E165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G1659" s="29" t="str">
        <f>IF(Table2[[#This Row],[M1A]]="","",Table2[[#This Row],[M1A]]-Table2[[#This Row],[AWAL]])</f>
        <v/>
      </c>
      <c r="I1659" s="29" t="str">
        <f>IF(Table2[[#This Row],[M2A]]="","",SUM(Table2[[#This Row],[M2A]]-(IF(Table2[[#This Row],[M1A]]="",Table2[[#This Row],[AWAL]],Table2[[#This Row],[M1A]]))))</f>
        <v/>
      </c>
      <c r="J1659" s="30"/>
      <c r="K165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1659" s="29">
        <v>13</v>
      </c>
      <c r="M1659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1659" s="31" t="str">
        <f>IF(NOT(Table2[[#This Row],[M1B]]=""),"+-","")</f>
        <v/>
      </c>
      <c r="O1659" s="50"/>
    </row>
    <row r="1660" spans="1:15">
      <c r="A1660" s="78">
        <f>IF(Table2[[#This Row],[TT]]&lt;1,"",COUNT(A$2:A1659)+1)</f>
        <v>1517</v>
      </c>
      <c r="B1660" s="84" t="s">
        <v>3067</v>
      </c>
      <c r="C1660" s="79"/>
      <c r="D1660" s="42" t="s">
        <v>2708</v>
      </c>
      <c r="E1660" s="8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F1660" s="81"/>
      <c r="G1660" s="80" t="str">
        <f>IF(Table2[[#This Row],[M1A]]="","",Table2[[#This Row],[M1A]]-Table2[[#This Row],[AWAL]])</f>
        <v/>
      </c>
      <c r="H1660" s="81">
        <v>2</v>
      </c>
      <c r="I1660" s="80">
        <f>IF(Table2[[#This Row],[M2A]]="","",SUM(Table2[[#This Row],[M2A]]-(IF(Table2[[#This Row],[M1A]]="",Table2[[#This Row],[AWAL]],Table2[[#This Row],[M1A]]))))</f>
        <v>2</v>
      </c>
      <c r="J1660" s="82">
        <v>1</v>
      </c>
      <c r="K1660" s="80">
        <f>IF(Table2[[#This Row],[M3A]]="","",SUM(Table2[[#This Row],[M3A]]-(IF(Table2[[#This Row],[M2A]]="",IF(Table2[[#This Row],[M1A]]="",Table2[[#This Row],[AWAL]],Table2[[#This Row],[M1A]]),Table2[[#This Row],[M2A]]))))</f>
        <v>-1</v>
      </c>
      <c r="L1660" s="81">
        <v>3</v>
      </c>
      <c r="M1660" s="80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2</v>
      </c>
      <c r="N1660" s="80" t="str">
        <f>IF(NOT(Table2[[#This Row],[M1B]]=""),"+-","")</f>
        <v/>
      </c>
      <c r="O1660" s="80"/>
    </row>
    <row r="1661" spans="1:15">
      <c r="A1661" s="78" t="str">
        <f>IF(Table2[[#This Row],[TT]]&lt;1,"",COUNT(A$2:A1660)+1)</f>
        <v/>
      </c>
      <c r="B1661" s="84" t="s">
        <v>3068</v>
      </c>
      <c r="C1661" s="79"/>
      <c r="D1661" s="79" t="s">
        <v>2892</v>
      </c>
      <c r="E1661" s="8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1661" s="81"/>
      <c r="G1661" s="80" t="str">
        <f>IF(Table2[[#This Row],[M1A]]="","",Table2[[#This Row],[M1A]]-Table2[[#This Row],[AWAL]])</f>
        <v/>
      </c>
      <c r="H1661" s="81">
        <v>3</v>
      </c>
      <c r="I1661" s="80">
        <f>IF(Table2[[#This Row],[M2A]]="","",SUM(Table2[[#This Row],[M2A]]-(IF(Table2[[#This Row],[M1A]]="",Table2[[#This Row],[AWAL]],Table2[[#This Row],[M1A]]))))</f>
        <v>3</v>
      </c>
      <c r="J1661" s="82">
        <v>0</v>
      </c>
      <c r="K1661" s="80">
        <f>IF(Table2[[#This Row],[M3A]]="","",SUM(Table2[[#This Row],[M3A]]-(IF(Table2[[#This Row],[M2A]]="",IF(Table2[[#This Row],[M1A]]="",Table2[[#This Row],[AWAL]],Table2[[#This Row],[M1A]]),Table2[[#This Row],[M2A]]))))</f>
        <v>-3</v>
      </c>
      <c r="L1661" s="81"/>
      <c r="M1661" s="80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61" s="80" t="str">
        <f>IF(NOT(Table2[[#This Row],[M1B]]=""),"+-","")</f>
        <v/>
      </c>
      <c r="O1661" s="80"/>
    </row>
    <row r="1662" spans="1:15">
      <c r="A1662" s="91">
        <f>IF(Table2[[#This Row],[TT]]&lt;1,"",COUNT(A$2:A1661)+1)</f>
        <v>1518</v>
      </c>
      <c r="B1662" s="37" t="s">
        <v>3068</v>
      </c>
      <c r="D1662" s="42" t="s">
        <v>2708</v>
      </c>
      <c r="E1662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662" s="31" t="str">
        <f>IF(Table2[[#This Row],[M1A]]="","",Table2[[#This Row],[M1A]]-Table2[[#This Row],[AWAL]])</f>
        <v/>
      </c>
      <c r="I1662" s="31" t="str">
        <f>IF(Table2[[#This Row],[M2A]]="","",SUM(Table2[[#This Row],[M2A]]-(IF(Table2[[#This Row],[M1A]]="",Table2[[#This Row],[AWAL]],Table2[[#This Row],[M1A]]))))</f>
        <v/>
      </c>
      <c r="J1662" s="30"/>
      <c r="K1662" s="31" t="str">
        <f>IF(Table2[[#This Row],[M3A]]="","",SUM(Table2[[#This Row],[M3A]]-(IF(Table2[[#This Row],[M2A]]="",IF(Table2[[#This Row],[M1A]]="",Table2[[#This Row],[AWAL]],Table2[[#This Row],[M1A]]),Table2[[#This Row],[M2A]]))))</f>
        <v/>
      </c>
      <c r="L1662" s="29">
        <v>2</v>
      </c>
      <c r="M1662" s="31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2</v>
      </c>
      <c r="N1662" s="31" t="str">
        <f>IF(NOT(Table2[[#This Row],[M1B]]=""),"+-","")</f>
        <v/>
      </c>
      <c r="O1662" s="31"/>
    </row>
    <row r="1663" spans="1:15">
      <c r="A1663" s="28">
        <f>IF(Table2[[#This Row],[TT]]&lt;1,"",COUNT(A$2:A1662)+1)</f>
        <v>1519</v>
      </c>
      <c r="B1663" s="38" t="s">
        <v>1740</v>
      </c>
      <c r="C1663" s="39">
        <v>71</v>
      </c>
      <c r="D1663" s="39" t="s">
        <v>91</v>
      </c>
      <c r="E166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46</v>
      </c>
      <c r="F1663" s="29">
        <v>69</v>
      </c>
      <c r="G1663" s="29">
        <f>IF(Table2[[#This Row],[M1A]]="","",Table2[[#This Row],[M1A]]-Table2[[#This Row],[AWAL]])</f>
        <v>-2</v>
      </c>
      <c r="H1663" s="29">
        <v>64</v>
      </c>
      <c r="I1663" s="29">
        <f>IF(Table2[[#This Row],[M2A]]="","",SUM(Table2[[#This Row],[M2A]]-(IF(Table2[[#This Row],[M1A]]="",Table2[[#This Row],[AWAL]],Table2[[#This Row],[M1A]]))))</f>
        <v>-5</v>
      </c>
      <c r="J1663" s="30">
        <v>49</v>
      </c>
      <c r="K1663" s="29">
        <f>IF(Table2[[#This Row],[M3A]]="","",SUM(Table2[[#This Row],[M3A]]-(IF(Table2[[#This Row],[M2A]]="",IF(Table2[[#This Row],[M1A]]="",Table2[[#This Row],[AWAL]],Table2[[#This Row],[M1A]]),Table2[[#This Row],[M2A]]))))</f>
        <v>-15</v>
      </c>
      <c r="L1663" s="29">
        <v>46</v>
      </c>
      <c r="M1663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-3</v>
      </c>
      <c r="N1663" s="31" t="str">
        <f>IF(NOT(Table2[[#This Row],[M1B]]=""),"+-","")</f>
        <v>+-</v>
      </c>
      <c r="O1663" s="50"/>
    </row>
    <row r="1664" spans="1:15">
      <c r="A1664" s="78" t="str">
        <f>IF(Table2[[#This Row],[TT]]&lt;1,"",COUNT(A$2:A1663)+1)</f>
        <v/>
      </c>
      <c r="B1664" s="84" t="s">
        <v>1741</v>
      </c>
      <c r="C1664" s="79"/>
      <c r="D1664" s="79" t="s">
        <v>3007</v>
      </c>
      <c r="E1664" s="8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1664" s="81"/>
      <c r="G1664" s="80" t="str">
        <f>IF(Table2[[#This Row],[M1A]]="","",Table2[[#This Row],[M1A]]-Table2[[#This Row],[AWAL]])</f>
        <v/>
      </c>
      <c r="H1664" s="81">
        <v>4</v>
      </c>
      <c r="I1664" s="80">
        <f>IF(Table2[[#This Row],[M2A]]="","",SUM(Table2[[#This Row],[M2A]]-(IF(Table2[[#This Row],[M1A]]="",Table2[[#This Row],[AWAL]],Table2[[#This Row],[M1A]]))))</f>
        <v>4</v>
      </c>
      <c r="J1664" s="82">
        <v>2</v>
      </c>
      <c r="K1664" s="80">
        <f>IF(Table2[[#This Row],[M3A]]="","",SUM(Table2[[#This Row],[M3A]]-(IF(Table2[[#This Row],[M2A]]="",IF(Table2[[#This Row],[M1A]]="",Table2[[#This Row],[AWAL]],Table2[[#This Row],[M1A]]),Table2[[#This Row],[M2A]]))))</f>
        <v>-2</v>
      </c>
      <c r="L1664" s="81">
        <v>0</v>
      </c>
      <c r="M1664" s="80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-2</v>
      </c>
      <c r="N1664" s="80" t="str">
        <f>IF(NOT(Table2[[#This Row],[M1B]]=""),"+-","")</f>
        <v/>
      </c>
      <c r="O1664" s="80"/>
    </row>
    <row r="1665" spans="1:15">
      <c r="A1665" s="28">
        <f>IF(Table2[[#This Row],[TT]]&lt;1,"",COUNT(A$2:A1664)+1)</f>
        <v>1520</v>
      </c>
      <c r="B1665" s="38" t="s">
        <v>1742</v>
      </c>
      <c r="C1665" s="39">
        <v>3</v>
      </c>
      <c r="D1665" s="39" t="s">
        <v>59</v>
      </c>
      <c r="E166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665" s="29" t="str">
        <f>IF(Table2[[#This Row],[M1A]]="","",Table2[[#This Row],[M1A]]-Table2[[#This Row],[AWAL]])</f>
        <v/>
      </c>
      <c r="I1665" s="29" t="str">
        <f>IF(Table2[[#This Row],[M2A]]="","",SUM(Table2[[#This Row],[M2A]]-(IF(Table2[[#This Row],[M1A]]="",Table2[[#This Row],[AWAL]],Table2[[#This Row],[M1A]]))))</f>
        <v/>
      </c>
      <c r="J1665" s="30"/>
      <c r="K166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1665" s="29">
        <v>2</v>
      </c>
      <c r="M1665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1665" s="31" t="str">
        <f>IF(NOT(Table2[[#This Row],[M1B]]=""),"+-","")</f>
        <v/>
      </c>
      <c r="O1665" s="50"/>
    </row>
    <row r="1666" spans="1:15">
      <c r="A1666" s="28">
        <f>IF(Table2[[#This Row],[TT]]&lt;1,"",COUNT(A$2:A1665)+1)</f>
        <v>1521</v>
      </c>
      <c r="B1666" s="38" t="s">
        <v>1743</v>
      </c>
      <c r="C1666" s="39">
        <v>1</v>
      </c>
      <c r="D1666" s="39" t="s">
        <v>59</v>
      </c>
      <c r="E166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666" s="29" t="str">
        <f>IF(Table2[[#This Row],[M1A]]="","",Table2[[#This Row],[M1A]]-Table2[[#This Row],[AWAL]])</f>
        <v/>
      </c>
      <c r="I1666" s="29" t="str">
        <f>IF(Table2[[#This Row],[M2A]]="","",SUM(Table2[[#This Row],[M2A]]-(IF(Table2[[#This Row],[M1A]]="",Table2[[#This Row],[AWAL]],Table2[[#This Row],[M1A]]))))</f>
        <v/>
      </c>
      <c r="J1666" s="30"/>
      <c r="K166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6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66" s="31" t="str">
        <f>IF(NOT(Table2[[#This Row],[M1B]]=""),"+-","")</f>
        <v/>
      </c>
      <c r="O1666" s="50"/>
    </row>
    <row r="1667" spans="1:15">
      <c r="A1667" s="28">
        <f>IF(Table2[[#This Row],[TT]]&lt;1,"",COUNT(A$2:A1666)+1)</f>
        <v>1522</v>
      </c>
      <c r="B1667" s="38" t="s">
        <v>1744</v>
      </c>
      <c r="C1667" s="39">
        <v>2</v>
      </c>
      <c r="D1667" s="39" t="s">
        <v>28</v>
      </c>
      <c r="E166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667" s="29" t="str">
        <f>IF(Table2[[#This Row],[M1A]]="","",Table2[[#This Row],[M1A]]-Table2[[#This Row],[AWAL]])</f>
        <v/>
      </c>
      <c r="I1667" s="29" t="str">
        <f>IF(Table2[[#This Row],[M2A]]="","",SUM(Table2[[#This Row],[M2A]]-(IF(Table2[[#This Row],[M1A]]="",Table2[[#This Row],[AWAL]],Table2[[#This Row],[M1A]]))))</f>
        <v/>
      </c>
      <c r="J1667" s="30"/>
      <c r="K166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6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67" s="31" t="str">
        <f>IF(NOT(Table2[[#This Row],[M1B]]=""),"+-","")</f>
        <v/>
      </c>
      <c r="O1667" s="50"/>
    </row>
    <row r="1668" spans="1:15">
      <c r="A1668" s="28">
        <f>IF(Table2[[#This Row],[TT]]&lt;1,"",COUNT(A$2:A1667)+1)</f>
        <v>1523</v>
      </c>
      <c r="B1668" s="38" t="s">
        <v>1745</v>
      </c>
      <c r="C1668" s="39">
        <v>10</v>
      </c>
      <c r="D1668" s="39" t="s">
        <v>160</v>
      </c>
      <c r="E166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1668" s="29" t="str">
        <f>IF(Table2[[#This Row],[M1A]]="","",Table2[[#This Row],[M1A]]-Table2[[#This Row],[AWAL]])</f>
        <v/>
      </c>
      <c r="I1668" s="29" t="str">
        <f>IF(Table2[[#This Row],[M2A]]="","",SUM(Table2[[#This Row],[M2A]]-(IF(Table2[[#This Row],[M1A]]="",Table2[[#This Row],[AWAL]],Table2[[#This Row],[M1A]]))))</f>
        <v/>
      </c>
      <c r="J1668" s="30">
        <v>9</v>
      </c>
      <c r="K1668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166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68" s="31" t="str">
        <f>IF(NOT(Table2[[#This Row],[M1B]]=""),"+-","")</f>
        <v/>
      </c>
      <c r="O1668" s="50"/>
    </row>
    <row r="1669" spans="1:15">
      <c r="A1669" s="28">
        <f>IF(Table2[[#This Row],[TT]]&lt;1,"",COUNT(A$2:A1668)+1)</f>
        <v>1524</v>
      </c>
      <c r="B1669" s="38" t="s">
        <v>1746</v>
      </c>
      <c r="C1669" s="39">
        <v>4</v>
      </c>
      <c r="D1669" s="39" t="s">
        <v>38</v>
      </c>
      <c r="E166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669" s="29" t="str">
        <f>IF(Table2[[#This Row],[M1A]]="","",Table2[[#This Row],[M1A]]-Table2[[#This Row],[AWAL]])</f>
        <v/>
      </c>
      <c r="I1669" s="29" t="str">
        <f>IF(Table2[[#This Row],[M2A]]="","",SUM(Table2[[#This Row],[M2A]]-(IF(Table2[[#This Row],[M1A]]="",Table2[[#This Row],[AWAL]],Table2[[#This Row],[M1A]]))))</f>
        <v/>
      </c>
      <c r="J1669" s="30"/>
      <c r="K166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6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69" s="31" t="str">
        <f>IF(NOT(Table2[[#This Row],[M1B]]=""),"+-","")</f>
        <v/>
      </c>
      <c r="O1669" s="50"/>
    </row>
    <row r="1670" spans="1:15">
      <c r="A1670" s="28">
        <f>IF(Table2[[#This Row],[TT]]&lt;1,"",COUNT(A$2:A1669)+1)</f>
        <v>1525</v>
      </c>
      <c r="B1670" s="38" t="s">
        <v>1747</v>
      </c>
      <c r="C1670" s="39">
        <v>60</v>
      </c>
      <c r="D1670" s="39" t="s">
        <v>53</v>
      </c>
      <c r="E167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60</v>
      </c>
      <c r="G1670" s="29" t="str">
        <f>IF(Table2[[#This Row],[M1A]]="","",Table2[[#This Row],[M1A]]-Table2[[#This Row],[AWAL]])</f>
        <v/>
      </c>
      <c r="I1670" s="29" t="str">
        <f>IF(Table2[[#This Row],[M2A]]="","",SUM(Table2[[#This Row],[M2A]]-(IF(Table2[[#This Row],[M1A]]="",Table2[[#This Row],[AWAL]],Table2[[#This Row],[M1A]]))))</f>
        <v/>
      </c>
      <c r="J1670" s="30"/>
      <c r="K167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7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70" s="31" t="str">
        <f>IF(NOT(Table2[[#This Row],[M1B]]=""),"+-","")</f>
        <v/>
      </c>
      <c r="O1670" s="50"/>
    </row>
    <row r="1671" spans="1:15">
      <c r="A1671" s="28">
        <f>IF(Table2[[#This Row],[TT]]&lt;1,"",COUNT(A$2:A1670)+1)</f>
        <v>1526</v>
      </c>
      <c r="B1671" s="38" t="s">
        <v>1748</v>
      </c>
      <c r="C1671" s="39">
        <v>4</v>
      </c>
      <c r="D1671" s="39" t="s">
        <v>53</v>
      </c>
      <c r="E167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671" s="29" t="str">
        <f>IF(Table2[[#This Row],[M1A]]="","",Table2[[#This Row],[M1A]]-Table2[[#This Row],[AWAL]])</f>
        <v/>
      </c>
      <c r="I1671" s="29" t="str">
        <f>IF(Table2[[#This Row],[M2A]]="","",SUM(Table2[[#This Row],[M2A]]-(IF(Table2[[#This Row],[M1A]]="",Table2[[#This Row],[AWAL]],Table2[[#This Row],[M1A]]))))</f>
        <v/>
      </c>
      <c r="J1671" s="30"/>
      <c r="K167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7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71" s="31" t="str">
        <f>IF(NOT(Table2[[#This Row],[M1B]]=""),"+-","")</f>
        <v/>
      </c>
      <c r="O1671" s="50"/>
    </row>
    <row r="1672" spans="1:15">
      <c r="A1672" s="28">
        <f>IF(Table2[[#This Row],[TT]]&lt;1,"",COUNT(A$2:A1671)+1)</f>
        <v>1527</v>
      </c>
      <c r="B1672" s="38" t="s">
        <v>1749</v>
      </c>
      <c r="C1672" s="39">
        <v>16</v>
      </c>
      <c r="D1672" s="39" t="s">
        <v>38</v>
      </c>
      <c r="E167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16</v>
      </c>
      <c r="G1672" s="29" t="str">
        <f>IF(Table2[[#This Row],[M1A]]="","",Table2[[#This Row],[M1A]]-Table2[[#This Row],[AWAL]])</f>
        <v/>
      </c>
      <c r="I1672" s="29" t="str">
        <f>IF(Table2[[#This Row],[M2A]]="","",SUM(Table2[[#This Row],[M2A]]-(IF(Table2[[#This Row],[M1A]]="",Table2[[#This Row],[AWAL]],Table2[[#This Row],[M1A]]))))</f>
        <v/>
      </c>
      <c r="J1672" s="30"/>
      <c r="K167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7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72" s="31" t="str">
        <f>IF(NOT(Table2[[#This Row],[M1B]]=""),"+-","")</f>
        <v/>
      </c>
      <c r="O1672" s="50"/>
    </row>
    <row r="1673" spans="1:15">
      <c r="A1673" s="28">
        <f>IF(Table2[[#This Row],[TT]]&lt;1,"",COUNT(A$2:A1672)+1)</f>
        <v>1528</v>
      </c>
      <c r="B1673" s="38" t="s">
        <v>1750</v>
      </c>
      <c r="C1673" s="39">
        <v>2</v>
      </c>
      <c r="D1673" s="39" t="s">
        <v>11</v>
      </c>
      <c r="E167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673" s="29" t="str">
        <f>IF(Table2[[#This Row],[M1A]]="","",Table2[[#This Row],[M1A]]-Table2[[#This Row],[AWAL]])</f>
        <v/>
      </c>
      <c r="I1673" s="29" t="str">
        <f>IF(Table2[[#This Row],[M2A]]="","",SUM(Table2[[#This Row],[M2A]]-(IF(Table2[[#This Row],[M1A]]="",Table2[[#This Row],[AWAL]],Table2[[#This Row],[M1A]]))))</f>
        <v/>
      </c>
      <c r="J1673" s="30"/>
      <c r="K167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7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73" s="31" t="str">
        <f>IF(NOT(Table2[[#This Row],[M1B]]=""),"+-","")</f>
        <v/>
      </c>
      <c r="O1673" s="50"/>
    </row>
    <row r="1674" spans="1:15">
      <c r="A1674" s="28">
        <f>IF(Table2[[#This Row],[TT]]&lt;1,"",COUNT(A$2:A1673)+1)</f>
        <v>1529</v>
      </c>
      <c r="B1674" s="38" t="s">
        <v>1751</v>
      </c>
      <c r="C1674" s="39">
        <v>2</v>
      </c>
      <c r="D1674" s="39" t="s">
        <v>39</v>
      </c>
      <c r="E167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674" s="29" t="str">
        <f>IF(Table2[[#This Row],[M1A]]="","",Table2[[#This Row],[M1A]]-Table2[[#This Row],[AWAL]])</f>
        <v/>
      </c>
      <c r="I1674" s="29" t="str">
        <f>IF(Table2[[#This Row],[M2A]]="","",SUM(Table2[[#This Row],[M2A]]-(IF(Table2[[#This Row],[M1A]]="",Table2[[#This Row],[AWAL]],Table2[[#This Row],[M1A]]))))</f>
        <v/>
      </c>
      <c r="J1674" s="30"/>
      <c r="K167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7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74" s="31" t="str">
        <f>IF(NOT(Table2[[#This Row],[M1B]]=""),"+-","")</f>
        <v/>
      </c>
      <c r="O1674" s="50"/>
    </row>
    <row r="1675" spans="1:15">
      <c r="A1675" s="28">
        <f>IF(Table2[[#This Row],[TT]]&lt;1,"",COUNT(A$2:A1674)+1)</f>
        <v>1530</v>
      </c>
      <c r="B1675" s="38" t="s">
        <v>1752</v>
      </c>
      <c r="C1675" s="39">
        <v>1</v>
      </c>
      <c r="D1675" s="39" t="s">
        <v>38</v>
      </c>
      <c r="E167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675" s="29" t="str">
        <f>IF(Table2[[#This Row],[M1A]]="","",Table2[[#This Row],[M1A]]-Table2[[#This Row],[AWAL]])</f>
        <v/>
      </c>
      <c r="I1675" s="29" t="str">
        <f>IF(Table2[[#This Row],[M2A]]="","",SUM(Table2[[#This Row],[M2A]]-(IF(Table2[[#This Row],[M1A]]="",Table2[[#This Row],[AWAL]],Table2[[#This Row],[M1A]]))))</f>
        <v/>
      </c>
      <c r="J1675" s="30"/>
      <c r="K167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7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75" s="31" t="str">
        <f>IF(NOT(Table2[[#This Row],[M1B]]=""),"+-","")</f>
        <v/>
      </c>
      <c r="O1675" s="50"/>
    </row>
    <row r="1676" spans="1:15">
      <c r="A1676" s="28">
        <f>IF(Table2[[#This Row],[TT]]&lt;1,"",COUNT(A$2:A1675)+1)</f>
        <v>1531</v>
      </c>
      <c r="B1676" s="38" t="s">
        <v>1753</v>
      </c>
      <c r="C1676" s="39">
        <v>33</v>
      </c>
      <c r="D1676" s="39" t="s">
        <v>160</v>
      </c>
      <c r="E167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33</v>
      </c>
      <c r="G1676" s="29" t="str">
        <f>IF(Table2[[#This Row],[M1A]]="","",Table2[[#This Row],[M1A]]-Table2[[#This Row],[AWAL]])</f>
        <v/>
      </c>
      <c r="I1676" s="29" t="str">
        <f>IF(Table2[[#This Row],[M2A]]="","",SUM(Table2[[#This Row],[M2A]]-(IF(Table2[[#This Row],[M1A]]="",Table2[[#This Row],[AWAL]],Table2[[#This Row],[M1A]]))))</f>
        <v/>
      </c>
      <c r="J1676" s="30"/>
      <c r="K167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7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76" s="31" t="str">
        <f>IF(NOT(Table2[[#This Row],[M1B]]=""),"+-","")</f>
        <v/>
      </c>
      <c r="O1676" s="50"/>
    </row>
    <row r="1677" spans="1:15">
      <c r="A1677" s="28">
        <f>IF(Table2[[#This Row],[TT]]&lt;1,"",COUNT(A$2:A1676)+1)</f>
        <v>1532</v>
      </c>
      <c r="B1677" s="38" t="s">
        <v>1754</v>
      </c>
      <c r="C1677" s="39">
        <v>6</v>
      </c>
      <c r="D1677" s="39" t="s">
        <v>91</v>
      </c>
      <c r="E167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1677" s="29" t="str">
        <f>IF(Table2[[#This Row],[M1A]]="","",Table2[[#This Row],[M1A]]-Table2[[#This Row],[AWAL]])</f>
        <v/>
      </c>
      <c r="I1677" s="29" t="str">
        <f>IF(Table2[[#This Row],[M2A]]="","",SUM(Table2[[#This Row],[M2A]]-(IF(Table2[[#This Row],[M1A]]="",Table2[[#This Row],[AWAL]],Table2[[#This Row],[M1A]]))))</f>
        <v/>
      </c>
      <c r="J1677" s="30"/>
      <c r="K167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7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77" s="31" t="str">
        <f>IF(NOT(Table2[[#This Row],[M1B]]=""),"+-","")</f>
        <v/>
      </c>
      <c r="O1677" s="50"/>
    </row>
    <row r="1678" spans="1:15">
      <c r="A1678" s="28">
        <f>IF(Table2[[#This Row],[TT]]&lt;1,"",COUNT(A$2:A1677)+1)</f>
        <v>1533</v>
      </c>
      <c r="B1678" s="38" t="s">
        <v>1755</v>
      </c>
      <c r="C1678" s="39">
        <v>1</v>
      </c>
      <c r="D1678" s="39" t="s">
        <v>91</v>
      </c>
      <c r="E167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678" s="29" t="str">
        <f>IF(Table2[[#This Row],[M1A]]="","",Table2[[#This Row],[M1A]]-Table2[[#This Row],[AWAL]])</f>
        <v/>
      </c>
      <c r="I1678" s="29" t="str">
        <f>IF(Table2[[#This Row],[M2A]]="","",SUM(Table2[[#This Row],[M2A]]-(IF(Table2[[#This Row],[M1A]]="",Table2[[#This Row],[AWAL]],Table2[[#This Row],[M1A]]))))</f>
        <v/>
      </c>
      <c r="J1678" s="30"/>
      <c r="K167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7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78" s="31" t="str">
        <f>IF(NOT(Table2[[#This Row],[M1B]]=""),"+-","")</f>
        <v/>
      </c>
      <c r="O1678" s="50"/>
    </row>
    <row r="1679" spans="1:15">
      <c r="A1679" s="28" t="str">
        <f>IF(Table2[[#This Row],[TT]]&lt;1,"",COUNT(A$2:A1678)+1)</f>
        <v/>
      </c>
      <c r="B1679" s="38" t="s">
        <v>1756</v>
      </c>
      <c r="C1679" s="39">
        <v>1</v>
      </c>
      <c r="D1679" s="39" t="s">
        <v>91</v>
      </c>
      <c r="E167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679" s="29" t="str">
        <f>IF(Table2[[#This Row],[M1A]]="","",Table2[[#This Row],[M1A]]-Table2[[#This Row],[AWAL]])</f>
        <v/>
      </c>
      <c r="I1679" s="29" t="str">
        <f>IF(Table2[[#This Row],[M2A]]="","",SUM(Table2[[#This Row],[M2A]]-(IF(Table2[[#This Row],[M1A]]="",Table2[[#This Row],[AWAL]],Table2[[#This Row],[M1A]]))))</f>
        <v/>
      </c>
      <c r="J1679" s="30"/>
      <c r="K167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1679" s="29">
        <v>0</v>
      </c>
      <c r="M1679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1679" s="31" t="str">
        <f>IF(NOT(Table2[[#This Row],[M1B]]=""),"+-","")</f>
        <v/>
      </c>
      <c r="O1679" s="50"/>
    </row>
    <row r="1680" spans="1:15">
      <c r="A1680" s="28" t="str">
        <f>IF(Table2[[#This Row],[TT]]&lt;1,"",COUNT(A$2:A1679)+1)</f>
        <v/>
      </c>
      <c r="B1680" s="38" t="s">
        <v>1757</v>
      </c>
      <c r="C1680" s="39">
        <v>1</v>
      </c>
      <c r="D1680" s="39" t="s">
        <v>64</v>
      </c>
      <c r="E168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1680" s="29">
        <v>0</v>
      </c>
      <c r="G1680" s="29">
        <f>IF(Table2[[#This Row],[M1A]]="","",Table2[[#This Row],[M1A]]-Table2[[#This Row],[AWAL]])</f>
        <v>-1</v>
      </c>
      <c r="I1680" s="29" t="str">
        <f>IF(Table2[[#This Row],[M2A]]="","",SUM(Table2[[#This Row],[M2A]]-(IF(Table2[[#This Row],[M1A]]="",Table2[[#This Row],[AWAL]],Table2[[#This Row],[M1A]]))))</f>
        <v/>
      </c>
      <c r="J1680" s="30"/>
      <c r="K168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8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80" s="31" t="str">
        <f>IF(NOT(Table2[[#This Row],[M1B]]=""),"+-","")</f>
        <v>+-</v>
      </c>
      <c r="O1680" s="50"/>
    </row>
    <row r="1681" spans="1:15">
      <c r="A1681" s="28">
        <f>IF(Table2[[#This Row],[TT]]&lt;1,"",COUNT(A$2:A1680)+1)</f>
        <v>1534</v>
      </c>
      <c r="B1681" s="38" t="s">
        <v>1758</v>
      </c>
      <c r="C1681" s="39">
        <v>29</v>
      </c>
      <c r="D1681" s="39" t="s">
        <v>34</v>
      </c>
      <c r="E168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26</v>
      </c>
      <c r="G1681" s="29" t="str">
        <f>IF(Table2[[#This Row],[M1A]]="","",Table2[[#This Row],[M1A]]-Table2[[#This Row],[AWAL]])</f>
        <v/>
      </c>
      <c r="H1681" s="29">
        <v>27</v>
      </c>
      <c r="I1681" s="29">
        <f>IF(Table2[[#This Row],[M2A]]="","",SUM(Table2[[#This Row],[M2A]]-(IF(Table2[[#This Row],[M1A]]="",Table2[[#This Row],[AWAL]],Table2[[#This Row],[M1A]]))))</f>
        <v>-2</v>
      </c>
      <c r="J1681" s="30">
        <v>26</v>
      </c>
      <c r="K1681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L1681" s="29">
        <v>26</v>
      </c>
      <c r="M1681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0</v>
      </c>
      <c r="N1681" s="31" t="str">
        <f>IF(NOT(Table2[[#This Row],[M1B]]=""),"+-","")</f>
        <v/>
      </c>
      <c r="O1681" s="50"/>
    </row>
    <row r="1682" spans="1:15">
      <c r="A1682" s="28">
        <f>IF(Table2[[#This Row],[TT]]&lt;1,"",COUNT(A$2:A1681)+1)</f>
        <v>1535</v>
      </c>
      <c r="B1682" s="38" t="s">
        <v>1759</v>
      </c>
      <c r="C1682" s="39">
        <v>6</v>
      </c>
      <c r="D1682" s="39" t="s">
        <v>39</v>
      </c>
      <c r="E168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682" s="29" t="str">
        <f>IF(Table2[[#This Row],[M1A]]="","",Table2[[#This Row],[M1A]]-Table2[[#This Row],[AWAL]])</f>
        <v/>
      </c>
      <c r="I1682" s="29" t="str">
        <f>IF(Table2[[#This Row],[M2A]]="","",SUM(Table2[[#This Row],[M2A]]-(IF(Table2[[#This Row],[M1A]]="",Table2[[#This Row],[AWAL]],Table2[[#This Row],[M1A]]))))</f>
        <v/>
      </c>
      <c r="J1682" s="30">
        <v>4</v>
      </c>
      <c r="K1682" s="29">
        <f>IF(Table2[[#This Row],[M3A]]="","",SUM(Table2[[#This Row],[M3A]]-(IF(Table2[[#This Row],[M2A]]="",IF(Table2[[#This Row],[M1A]]="",Table2[[#This Row],[AWAL]],Table2[[#This Row],[M1A]]),Table2[[#This Row],[M2A]]))))</f>
        <v>-2</v>
      </c>
      <c r="L1682" s="29">
        <v>3</v>
      </c>
      <c r="M1682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1682" s="31" t="str">
        <f>IF(NOT(Table2[[#This Row],[M1B]]=""),"+-","")</f>
        <v/>
      </c>
      <c r="O1682" s="50"/>
    </row>
    <row r="1683" spans="1:15">
      <c r="A1683" s="28">
        <f>IF(Table2[[#This Row],[TT]]&lt;1,"",COUNT(A$2:A1682)+1)</f>
        <v>1536</v>
      </c>
      <c r="B1683" s="38" t="s">
        <v>1760</v>
      </c>
      <c r="C1683" s="39">
        <v>28</v>
      </c>
      <c r="D1683" s="39" t="s">
        <v>1761</v>
      </c>
      <c r="E168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22</v>
      </c>
      <c r="F1683" s="29">
        <v>27</v>
      </c>
      <c r="G1683" s="29">
        <f>IF(Table2[[#This Row],[M1A]]="","",Table2[[#This Row],[M1A]]-Table2[[#This Row],[AWAL]])</f>
        <v>-1</v>
      </c>
      <c r="H1683" s="29">
        <v>24</v>
      </c>
      <c r="I1683" s="29">
        <f>IF(Table2[[#This Row],[M2A]]="","",SUM(Table2[[#This Row],[M2A]]-(IF(Table2[[#This Row],[M1A]]="",Table2[[#This Row],[AWAL]],Table2[[#This Row],[M1A]]))))</f>
        <v>-3</v>
      </c>
      <c r="J1683" s="30">
        <v>23</v>
      </c>
      <c r="K1683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L1683" s="29">
        <v>22</v>
      </c>
      <c r="M1683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1683" s="31" t="str">
        <f>IF(NOT(Table2[[#This Row],[M1B]]=""),"+-","")</f>
        <v>+-</v>
      </c>
      <c r="O1683" s="50"/>
    </row>
    <row r="1684" spans="1:15">
      <c r="A1684" s="28">
        <f>IF(Table2[[#This Row],[TT]]&lt;1,"",COUNT(A$2:A1683)+1)</f>
        <v>1537</v>
      </c>
      <c r="B1684" s="38" t="s">
        <v>1762</v>
      </c>
      <c r="C1684" s="39">
        <v>2</v>
      </c>
      <c r="D1684" s="39" t="s">
        <v>64</v>
      </c>
      <c r="E168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684" s="29" t="str">
        <f>IF(Table2[[#This Row],[M1A]]="","",Table2[[#This Row],[M1A]]-Table2[[#This Row],[AWAL]])</f>
        <v/>
      </c>
      <c r="I1684" s="29" t="str">
        <f>IF(Table2[[#This Row],[M2A]]="","",SUM(Table2[[#This Row],[M2A]]-(IF(Table2[[#This Row],[M1A]]="",Table2[[#This Row],[AWAL]],Table2[[#This Row],[M1A]]))))</f>
        <v/>
      </c>
      <c r="J1684" s="30"/>
      <c r="K168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8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84" s="31" t="str">
        <f>IF(NOT(Table2[[#This Row],[M1B]]=""),"+-","")</f>
        <v/>
      </c>
      <c r="O1684" s="50"/>
    </row>
    <row r="1685" spans="1:15">
      <c r="A1685" s="28">
        <f>IF(Table2[[#This Row],[TT]]&lt;1,"",COUNT(A$2:A1684)+1)</f>
        <v>1538</v>
      </c>
      <c r="B1685" s="38" t="s">
        <v>1763</v>
      </c>
      <c r="C1685" s="39">
        <v>4</v>
      </c>
      <c r="D1685" s="39" t="s">
        <v>289</v>
      </c>
      <c r="E168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685" s="29" t="str">
        <f>IF(Table2[[#This Row],[M1A]]="","",Table2[[#This Row],[M1A]]-Table2[[#This Row],[AWAL]])</f>
        <v/>
      </c>
      <c r="I1685" s="29" t="str">
        <f>IF(Table2[[#This Row],[M2A]]="","",SUM(Table2[[#This Row],[M2A]]-(IF(Table2[[#This Row],[M1A]]="",Table2[[#This Row],[AWAL]],Table2[[#This Row],[M1A]]))))</f>
        <v/>
      </c>
      <c r="J1685" s="30"/>
      <c r="K168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8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85" s="31" t="str">
        <f>IF(NOT(Table2[[#This Row],[M1B]]=""),"+-","")</f>
        <v/>
      </c>
      <c r="O1685" s="50"/>
    </row>
    <row r="1686" spans="1:15">
      <c r="A1686" s="28">
        <f>IF(Table2[[#This Row],[TT]]&lt;1,"",COUNT(A$2:A1685)+1)</f>
        <v>1539</v>
      </c>
      <c r="B1686" s="38" t="s">
        <v>1764</v>
      </c>
      <c r="C1686" s="39">
        <v>61</v>
      </c>
      <c r="D1686" s="39">
        <v>192</v>
      </c>
      <c r="E168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59</v>
      </c>
      <c r="F1686" s="29">
        <v>60</v>
      </c>
      <c r="G1686" s="29">
        <f>IF(Table2[[#This Row],[M1A]]="","",Table2[[#This Row],[M1A]]-Table2[[#This Row],[AWAL]])</f>
        <v>-1</v>
      </c>
      <c r="I1686" s="29" t="str">
        <f>IF(Table2[[#This Row],[M2A]]="","",SUM(Table2[[#This Row],[M2A]]-(IF(Table2[[#This Row],[M1A]]="",Table2[[#This Row],[AWAL]],Table2[[#This Row],[M1A]]))))</f>
        <v/>
      </c>
      <c r="J1686" s="30">
        <v>59</v>
      </c>
      <c r="K1686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168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86" s="31" t="str">
        <f>IF(NOT(Table2[[#This Row],[M1B]]=""),"+-","")</f>
        <v>+-</v>
      </c>
      <c r="O1686" s="50"/>
    </row>
    <row r="1687" spans="1:15">
      <c r="A1687" s="28">
        <f>IF(Table2[[#This Row],[TT]]&lt;1,"",COUNT(A$2:A1686)+1)</f>
        <v>1540</v>
      </c>
      <c r="B1687" s="38" t="s">
        <v>1765</v>
      </c>
      <c r="C1687" s="39">
        <v>15</v>
      </c>
      <c r="D1687" s="39" t="s">
        <v>43</v>
      </c>
      <c r="E168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G1687" s="29" t="str">
        <f>IF(Table2[[#This Row],[M1A]]="","",Table2[[#This Row],[M1A]]-Table2[[#This Row],[AWAL]])</f>
        <v/>
      </c>
      <c r="I1687" s="29" t="str">
        <f>IF(Table2[[#This Row],[M2A]]="","",SUM(Table2[[#This Row],[M2A]]-(IF(Table2[[#This Row],[M1A]]="",Table2[[#This Row],[AWAL]],Table2[[#This Row],[M1A]]))))</f>
        <v/>
      </c>
      <c r="J1687" s="30"/>
      <c r="K168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8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87" s="31" t="str">
        <f>IF(NOT(Table2[[#This Row],[M1B]]=""),"+-","")</f>
        <v/>
      </c>
      <c r="O1687" s="50"/>
    </row>
    <row r="1688" spans="1:15">
      <c r="A1688" s="28">
        <f>IF(Table2[[#This Row],[TT]]&lt;1,"",COUNT(A$2:A1687)+1)</f>
        <v>1541</v>
      </c>
      <c r="B1688" s="38" t="s">
        <v>1766</v>
      </c>
      <c r="C1688" s="39">
        <v>18</v>
      </c>
      <c r="D1688" s="39" t="s">
        <v>38</v>
      </c>
      <c r="E168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18</v>
      </c>
      <c r="G1688" s="29" t="str">
        <f>IF(Table2[[#This Row],[M1A]]="","",Table2[[#This Row],[M1A]]-Table2[[#This Row],[AWAL]])</f>
        <v/>
      </c>
      <c r="I1688" s="29" t="str">
        <f>IF(Table2[[#This Row],[M2A]]="","",SUM(Table2[[#This Row],[M2A]]-(IF(Table2[[#This Row],[M1A]]="",Table2[[#This Row],[AWAL]],Table2[[#This Row],[M1A]]))))</f>
        <v/>
      </c>
      <c r="J1688" s="30"/>
      <c r="K168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8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88" s="31" t="str">
        <f>IF(NOT(Table2[[#This Row],[M1B]]=""),"+-","")</f>
        <v/>
      </c>
      <c r="O1688" s="50"/>
    </row>
    <row r="1689" spans="1:15">
      <c r="A1689" s="28">
        <f>IF(Table2[[#This Row],[TT]]&lt;1,"",COUNT(A$2:A1688)+1)</f>
        <v>1542</v>
      </c>
      <c r="B1689" s="38" t="s">
        <v>1767</v>
      </c>
      <c r="C1689" s="39">
        <v>2</v>
      </c>
      <c r="D1689" s="39">
        <v>0</v>
      </c>
      <c r="E168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689" s="29" t="str">
        <f>IF(Table2[[#This Row],[M1A]]="","",Table2[[#This Row],[M1A]]-Table2[[#This Row],[AWAL]])</f>
        <v/>
      </c>
      <c r="I1689" s="29" t="str">
        <f>IF(Table2[[#This Row],[M2A]]="","",SUM(Table2[[#This Row],[M2A]]-(IF(Table2[[#This Row],[M1A]]="",Table2[[#This Row],[AWAL]],Table2[[#This Row],[M1A]]))))</f>
        <v/>
      </c>
      <c r="J1689" s="30"/>
      <c r="K168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8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89" s="31" t="str">
        <f>IF(NOT(Table2[[#This Row],[M1B]]=""),"+-","")</f>
        <v/>
      </c>
      <c r="O1689" s="50"/>
    </row>
    <row r="1690" spans="1:15">
      <c r="A1690" s="28">
        <f>IF(Table2[[#This Row],[TT]]&lt;1,"",COUNT(A$2:A1689)+1)</f>
        <v>1543</v>
      </c>
      <c r="B1690" s="38" t="s">
        <v>1768</v>
      </c>
      <c r="C1690" s="39">
        <v>7</v>
      </c>
      <c r="D1690" s="39" t="s">
        <v>38</v>
      </c>
      <c r="E169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690" s="29" t="str">
        <f>IF(Table2[[#This Row],[M1A]]="","",Table2[[#This Row],[M1A]]-Table2[[#This Row],[AWAL]])</f>
        <v/>
      </c>
      <c r="I1690" s="29" t="str">
        <f>IF(Table2[[#This Row],[M2A]]="","",SUM(Table2[[#This Row],[M2A]]-(IF(Table2[[#This Row],[M1A]]="",Table2[[#This Row],[AWAL]],Table2[[#This Row],[M1A]]))))</f>
        <v/>
      </c>
      <c r="J1690" s="30"/>
      <c r="K169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9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90" s="31" t="str">
        <f>IF(NOT(Table2[[#This Row],[M1B]]=""),"+-","")</f>
        <v/>
      </c>
      <c r="O1690" s="50"/>
    </row>
    <row r="1691" spans="1:15">
      <c r="A1691" s="28">
        <f>IF(Table2[[#This Row],[TT]]&lt;1,"",COUNT(A$2:A1690)+1)</f>
        <v>1544</v>
      </c>
      <c r="B1691" s="38" t="s">
        <v>1769</v>
      </c>
      <c r="C1691" s="39">
        <v>18</v>
      </c>
      <c r="D1691" s="39" t="s">
        <v>38</v>
      </c>
      <c r="E169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18</v>
      </c>
      <c r="G1691" s="29" t="str">
        <f>IF(Table2[[#This Row],[M1A]]="","",Table2[[#This Row],[M1A]]-Table2[[#This Row],[AWAL]])</f>
        <v/>
      </c>
      <c r="I1691" s="29" t="str">
        <f>IF(Table2[[#This Row],[M2A]]="","",SUM(Table2[[#This Row],[M2A]]-(IF(Table2[[#This Row],[M1A]]="",Table2[[#This Row],[AWAL]],Table2[[#This Row],[M1A]]))))</f>
        <v/>
      </c>
      <c r="J1691" s="30"/>
      <c r="K169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9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91" s="31" t="str">
        <f>IF(NOT(Table2[[#This Row],[M1B]]=""),"+-","")</f>
        <v/>
      </c>
      <c r="O1691" s="50"/>
    </row>
    <row r="1692" spans="1:15">
      <c r="A1692" s="28">
        <f>IF(Table2[[#This Row],[TT]]&lt;1,"",COUNT(A$2:A1691)+1)</f>
        <v>1545</v>
      </c>
      <c r="B1692" s="70" t="s">
        <v>1770</v>
      </c>
      <c r="C1692" s="71">
        <v>10</v>
      </c>
      <c r="D1692" s="71" t="s">
        <v>825</v>
      </c>
      <c r="E169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G1692" s="29" t="str">
        <f>IF(Table2[[#This Row],[M1A]]="","",Table2[[#This Row],[M1A]]-Table2[[#This Row],[AWAL]])</f>
        <v/>
      </c>
      <c r="I1692" s="29" t="str">
        <f>IF(Table2[[#This Row],[M2A]]="","",SUM(Table2[[#This Row],[M2A]]-(IF(Table2[[#This Row],[M1A]]="",Table2[[#This Row],[AWAL]],Table2[[#This Row],[M1A]]))))</f>
        <v/>
      </c>
      <c r="J1692" s="30"/>
      <c r="K169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9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92" s="31" t="str">
        <f>IF(NOT(Table2[[#This Row],[M1B]]=""),"+-","")</f>
        <v/>
      </c>
      <c r="O1692" s="50"/>
    </row>
    <row r="1693" spans="1:15">
      <c r="A1693" s="28">
        <f>IF(Table2[[#This Row],[TT]]&lt;1,"",COUNT(A$2:A1692)+1)</f>
        <v>1546</v>
      </c>
      <c r="B1693" s="38" t="s">
        <v>1771</v>
      </c>
      <c r="C1693" s="39">
        <v>59</v>
      </c>
      <c r="D1693" s="39" t="s">
        <v>757</v>
      </c>
      <c r="E169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53</v>
      </c>
      <c r="F1693" s="29">
        <v>57</v>
      </c>
      <c r="G1693" s="29">
        <f>IF(Table2[[#This Row],[M1A]]="","",Table2[[#This Row],[M1A]]-Table2[[#This Row],[AWAL]])</f>
        <v>-2</v>
      </c>
      <c r="H1693" s="29">
        <v>54</v>
      </c>
      <c r="I1693" s="29">
        <f>IF(Table2[[#This Row],[M2A]]="","",SUM(Table2[[#This Row],[M2A]]-(IF(Table2[[#This Row],[M1A]]="",Table2[[#This Row],[AWAL]],Table2[[#This Row],[M1A]]))))</f>
        <v>-3</v>
      </c>
      <c r="J1693" s="30">
        <v>53</v>
      </c>
      <c r="K1693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169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93" s="31" t="str">
        <f>IF(NOT(Table2[[#This Row],[M1B]]=""),"+-","")</f>
        <v>+-</v>
      </c>
      <c r="O1693" s="50"/>
    </row>
    <row r="1694" spans="1:15">
      <c r="A1694" s="28" t="str">
        <f>IF(Table2[[#This Row],[TT]]&lt;1,"",COUNT(A$2:A1693)+1)</f>
        <v/>
      </c>
      <c r="B1694" s="38" t="s">
        <v>1772</v>
      </c>
      <c r="C1694" s="39">
        <v>12</v>
      </c>
      <c r="D1694" s="39" t="s">
        <v>39</v>
      </c>
      <c r="E169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1694" s="29">
        <v>11</v>
      </c>
      <c r="G1694" s="29">
        <f>IF(Table2[[#This Row],[M1A]]="","",Table2[[#This Row],[M1A]]-Table2[[#This Row],[AWAL]])</f>
        <v>-1</v>
      </c>
      <c r="H1694" s="29">
        <v>5</v>
      </c>
      <c r="I1694" s="29">
        <f>IF(Table2[[#This Row],[M2A]]="","",SUM(Table2[[#This Row],[M2A]]-(IF(Table2[[#This Row],[M1A]]="",Table2[[#This Row],[AWAL]],Table2[[#This Row],[M1A]]))))</f>
        <v>-6</v>
      </c>
      <c r="J1694" s="30">
        <v>0</v>
      </c>
      <c r="K1694" s="29">
        <f>IF(Table2[[#This Row],[M3A]]="","",SUM(Table2[[#This Row],[M3A]]-(IF(Table2[[#This Row],[M2A]]="",IF(Table2[[#This Row],[M1A]]="",Table2[[#This Row],[AWAL]],Table2[[#This Row],[M1A]]),Table2[[#This Row],[M2A]]))))</f>
        <v>-5</v>
      </c>
      <c r="M169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94" s="31" t="str">
        <f>IF(NOT(Table2[[#This Row],[M1B]]=""),"+-","")</f>
        <v>+-</v>
      </c>
      <c r="O1694" s="50"/>
    </row>
    <row r="1695" spans="1:15">
      <c r="A1695" s="28">
        <f>IF(Table2[[#This Row],[TT]]&lt;1,"",COUNT(A$2:A1694)+1)</f>
        <v>1547</v>
      </c>
      <c r="B1695" s="38" t="s">
        <v>1773</v>
      </c>
      <c r="C1695" s="39">
        <v>1</v>
      </c>
      <c r="D1695" s="39" t="s">
        <v>11</v>
      </c>
      <c r="E169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695" s="29" t="str">
        <f>IF(Table2[[#This Row],[M1A]]="","",Table2[[#This Row],[M1A]]-Table2[[#This Row],[AWAL]])</f>
        <v/>
      </c>
      <c r="I1695" s="29" t="str">
        <f>IF(Table2[[#This Row],[M2A]]="","",SUM(Table2[[#This Row],[M2A]]-(IF(Table2[[#This Row],[M1A]]="",Table2[[#This Row],[AWAL]],Table2[[#This Row],[M1A]]))))</f>
        <v/>
      </c>
      <c r="J1695" s="30"/>
      <c r="K169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9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95" s="31" t="str">
        <f>IF(NOT(Table2[[#This Row],[M1B]]=""),"+-","")</f>
        <v/>
      </c>
      <c r="O1695" s="50"/>
    </row>
    <row r="1696" spans="1:15">
      <c r="A1696" s="28">
        <f>IF(Table2[[#This Row],[TT]]&lt;1,"",COUNT(A$2:A1695)+1)</f>
        <v>1548</v>
      </c>
      <c r="B1696" s="38" t="s">
        <v>1774</v>
      </c>
      <c r="C1696" s="39">
        <v>1</v>
      </c>
      <c r="D1696" s="39" t="s">
        <v>34</v>
      </c>
      <c r="E169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696" s="29" t="str">
        <f>IF(Table2[[#This Row],[M1A]]="","",Table2[[#This Row],[M1A]]-Table2[[#This Row],[AWAL]])</f>
        <v/>
      </c>
      <c r="I1696" s="29" t="str">
        <f>IF(Table2[[#This Row],[M2A]]="","",SUM(Table2[[#This Row],[M2A]]-(IF(Table2[[#This Row],[M1A]]="",Table2[[#This Row],[AWAL]],Table2[[#This Row],[M1A]]))))</f>
        <v/>
      </c>
      <c r="J1696" s="30"/>
      <c r="K169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9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96" s="31" t="str">
        <f>IF(NOT(Table2[[#This Row],[M1B]]=""),"+-","")</f>
        <v/>
      </c>
      <c r="O1696" s="50"/>
    </row>
    <row r="1697" spans="1:15">
      <c r="A1697" s="28" t="str">
        <f>IF(Table2[[#This Row],[TT]]&lt;1,"",COUNT(A$2:A1696)+1)</f>
        <v/>
      </c>
      <c r="B1697" s="38" t="s">
        <v>1775</v>
      </c>
      <c r="C1697" s="39">
        <v>1</v>
      </c>
      <c r="D1697" s="39" t="s">
        <v>1371</v>
      </c>
      <c r="E169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697" s="29" t="str">
        <f>IF(Table2[[#This Row],[M1A]]="","",Table2[[#This Row],[M1A]]-Table2[[#This Row],[AWAL]])</f>
        <v/>
      </c>
      <c r="I1697" s="29" t="str">
        <f>IF(Table2[[#This Row],[M2A]]="","",SUM(Table2[[#This Row],[M2A]]-(IF(Table2[[#This Row],[M1A]]="",Table2[[#This Row],[AWAL]],Table2[[#This Row],[M1A]]))))</f>
        <v/>
      </c>
      <c r="J1697" s="30">
        <v>0</v>
      </c>
      <c r="K1697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169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97" s="31" t="str">
        <f>IF(NOT(Table2[[#This Row],[M1B]]=""),"+-","")</f>
        <v/>
      </c>
      <c r="O1697" s="50"/>
    </row>
    <row r="1698" spans="1:15">
      <c r="A1698" s="28">
        <f>IF(Table2[[#This Row],[TT]]&lt;1,"",COUNT(A$2:A1697)+1)</f>
        <v>1549</v>
      </c>
      <c r="B1698" s="38" t="s">
        <v>1776</v>
      </c>
      <c r="C1698" s="39">
        <v>1</v>
      </c>
      <c r="D1698" s="39" t="s">
        <v>157</v>
      </c>
      <c r="E169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698" s="29" t="str">
        <f>IF(Table2[[#This Row],[M1A]]="","",Table2[[#This Row],[M1A]]-Table2[[#This Row],[AWAL]])</f>
        <v/>
      </c>
      <c r="I1698" s="29" t="str">
        <f>IF(Table2[[#This Row],[M2A]]="","",SUM(Table2[[#This Row],[M2A]]-(IF(Table2[[#This Row],[M1A]]="",Table2[[#This Row],[AWAL]],Table2[[#This Row],[M1A]]))))</f>
        <v/>
      </c>
      <c r="J1698" s="30"/>
      <c r="K169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9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98" s="31" t="str">
        <f>IF(NOT(Table2[[#This Row],[M1B]]=""),"+-","")</f>
        <v/>
      </c>
      <c r="O1698" s="50"/>
    </row>
    <row r="1699" spans="1:15">
      <c r="A1699" s="28">
        <f>IF(Table2[[#This Row],[TT]]&lt;1,"",COUNT(A$2:A1698)+1)</f>
        <v>1550</v>
      </c>
      <c r="B1699" s="38" t="s">
        <v>1777</v>
      </c>
      <c r="C1699" s="39">
        <v>1</v>
      </c>
      <c r="D1699" s="39" t="s">
        <v>157</v>
      </c>
      <c r="E169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699" s="29" t="str">
        <f>IF(Table2[[#This Row],[M1A]]="","",Table2[[#This Row],[M1A]]-Table2[[#This Row],[AWAL]])</f>
        <v/>
      </c>
      <c r="I1699" s="29" t="str">
        <f>IF(Table2[[#This Row],[M2A]]="","",SUM(Table2[[#This Row],[M2A]]-(IF(Table2[[#This Row],[M1A]]="",Table2[[#This Row],[AWAL]],Table2[[#This Row],[M1A]]))))</f>
        <v/>
      </c>
      <c r="J1699" s="30"/>
      <c r="K169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9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99" s="31" t="str">
        <f>IF(NOT(Table2[[#This Row],[M1B]]=""),"+-","")</f>
        <v/>
      </c>
      <c r="O1699" s="50"/>
    </row>
    <row r="1700" spans="1:15">
      <c r="A1700" s="28">
        <f>IF(Table2[[#This Row],[TT]]&lt;1,"",COUNT(A$2:A1699)+1)</f>
        <v>1551</v>
      </c>
      <c r="B1700" s="38" t="s">
        <v>1778</v>
      </c>
      <c r="C1700" s="39">
        <v>1</v>
      </c>
      <c r="D1700" s="39" t="s">
        <v>289</v>
      </c>
      <c r="E170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700" s="29" t="str">
        <f>IF(Table2[[#This Row],[M1A]]="","",Table2[[#This Row],[M1A]]-Table2[[#This Row],[AWAL]])</f>
        <v/>
      </c>
      <c r="I1700" s="29" t="str">
        <f>IF(Table2[[#This Row],[M2A]]="","",SUM(Table2[[#This Row],[M2A]]-(IF(Table2[[#This Row],[M1A]]="",Table2[[#This Row],[AWAL]],Table2[[#This Row],[M1A]]))))</f>
        <v/>
      </c>
      <c r="J1700" s="30"/>
      <c r="K170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70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00" s="31" t="str">
        <f>IF(NOT(Table2[[#This Row],[M1B]]=""),"+-","")</f>
        <v/>
      </c>
      <c r="O1700" s="50"/>
    </row>
    <row r="1701" spans="1:15">
      <c r="A1701" s="28">
        <f>IF(Table2[[#This Row],[TT]]&lt;1,"",COUNT(A$2:A1700)+1)</f>
        <v>1552</v>
      </c>
      <c r="B1701" s="38" t="s">
        <v>1779</v>
      </c>
      <c r="C1701" s="39">
        <v>2</v>
      </c>
      <c r="D1701" s="39" t="s">
        <v>106</v>
      </c>
      <c r="E170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701" s="29" t="str">
        <f>IF(Table2[[#This Row],[M1A]]="","",Table2[[#This Row],[M1A]]-Table2[[#This Row],[AWAL]])</f>
        <v/>
      </c>
      <c r="I1701" s="29" t="str">
        <f>IF(Table2[[#This Row],[M2A]]="","",SUM(Table2[[#This Row],[M2A]]-(IF(Table2[[#This Row],[M1A]]="",Table2[[#This Row],[AWAL]],Table2[[#This Row],[M1A]]))))</f>
        <v/>
      </c>
      <c r="J1701" s="30"/>
      <c r="K170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70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01" s="31" t="str">
        <f>IF(NOT(Table2[[#This Row],[M1B]]=""),"+-","")</f>
        <v/>
      </c>
      <c r="O1701" s="50"/>
    </row>
    <row r="1702" spans="1:15">
      <c r="A1702" s="28">
        <f>IF(Table2[[#This Row],[TT]]&lt;1,"",COUNT(A$2:A1701)+1)</f>
        <v>1553</v>
      </c>
      <c r="B1702" s="38" t="s">
        <v>1780</v>
      </c>
      <c r="C1702" s="39">
        <v>2</v>
      </c>
      <c r="D1702" s="39" t="s">
        <v>106</v>
      </c>
      <c r="E170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702" s="29" t="str">
        <f>IF(Table2[[#This Row],[M1A]]="","",Table2[[#This Row],[M1A]]-Table2[[#This Row],[AWAL]])</f>
        <v/>
      </c>
      <c r="I1702" s="29" t="str">
        <f>IF(Table2[[#This Row],[M2A]]="","",SUM(Table2[[#This Row],[M2A]]-(IF(Table2[[#This Row],[M1A]]="",Table2[[#This Row],[AWAL]],Table2[[#This Row],[M1A]]))))</f>
        <v/>
      </c>
      <c r="J1702" s="30"/>
      <c r="K170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70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02" s="31" t="str">
        <f>IF(NOT(Table2[[#This Row],[M1B]]=""),"+-","")</f>
        <v/>
      </c>
      <c r="O1702" s="50"/>
    </row>
    <row r="1703" spans="1:15">
      <c r="A1703" s="28">
        <f>IF(Table2[[#This Row],[TT]]&lt;1,"",COUNT(A$2:A1702)+1)</f>
        <v>1554</v>
      </c>
      <c r="B1703" s="38" t="s">
        <v>1780</v>
      </c>
      <c r="C1703" s="39">
        <v>5</v>
      </c>
      <c r="D1703" s="39" t="s">
        <v>1371</v>
      </c>
      <c r="E170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703" s="29" t="str">
        <f>IF(Table2[[#This Row],[M1A]]="","",Table2[[#This Row],[M1A]]-Table2[[#This Row],[AWAL]])</f>
        <v/>
      </c>
      <c r="I1703" s="29" t="str">
        <f>IF(Table2[[#This Row],[M2A]]="","",SUM(Table2[[#This Row],[M2A]]-(IF(Table2[[#This Row],[M1A]]="",Table2[[#This Row],[AWAL]],Table2[[#This Row],[M1A]]))))</f>
        <v/>
      </c>
      <c r="J1703" s="30"/>
      <c r="K170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70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03" s="31" t="str">
        <f>IF(NOT(Table2[[#This Row],[M1B]]=""),"+-","")</f>
        <v/>
      </c>
      <c r="O1703" s="50"/>
    </row>
    <row r="1704" spans="1:15">
      <c r="A1704" s="28">
        <f>IF(Table2[[#This Row],[TT]]&lt;1,"",COUNT(A$2:A1703)+1)</f>
        <v>1555</v>
      </c>
      <c r="B1704" s="38" t="s">
        <v>1781</v>
      </c>
      <c r="C1704" s="39">
        <v>5</v>
      </c>
      <c r="D1704" s="39" t="s">
        <v>1371</v>
      </c>
      <c r="E170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704" s="29" t="str">
        <f>IF(Table2[[#This Row],[M1A]]="","",Table2[[#This Row],[M1A]]-Table2[[#This Row],[AWAL]])</f>
        <v/>
      </c>
      <c r="I1704" s="29" t="str">
        <f>IF(Table2[[#This Row],[M2A]]="","",SUM(Table2[[#This Row],[M2A]]-(IF(Table2[[#This Row],[M1A]]="",Table2[[#This Row],[AWAL]],Table2[[#This Row],[M1A]]))))</f>
        <v/>
      </c>
      <c r="J1704" s="30"/>
      <c r="K170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70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04" s="31" t="str">
        <f>IF(NOT(Table2[[#This Row],[M1B]]=""),"+-","")</f>
        <v/>
      </c>
      <c r="O1704" s="50"/>
    </row>
    <row r="1705" spans="1:15">
      <c r="A1705" s="28">
        <f>IF(Table2[[#This Row],[TT]]&lt;1,"",COUNT(A$2:A1704)+1)</f>
        <v>1556</v>
      </c>
      <c r="B1705" s="38" t="s">
        <v>1782</v>
      </c>
      <c r="C1705" s="39">
        <v>1</v>
      </c>
      <c r="D1705" s="39" t="s">
        <v>1371</v>
      </c>
      <c r="E170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705" s="29" t="str">
        <f>IF(Table2[[#This Row],[M1A]]="","",Table2[[#This Row],[M1A]]-Table2[[#This Row],[AWAL]])</f>
        <v/>
      </c>
      <c r="I1705" s="29" t="str">
        <f>IF(Table2[[#This Row],[M2A]]="","",SUM(Table2[[#This Row],[M2A]]-(IF(Table2[[#This Row],[M1A]]="",Table2[[#This Row],[AWAL]],Table2[[#This Row],[M1A]]))))</f>
        <v/>
      </c>
      <c r="J1705" s="30"/>
      <c r="K170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70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05" s="31" t="str">
        <f>IF(NOT(Table2[[#This Row],[M1B]]=""),"+-","")</f>
        <v/>
      </c>
      <c r="O1705" s="50"/>
    </row>
    <row r="1706" spans="1:15">
      <c r="A1706" s="28">
        <f>IF(Table2[[#This Row],[TT]]&lt;1,"",COUNT(A$2:A1705)+1)</f>
        <v>1557</v>
      </c>
      <c r="B1706" s="70" t="s">
        <v>1783</v>
      </c>
      <c r="C1706" s="71">
        <v>4</v>
      </c>
      <c r="D1706" s="71" t="s">
        <v>106</v>
      </c>
      <c r="E170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706" s="29" t="str">
        <f>IF(Table2[[#This Row],[M1A]]="","",Table2[[#This Row],[M1A]]-Table2[[#This Row],[AWAL]])</f>
        <v/>
      </c>
      <c r="I1706" s="29" t="str">
        <f>IF(Table2[[#This Row],[M2A]]="","",SUM(Table2[[#This Row],[M2A]]-(IF(Table2[[#This Row],[M1A]]="",Table2[[#This Row],[AWAL]],Table2[[#This Row],[M1A]]))))</f>
        <v/>
      </c>
      <c r="J1706" s="30"/>
      <c r="K170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70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06" s="31" t="str">
        <f>IF(NOT(Table2[[#This Row],[M1B]]=""),"+-","")</f>
        <v/>
      </c>
      <c r="O1706" s="50"/>
    </row>
    <row r="1707" spans="1:15">
      <c r="A1707" s="32">
        <f>IF(Table2[[#This Row],[TT]]&lt;1,"",COUNT(A$2:A1706)+1)</f>
        <v>1558</v>
      </c>
      <c r="B1707" s="38" t="s">
        <v>1783</v>
      </c>
      <c r="C1707" s="39">
        <v>5</v>
      </c>
      <c r="D1707" s="39" t="s">
        <v>1371</v>
      </c>
      <c r="E1707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707" s="31" t="str">
        <f>IF(Table2[[#This Row],[M1A]]="","",Table2[[#This Row],[M1A]]-Table2[[#This Row],[AWAL]])</f>
        <v/>
      </c>
      <c r="I1707" s="31" t="str">
        <f>IF(Table2[[#This Row],[M2A]]="","",SUM(Table2[[#This Row],[M2A]]-(IF(Table2[[#This Row],[M1A]]="",Table2[[#This Row],[AWAL]],Table2[[#This Row],[M1A]]))))</f>
        <v/>
      </c>
      <c r="J1707" s="30"/>
      <c r="K1707" s="31" t="str">
        <f>IF(Table2[[#This Row],[M3A]]="","",SUM(Table2[[#This Row],[M3A]]-(IF(Table2[[#This Row],[M2A]]="",IF(Table2[[#This Row],[M1A]]="",Table2[[#This Row],[AWAL]],Table2[[#This Row],[M1A]]),Table2[[#This Row],[M2A]]))))</f>
        <v/>
      </c>
      <c r="M1707" s="31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07" s="31" t="str">
        <f>IF(NOT(Table2[[#This Row],[M1B]]=""),"+-","")</f>
        <v/>
      </c>
      <c r="O1707" s="50"/>
    </row>
    <row r="1708" spans="1:15">
      <c r="A1708" s="28">
        <f>IF(Table2[[#This Row],[TT]]&lt;1,"",COUNT(A$2:A1707)+1)</f>
        <v>1559</v>
      </c>
      <c r="B1708" s="38" t="s">
        <v>1784</v>
      </c>
      <c r="C1708" s="39">
        <v>3</v>
      </c>
      <c r="D1708" s="39" t="s">
        <v>1371</v>
      </c>
      <c r="E170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708" s="29" t="str">
        <f>IF(Table2[[#This Row],[M1A]]="","",Table2[[#This Row],[M1A]]-Table2[[#This Row],[AWAL]])</f>
        <v/>
      </c>
      <c r="I1708" s="29" t="str">
        <f>IF(Table2[[#This Row],[M2A]]="","",SUM(Table2[[#This Row],[M2A]]-(IF(Table2[[#This Row],[M1A]]="",Table2[[#This Row],[AWAL]],Table2[[#This Row],[M1A]]))))</f>
        <v/>
      </c>
      <c r="J1708" s="30"/>
      <c r="K170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70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08" s="31" t="str">
        <f>IF(NOT(Table2[[#This Row],[M1B]]=""),"+-","")</f>
        <v/>
      </c>
      <c r="O1708" s="50"/>
    </row>
    <row r="1709" spans="1:15">
      <c r="A1709" s="28">
        <f>IF(Table2[[#This Row],[TT]]&lt;1,"",COUNT(A$2:A1708)+1)</f>
        <v>1560</v>
      </c>
      <c r="B1709" s="38" t="s">
        <v>1785</v>
      </c>
      <c r="C1709" s="39">
        <v>25</v>
      </c>
      <c r="D1709" s="39" t="s">
        <v>1371</v>
      </c>
      <c r="E170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25</v>
      </c>
      <c r="G1709" s="29" t="str">
        <f>IF(Table2[[#This Row],[M1A]]="","",Table2[[#This Row],[M1A]]-Table2[[#This Row],[AWAL]])</f>
        <v/>
      </c>
      <c r="I1709" s="29" t="str">
        <f>IF(Table2[[#This Row],[M2A]]="","",SUM(Table2[[#This Row],[M2A]]-(IF(Table2[[#This Row],[M1A]]="",Table2[[#This Row],[AWAL]],Table2[[#This Row],[M1A]]))))</f>
        <v/>
      </c>
      <c r="J1709" s="30"/>
      <c r="K170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70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09" s="31" t="str">
        <f>IF(NOT(Table2[[#This Row],[M1B]]=""),"+-","")</f>
        <v/>
      </c>
      <c r="O1709" s="50"/>
    </row>
    <row r="1710" spans="1:15">
      <c r="A1710" s="28">
        <f>IF(Table2[[#This Row],[TT]]&lt;1,"",COUNT(A$2:A1709)+1)</f>
        <v>1561</v>
      </c>
      <c r="B1710" s="38" t="s">
        <v>1786</v>
      </c>
      <c r="C1710" s="39">
        <v>1</v>
      </c>
      <c r="D1710" s="39" t="s">
        <v>59</v>
      </c>
      <c r="E171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710" s="29" t="str">
        <f>IF(Table2[[#This Row],[M1A]]="","",Table2[[#This Row],[M1A]]-Table2[[#This Row],[AWAL]])</f>
        <v/>
      </c>
      <c r="I1710" s="29" t="str">
        <f>IF(Table2[[#This Row],[M2A]]="","",SUM(Table2[[#This Row],[M2A]]-(IF(Table2[[#This Row],[M1A]]="",Table2[[#This Row],[AWAL]],Table2[[#This Row],[M1A]]))))</f>
        <v/>
      </c>
      <c r="J1710" s="30"/>
      <c r="K171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71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10" s="31" t="str">
        <f>IF(NOT(Table2[[#This Row],[M1B]]=""),"+-","")</f>
        <v/>
      </c>
      <c r="O1710" s="50"/>
    </row>
    <row r="1711" spans="1:15">
      <c r="A1711" s="78">
        <f>IF(Table2[[#This Row],[TT]]&lt;1,"",COUNT(A$2:A1710)+1)</f>
        <v>1562</v>
      </c>
      <c r="B1711" s="84" t="s">
        <v>1787</v>
      </c>
      <c r="C1711" s="79"/>
      <c r="D1711" s="79" t="s">
        <v>2708</v>
      </c>
      <c r="E1711" s="8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F1711" s="81"/>
      <c r="G1711" s="80" t="str">
        <f>IF(Table2[[#This Row],[M1A]]="","",Table2[[#This Row],[M1A]]-Table2[[#This Row],[AWAL]])</f>
        <v/>
      </c>
      <c r="H1711" s="81"/>
      <c r="I1711" s="80" t="str">
        <f>IF(Table2[[#This Row],[M2A]]="","",SUM(Table2[[#This Row],[M2A]]-(IF(Table2[[#This Row],[M1A]]="",Table2[[#This Row],[AWAL]],Table2[[#This Row],[M1A]]))))</f>
        <v/>
      </c>
      <c r="J1711" s="82">
        <v>2</v>
      </c>
      <c r="K1711" s="80">
        <f>IF(Table2[[#This Row],[M3A]]="","",SUM(Table2[[#This Row],[M3A]]-(IF(Table2[[#This Row],[M2A]]="",IF(Table2[[#This Row],[M1A]]="",Table2[[#This Row],[AWAL]],Table2[[#This Row],[M1A]]),Table2[[#This Row],[M2A]]))))</f>
        <v>2</v>
      </c>
      <c r="L1711" s="81">
        <v>5</v>
      </c>
      <c r="M1711" s="80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3</v>
      </c>
      <c r="N1711" s="80" t="str">
        <f>IF(NOT(Table2[[#This Row],[M1B]]=""),"+-","")</f>
        <v/>
      </c>
      <c r="O1711" s="80"/>
    </row>
    <row r="1712" spans="1:15">
      <c r="A1712" s="28" t="str">
        <f>IF(Table2[[#This Row],[TT]]&lt;1,"",COUNT(A$2:A1711)+1)</f>
        <v/>
      </c>
      <c r="B1712" s="38" t="s">
        <v>1787</v>
      </c>
      <c r="C1712" s="39">
        <v>0</v>
      </c>
      <c r="D1712" s="39" t="s">
        <v>91</v>
      </c>
      <c r="E171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712" s="29" t="str">
        <f>IF(Table2[[#This Row],[M1A]]="","",Table2[[#This Row],[M1A]]-Table2[[#This Row],[AWAL]])</f>
        <v/>
      </c>
      <c r="I1712" s="29" t="str">
        <f>IF(Table2[[#This Row],[M2A]]="","",SUM(Table2[[#This Row],[M2A]]-(IF(Table2[[#This Row],[M1A]]="",Table2[[#This Row],[AWAL]],Table2[[#This Row],[M1A]]))))</f>
        <v/>
      </c>
      <c r="J1712" s="30"/>
      <c r="K171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71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12" s="31" t="str">
        <f>IF(NOT(Table2[[#This Row],[M1B]]=""),"+-","")</f>
        <v/>
      </c>
      <c r="O1712" s="50"/>
    </row>
    <row r="1713" spans="1:15">
      <c r="A1713" s="28" t="str">
        <f>IF(Table2[[#This Row],[TT]]&lt;1,"",COUNT(A$2:A1712)+1)</f>
        <v/>
      </c>
      <c r="B1713" s="38" t="s">
        <v>1788</v>
      </c>
      <c r="C1713" s="39">
        <v>4</v>
      </c>
      <c r="D1713" s="39">
        <v>120</v>
      </c>
      <c r="E171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1713" s="29">
        <v>3</v>
      </c>
      <c r="G1713" s="29">
        <f>IF(Table2[[#This Row],[M1A]]="","",Table2[[#This Row],[M1A]]-Table2[[#This Row],[AWAL]])</f>
        <v>-1</v>
      </c>
      <c r="H1713" s="29">
        <v>0</v>
      </c>
      <c r="I1713" s="29">
        <f>IF(Table2[[#This Row],[M2A]]="","",SUM(Table2[[#This Row],[M2A]]-(IF(Table2[[#This Row],[M1A]]="",Table2[[#This Row],[AWAL]],Table2[[#This Row],[M1A]]))))</f>
        <v>-3</v>
      </c>
      <c r="J1713" s="30"/>
      <c r="K171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71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13" s="31" t="str">
        <f>IF(NOT(Table2[[#This Row],[M1B]]=""),"+-","")</f>
        <v>+-</v>
      </c>
      <c r="O1713" s="50"/>
    </row>
    <row r="1714" spans="1:15">
      <c r="A1714" s="32" t="str">
        <f>IF(Table2[[#This Row],[TT]]&lt;1,"",COUNT(A$2:A1713)+1)</f>
        <v/>
      </c>
      <c r="B1714" s="38" t="s">
        <v>1789</v>
      </c>
      <c r="C1714" s="39">
        <v>7</v>
      </c>
      <c r="D1714" s="39" t="s">
        <v>91</v>
      </c>
      <c r="E1714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714" s="31" t="str">
        <f>IF(Table2[[#This Row],[M1A]]="","",Table2[[#This Row],[M1A]]-Table2[[#This Row],[AWAL]])</f>
        <v/>
      </c>
      <c r="H1714" s="29">
        <v>6</v>
      </c>
      <c r="I1714" s="31">
        <f>IF(Table2[[#This Row],[M2A]]="","",SUM(Table2[[#This Row],[M2A]]-(IF(Table2[[#This Row],[M1A]]="",Table2[[#This Row],[AWAL]],Table2[[#This Row],[M1A]]))))</f>
        <v>-1</v>
      </c>
      <c r="J1714" s="33">
        <v>5</v>
      </c>
      <c r="K1714" s="31">
        <f>IF(Table2[[#This Row],[M3A]]="","",SUM(Table2[[#This Row],[M3A]]-(IF(Table2[[#This Row],[M2A]]="",IF(Table2[[#This Row],[M1A]]="",Table2[[#This Row],[AWAL]],Table2[[#This Row],[M1A]]),Table2[[#This Row],[M2A]]))))</f>
        <v>-1</v>
      </c>
      <c r="L1714" s="31">
        <v>0</v>
      </c>
      <c r="M1714" s="31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-5</v>
      </c>
      <c r="N1714" s="31" t="str">
        <f>IF(NOT(Table2[[#This Row],[M1B]]=""),"+-","")</f>
        <v/>
      </c>
      <c r="O1714" s="50"/>
    </row>
    <row r="1715" spans="1:15">
      <c r="A1715" s="28">
        <f>IF(Table2[[#This Row],[TT]]&lt;1,"",COUNT(A$2:A1714)+1)</f>
        <v>1563</v>
      </c>
      <c r="B1715" s="37" t="s">
        <v>2923</v>
      </c>
      <c r="C1715" s="42">
        <v>4</v>
      </c>
      <c r="D1715" s="42" t="s">
        <v>3007</v>
      </c>
      <c r="E171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715" s="29" t="str">
        <f>IF(Table2[[#This Row],[M1A]]="","",Table2[[#This Row],[M1A]]-Table2[[#This Row],[AWAL]])</f>
        <v/>
      </c>
      <c r="I1715" s="29" t="str">
        <f>IF(Table2[[#This Row],[M2A]]="","",SUM(Table2[[#This Row],[M2A]]-(IF(Table2[[#This Row],[M1A]]="",Table2[[#This Row],[AWAL]],Table2[[#This Row],[M1A]]))))</f>
        <v/>
      </c>
      <c r="J1715" s="30">
        <v>3</v>
      </c>
      <c r="K1715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L1715" s="29">
        <v>2</v>
      </c>
      <c r="M1715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1715" s="31" t="str">
        <f>IF(NOT(Table2[[#This Row],[M1B]]=""),"+-","")</f>
        <v/>
      </c>
      <c r="O1715" s="50"/>
    </row>
    <row r="1716" spans="1:15">
      <c r="A1716" s="78">
        <f>IF(Table2[[#This Row],[TT]]&lt;1,"",COUNT(A$2:A1715)+1)</f>
        <v>1564</v>
      </c>
      <c r="B1716" s="84" t="s">
        <v>3069</v>
      </c>
      <c r="C1716" s="79"/>
      <c r="D1716" s="79">
        <v>144</v>
      </c>
      <c r="E1716" s="8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F1716" s="81"/>
      <c r="G1716" s="80" t="str">
        <f>IF(Table2[[#This Row],[M1A]]="","",Table2[[#This Row],[M1A]]-Table2[[#This Row],[AWAL]])</f>
        <v/>
      </c>
      <c r="H1716" s="81">
        <v>20</v>
      </c>
      <c r="I1716" s="80">
        <f>IF(Table2[[#This Row],[M2A]]="","",SUM(Table2[[#This Row],[M2A]]-(IF(Table2[[#This Row],[M1A]]="",Table2[[#This Row],[AWAL]],Table2[[#This Row],[M1A]]))))</f>
        <v>20</v>
      </c>
      <c r="J1716" s="82">
        <v>5</v>
      </c>
      <c r="K1716" s="80">
        <f>IF(Table2[[#This Row],[M3A]]="","",SUM(Table2[[#This Row],[M3A]]-(IF(Table2[[#This Row],[M2A]]="",IF(Table2[[#This Row],[M1A]]="",Table2[[#This Row],[AWAL]],Table2[[#This Row],[M1A]]),Table2[[#This Row],[M2A]]))))</f>
        <v>-15</v>
      </c>
      <c r="L1716" s="81">
        <v>1</v>
      </c>
      <c r="M1716" s="80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-4</v>
      </c>
      <c r="N1716" s="80" t="str">
        <f>IF(NOT(Table2[[#This Row],[M1B]]=""),"+-","")</f>
        <v/>
      </c>
      <c r="O1716" s="80"/>
    </row>
    <row r="1717" spans="1:15">
      <c r="A1717" s="78">
        <f>IF(Table2[[#This Row],[TT]]&lt;1,"",COUNT(A$2:A1716)+1)</f>
        <v>1565</v>
      </c>
      <c r="B1717" s="84" t="s">
        <v>3070</v>
      </c>
      <c r="C1717" s="79"/>
      <c r="D1717" s="79" t="s">
        <v>2892</v>
      </c>
      <c r="E1717" s="8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F1717" s="81"/>
      <c r="G1717" s="80" t="str">
        <f>IF(Table2[[#This Row],[M1A]]="","",Table2[[#This Row],[M1A]]-Table2[[#This Row],[AWAL]])</f>
        <v/>
      </c>
      <c r="H1717" s="81">
        <v>20</v>
      </c>
      <c r="I1717" s="80">
        <f>IF(Table2[[#This Row],[M2A]]="","",SUM(Table2[[#This Row],[M2A]]-(IF(Table2[[#This Row],[M1A]]="",Table2[[#This Row],[AWAL]],Table2[[#This Row],[M1A]]))))</f>
        <v>20</v>
      </c>
      <c r="J1717" s="82">
        <v>14</v>
      </c>
      <c r="K1717" s="80">
        <f>IF(Table2[[#This Row],[M3A]]="","",SUM(Table2[[#This Row],[M3A]]-(IF(Table2[[#This Row],[M2A]]="",IF(Table2[[#This Row],[M1A]]="",Table2[[#This Row],[AWAL]],Table2[[#This Row],[M1A]]),Table2[[#This Row],[M2A]]))))</f>
        <v>-6</v>
      </c>
      <c r="L1717" s="81">
        <v>11</v>
      </c>
      <c r="M1717" s="80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-3</v>
      </c>
      <c r="N1717" s="80" t="str">
        <f>IF(NOT(Table2[[#This Row],[M1B]]=""),"+-","")</f>
        <v/>
      </c>
      <c r="O1717" s="80"/>
    </row>
    <row r="1718" spans="1:15">
      <c r="A1718" s="28">
        <f>IF(Table2[[#This Row],[TT]]&lt;1,"",COUNT(A$2:A1717)+1)</f>
        <v>1566</v>
      </c>
      <c r="B1718" s="38" t="s">
        <v>1790</v>
      </c>
      <c r="C1718" s="39">
        <v>1</v>
      </c>
      <c r="D1718" s="39" t="s">
        <v>39</v>
      </c>
      <c r="E171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718" s="29" t="str">
        <f>IF(Table2[[#This Row],[M1A]]="","",Table2[[#This Row],[M1A]]-Table2[[#This Row],[AWAL]])</f>
        <v/>
      </c>
      <c r="I1718" s="29" t="str">
        <f>IF(Table2[[#This Row],[M2A]]="","",SUM(Table2[[#This Row],[M2A]]-(IF(Table2[[#This Row],[M1A]]="",Table2[[#This Row],[AWAL]],Table2[[#This Row],[M1A]]))))</f>
        <v/>
      </c>
      <c r="J1718" s="30"/>
      <c r="K171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71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18" s="31" t="str">
        <f>IF(NOT(Table2[[#This Row],[M1B]]=""),"+-","")</f>
        <v/>
      </c>
      <c r="O1718" s="50"/>
    </row>
    <row r="1719" spans="1:15">
      <c r="A1719" s="28">
        <f>IF(Table2[[#This Row],[TT]]&lt;1,"",COUNT(A$2:A1718)+1)</f>
        <v>1567</v>
      </c>
      <c r="B1719" s="38" t="s">
        <v>1791</v>
      </c>
      <c r="C1719" s="39">
        <v>29</v>
      </c>
      <c r="D1719" s="39" t="s">
        <v>11</v>
      </c>
      <c r="E171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25</v>
      </c>
      <c r="F1719" s="29">
        <v>28</v>
      </c>
      <c r="G1719" s="29">
        <f>IF(Table2[[#This Row],[M1A]]="","",Table2[[#This Row],[M1A]]-Table2[[#This Row],[AWAL]])</f>
        <v>-1</v>
      </c>
      <c r="H1719" s="29">
        <v>26</v>
      </c>
      <c r="I1719" s="29">
        <f>IF(Table2[[#This Row],[M2A]]="","",SUM(Table2[[#This Row],[M2A]]-(IF(Table2[[#This Row],[M1A]]="",Table2[[#This Row],[AWAL]],Table2[[#This Row],[M1A]]))))</f>
        <v>-2</v>
      </c>
      <c r="J1719" s="30">
        <v>25</v>
      </c>
      <c r="K1719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171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19" s="31" t="str">
        <f>IF(NOT(Table2[[#This Row],[M1B]]=""),"+-","")</f>
        <v>+-</v>
      </c>
      <c r="O1719" s="50"/>
    </row>
    <row r="1720" spans="1:15">
      <c r="A1720" s="32">
        <f>IF(Table2[[#This Row],[TT]]&lt;1,"",COUNT(A$2:A1719)+1)</f>
        <v>1568</v>
      </c>
      <c r="B1720" s="38" t="s">
        <v>1792</v>
      </c>
      <c r="C1720" s="39">
        <v>3</v>
      </c>
      <c r="D1720" s="39" t="s">
        <v>91</v>
      </c>
      <c r="E1720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720" s="31" t="str">
        <f>IF(Table2[[#This Row],[M1A]]="","",Table2[[#This Row],[M1A]]-Table2[[#This Row],[AWAL]])</f>
        <v/>
      </c>
      <c r="I1720" s="31" t="str">
        <f>IF(Table2[[#This Row],[M2A]]="","",SUM(Table2[[#This Row],[M2A]]-(IF(Table2[[#This Row],[M1A]]="",Table2[[#This Row],[AWAL]],Table2[[#This Row],[M1A]]))))</f>
        <v/>
      </c>
      <c r="J1720" s="33"/>
      <c r="K1720" s="31" t="str">
        <f>IF(Table2[[#This Row],[M3A]]="","",SUM(Table2[[#This Row],[M3A]]-(IF(Table2[[#This Row],[M2A]]="",IF(Table2[[#This Row],[M1A]]="",Table2[[#This Row],[AWAL]],Table2[[#This Row],[M1A]]),Table2[[#This Row],[M2A]]))))</f>
        <v/>
      </c>
      <c r="L1720" s="31"/>
      <c r="M1720" s="31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20" s="31" t="str">
        <f>IF(NOT(Table2[[#This Row],[M1B]]=""),"+-","")</f>
        <v/>
      </c>
      <c r="O1720" s="50"/>
    </row>
    <row r="1721" spans="1:15">
      <c r="A1721" s="91">
        <f>IF(Table2[[#This Row],[TT]]&lt;1,"",COUNT(A$2:A1720)+1)</f>
        <v>1569</v>
      </c>
      <c r="B1721" s="37" t="s">
        <v>3172</v>
      </c>
      <c r="D1721" s="42" t="s">
        <v>2800</v>
      </c>
      <c r="E1721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721" s="31" t="str">
        <f>IF(Table2[[#This Row],[M1A]]="","",Table2[[#This Row],[M1A]]-Table2[[#This Row],[AWAL]])</f>
        <v/>
      </c>
      <c r="I1721" s="31" t="str">
        <f>IF(Table2[[#This Row],[M2A]]="","",SUM(Table2[[#This Row],[M2A]]-(IF(Table2[[#This Row],[M1A]]="",Table2[[#This Row],[AWAL]],Table2[[#This Row],[M1A]]))))</f>
        <v/>
      </c>
      <c r="J1721" s="30"/>
      <c r="K1721" s="31" t="str">
        <f>IF(Table2[[#This Row],[M3A]]="","",SUM(Table2[[#This Row],[M3A]]-(IF(Table2[[#This Row],[M2A]]="",IF(Table2[[#This Row],[M1A]]="",Table2[[#This Row],[AWAL]],Table2[[#This Row],[M1A]]),Table2[[#This Row],[M2A]]))))</f>
        <v/>
      </c>
      <c r="L1721" s="29">
        <v>2</v>
      </c>
      <c r="M1721" s="31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2</v>
      </c>
      <c r="N1721" s="31" t="str">
        <f>IF(NOT(Table2[[#This Row],[M1B]]=""),"+-","")</f>
        <v/>
      </c>
      <c r="O1721" s="31"/>
    </row>
    <row r="1722" spans="1:15">
      <c r="A1722" s="28">
        <f>IF(Table2[[#This Row],[TT]]&lt;1,"",COUNT(A$2:A1721)+1)</f>
        <v>1570</v>
      </c>
      <c r="B1722" s="38" t="s">
        <v>1793</v>
      </c>
      <c r="C1722" s="39">
        <v>1</v>
      </c>
      <c r="D1722" s="39" t="s">
        <v>91</v>
      </c>
      <c r="E172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722" s="29" t="str">
        <f>IF(Table2[[#This Row],[M1A]]="","",Table2[[#This Row],[M1A]]-Table2[[#This Row],[AWAL]])</f>
        <v/>
      </c>
      <c r="I1722" s="29" t="str">
        <f>IF(Table2[[#This Row],[M2A]]="","",SUM(Table2[[#This Row],[M2A]]-(IF(Table2[[#This Row],[M1A]]="",Table2[[#This Row],[AWAL]],Table2[[#This Row],[M1A]]))))</f>
        <v/>
      </c>
      <c r="J1722" s="30"/>
      <c r="K172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72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22" s="31" t="str">
        <f>IF(NOT(Table2[[#This Row],[M1B]]=""),"+-","")</f>
        <v/>
      </c>
      <c r="O1722" s="50"/>
    </row>
    <row r="1723" spans="1:15">
      <c r="A1723" s="28">
        <f>IF(Table2[[#This Row],[TT]]&lt;1,"",COUNT(A$2:A1722)+1)</f>
        <v>1571</v>
      </c>
      <c r="B1723" s="38" t="s">
        <v>1794</v>
      </c>
      <c r="C1723" s="39">
        <v>6</v>
      </c>
      <c r="D1723" s="39" t="s">
        <v>39</v>
      </c>
      <c r="E172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1723" s="29" t="str">
        <f>IF(Table2[[#This Row],[M1A]]="","",Table2[[#This Row],[M1A]]-Table2[[#This Row],[AWAL]])</f>
        <v/>
      </c>
      <c r="I1723" s="29" t="str">
        <f>IF(Table2[[#This Row],[M2A]]="","",SUM(Table2[[#This Row],[M2A]]-(IF(Table2[[#This Row],[M1A]]="",Table2[[#This Row],[AWAL]],Table2[[#This Row],[M1A]]))))</f>
        <v/>
      </c>
      <c r="J1723" s="30"/>
      <c r="K172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72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23" s="31" t="str">
        <f>IF(NOT(Table2[[#This Row],[M1B]]=""),"+-","")</f>
        <v/>
      </c>
      <c r="O1723" s="50"/>
    </row>
    <row r="1724" spans="1:15">
      <c r="A1724" s="28">
        <f>IF(Table2[[#This Row],[TT]]&lt;1,"",COUNT(A$2:A1723)+1)</f>
        <v>1572</v>
      </c>
      <c r="B1724" s="38" t="s">
        <v>1795</v>
      </c>
      <c r="C1724" s="39">
        <v>2</v>
      </c>
      <c r="D1724" s="39" t="s">
        <v>91</v>
      </c>
      <c r="E172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724" s="29" t="str">
        <f>IF(Table2[[#This Row],[M1A]]="","",Table2[[#This Row],[M1A]]-Table2[[#This Row],[AWAL]])</f>
        <v/>
      </c>
      <c r="I1724" s="29" t="str">
        <f>IF(Table2[[#This Row],[M2A]]="","",SUM(Table2[[#This Row],[M2A]]-(IF(Table2[[#This Row],[M1A]]="",Table2[[#This Row],[AWAL]],Table2[[#This Row],[M1A]]))))</f>
        <v/>
      </c>
      <c r="J1724" s="30"/>
      <c r="K172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72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24" s="31" t="str">
        <f>IF(NOT(Table2[[#This Row],[M1B]]=""),"+-","")</f>
        <v/>
      </c>
      <c r="O1724" s="50"/>
    </row>
    <row r="1725" spans="1:15">
      <c r="A1725" s="28">
        <f>IF(Table2[[#This Row],[TT]]&lt;1,"",COUNT(A$2:A1724)+1)</f>
        <v>1573</v>
      </c>
      <c r="B1725" s="38" t="s">
        <v>1796</v>
      </c>
      <c r="C1725" s="39">
        <v>1</v>
      </c>
      <c r="D1725" s="39" t="s">
        <v>39</v>
      </c>
      <c r="E172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725" s="29" t="str">
        <f>IF(Table2[[#This Row],[M1A]]="","",Table2[[#This Row],[M1A]]-Table2[[#This Row],[AWAL]])</f>
        <v/>
      </c>
      <c r="I1725" s="29" t="str">
        <f>IF(Table2[[#This Row],[M2A]]="","",SUM(Table2[[#This Row],[M2A]]-(IF(Table2[[#This Row],[M1A]]="",Table2[[#This Row],[AWAL]],Table2[[#This Row],[M1A]]))))</f>
        <v/>
      </c>
      <c r="J1725" s="30"/>
      <c r="K172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72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25" s="31" t="str">
        <f>IF(NOT(Table2[[#This Row],[M1B]]=""),"+-","")</f>
        <v/>
      </c>
      <c r="O1725" s="50"/>
    </row>
    <row r="1726" spans="1:15">
      <c r="A1726" s="28">
        <f>IF(Table2[[#This Row],[TT]]&lt;1,"",COUNT(A$2:A1725)+1)</f>
        <v>1574</v>
      </c>
      <c r="B1726" s="38" t="s">
        <v>1797</v>
      </c>
      <c r="C1726" s="39">
        <v>6</v>
      </c>
      <c r="D1726" s="39" t="s">
        <v>91</v>
      </c>
      <c r="E172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F1726" s="29">
        <v>5</v>
      </c>
      <c r="G1726" s="29">
        <f>IF(Table2[[#This Row],[M1A]]="","",Table2[[#This Row],[M1A]]-Table2[[#This Row],[AWAL]])</f>
        <v>-1</v>
      </c>
      <c r="I1726" s="29" t="str">
        <f>IF(Table2[[#This Row],[M2A]]="","",SUM(Table2[[#This Row],[M2A]]-(IF(Table2[[#This Row],[M1A]]="",Table2[[#This Row],[AWAL]],Table2[[#This Row],[M1A]]))))</f>
        <v/>
      </c>
      <c r="J1726" s="30"/>
      <c r="K172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1726" s="29">
        <v>4</v>
      </c>
      <c r="M1726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1726" s="31" t="str">
        <f>IF(NOT(Table2[[#This Row],[M1B]]=""),"+-","")</f>
        <v>+-</v>
      </c>
      <c r="O1726" s="50"/>
    </row>
    <row r="1727" spans="1:15">
      <c r="A1727" s="28">
        <f>IF(Table2[[#This Row],[TT]]&lt;1,"",COUNT(A$2:A1726)+1)</f>
        <v>1575</v>
      </c>
      <c r="B1727" s="70" t="s">
        <v>1798</v>
      </c>
      <c r="C1727" s="71">
        <v>5</v>
      </c>
      <c r="D1727" s="71" t="s">
        <v>91</v>
      </c>
      <c r="E172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F1727" s="29">
        <v>4</v>
      </c>
      <c r="G1727" s="29">
        <f>IF(Table2[[#This Row],[M1A]]="","",Table2[[#This Row],[M1A]]-Table2[[#This Row],[AWAL]])</f>
        <v>-1</v>
      </c>
      <c r="I1727" s="29" t="str">
        <f>IF(Table2[[#This Row],[M2A]]="","",SUM(Table2[[#This Row],[M2A]]-(IF(Table2[[#This Row],[M1A]]="",Table2[[#This Row],[AWAL]],Table2[[#This Row],[M1A]]))))</f>
        <v/>
      </c>
      <c r="J1727" s="30"/>
      <c r="K172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72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27" s="31" t="str">
        <f>IF(NOT(Table2[[#This Row],[M1B]]=""),"+-","")</f>
        <v>+-</v>
      </c>
      <c r="O1727" s="50"/>
    </row>
    <row r="1728" spans="1:15">
      <c r="A1728" s="32">
        <f>IF(Table2[[#This Row],[TT]]&lt;1,"",COUNT(A$2:A1727)+1)</f>
        <v>1576</v>
      </c>
      <c r="B1728" s="38" t="s">
        <v>1799</v>
      </c>
      <c r="C1728" s="39">
        <v>2</v>
      </c>
      <c r="D1728" s="39" t="s">
        <v>157</v>
      </c>
      <c r="E1728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728" s="31" t="str">
        <f>IF(Table2[[#This Row],[M1A]]="","",Table2[[#This Row],[M1A]]-Table2[[#This Row],[AWAL]])</f>
        <v/>
      </c>
      <c r="I1728" s="31" t="str">
        <f>IF(Table2[[#This Row],[M2A]]="","",SUM(Table2[[#This Row],[M2A]]-(IF(Table2[[#This Row],[M1A]]="",Table2[[#This Row],[AWAL]],Table2[[#This Row],[M1A]]))))</f>
        <v/>
      </c>
      <c r="J1728" s="33">
        <v>1</v>
      </c>
      <c r="K1728" s="31">
        <f>IF(Table2[[#This Row],[M3A]]="","",SUM(Table2[[#This Row],[M3A]]-(IF(Table2[[#This Row],[M2A]]="",IF(Table2[[#This Row],[M1A]]="",Table2[[#This Row],[AWAL]],Table2[[#This Row],[M1A]]),Table2[[#This Row],[M2A]]))))</f>
        <v>-1</v>
      </c>
      <c r="L1728" s="31"/>
      <c r="M1728" s="31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28" s="31" t="str">
        <f>IF(NOT(Table2[[#This Row],[M1B]]=""),"+-","")</f>
        <v/>
      </c>
      <c r="O1728" s="50"/>
    </row>
    <row r="1729" spans="1:15">
      <c r="A1729" s="32" t="str">
        <f>IF(Table2[[#This Row],[TT]]&lt;1,"",COUNT(A$2:A1728)+1)</f>
        <v/>
      </c>
      <c r="B1729" s="38" t="s">
        <v>2852</v>
      </c>
      <c r="C1729" s="39">
        <v>0</v>
      </c>
      <c r="D1729" s="39" t="s">
        <v>2800</v>
      </c>
      <c r="E1729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729" s="31" t="str">
        <f>IF(Table2[[#This Row],[M1A]]="","",Table2[[#This Row],[M1A]]-Table2[[#This Row],[AWAL]])</f>
        <v/>
      </c>
      <c r="I1729" s="31" t="str">
        <f>IF(Table2[[#This Row],[M2A]]="","",SUM(Table2[[#This Row],[M2A]]-(IF(Table2[[#This Row],[M1A]]="",Table2[[#This Row],[AWAL]],Table2[[#This Row],[M1A]]))))</f>
        <v/>
      </c>
      <c r="J1729" s="33"/>
      <c r="K1729" s="31" t="str">
        <f>IF(Table2[[#This Row],[M3A]]="","",SUM(Table2[[#This Row],[M3A]]-(IF(Table2[[#This Row],[M2A]]="",IF(Table2[[#This Row],[M1A]]="",Table2[[#This Row],[AWAL]],Table2[[#This Row],[M1A]]),Table2[[#This Row],[M2A]]))))</f>
        <v/>
      </c>
      <c r="L1729" s="31"/>
      <c r="M1729" s="31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29" s="31" t="str">
        <f>IF(NOT(Table2[[#This Row],[M1B]]=""),"+-","")</f>
        <v/>
      </c>
      <c r="O1729" s="50"/>
    </row>
    <row r="1730" spans="1:15">
      <c r="A1730" s="28" t="str">
        <f>IF(Table2[[#This Row],[TT]]&lt;1,"",COUNT(A$2:A1729)+1)</f>
        <v/>
      </c>
      <c r="B1730" s="38" t="s">
        <v>1800</v>
      </c>
      <c r="C1730" s="39">
        <v>1</v>
      </c>
      <c r="D1730" s="39" t="s">
        <v>59</v>
      </c>
      <c r="E173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730" s="29" t="str">
        <f>IF(Table2[[#This Row],[M1A]]="","",Table2[[#This Row],[M1A]]-Table2[[#This Row],[AWAL]])</f>
        <v/>
      </c>
      <c r="I1730" s="29" t="str">
        <f>IF(Table2[[#This Row],[M2A]]="","",SUM(Table2[[#This Row],[M2A]]-(IF(Table2[[#This Row],[M1A]]="",Table2[[#This Row],[AWAL]],Table2[[#This Row],[M1A]]))))</f>
        <v/>
      </c>
      <c r="J1730" s="30">
        <v>0</v>
      </c>
      <c r="K1730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173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30" s="31" t="str">
        <f>IF(NOT(Table2[[#This Row],[M1B]]=""),"+-","")</f>
        <v/>
      </c>
      <c r="O1730" s="50"/>
    </row>
    <row r="1731" spans="1:15">
      <c r="A1731" s="91">
        <f>IF(Table2[[#This Row],[TT]]&lt;1,"",COUNT(A$2:A1730)+1)</f>
        <v>1577</v>
      </c>
      <c r="B1731" s="37" t="s">
        <v>3174</v>
      </c>
      <c r="D1731" s="42"/>
      <c r="E1731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1731" s="31" t="str">
        <f>IF(Table2[[#This Row],[M1A]]="","",Table2[[#This Row],[M1A]]-Table2[[#This Row],[AWAL]])</f>
        <v/>
      </c>
      <c r="I1731" s="31" t="str">
        <f>IF(Table2[[#This Row],[M2A]]="","",SUM(Table2[[#This Row],[M2A]]-(IF(Table2[[#This Row],[M1A]]="",Table2[[#This Row],[AWAL]],Table2[[#This Row],[M1A]]))))</f>
        <v/>
      </c>
      <c r="J1731" s="30"/>
      <c r="K1731" s="31" t="str">
        <f>IF(Table2[[#This Row],[M3A]]="","",SUM(Table2[[#This Row],[M3A]]-(IF(Table2[[#This Row],[M2A]]="",IF(Table2[[#This Row],[M1A]]="",Table2[[#This Row],[AWAL]],Table2[[#This Row],[M1A]]),Table2[[#This Row],[M2A]]))))</f>
        <v/>
      </c>
      <c r="L1731" s="29">
        <v>6</v>
      </c>
      <c r="M1731" s="31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6</v>
      </c>
      <c r="N1731" s="31" t="str">
        <f>IF(NOT(Table2[[#This Row],[M1B]]=""),"+-","")</f>
        <v/>
      </c>
      <c r="O1731" s="31"/>
    </row>
    <row r="1732" spans="1:15">
      <c r="A1732" s="28">
        <f>IF(Table2[[#This Row],[TT]]&lt;1,"",COUNT(A$2:A1731)+1)</f>
        <v>1578</v>
      </c>
      <c r="B1732" s="70" t="s">
        <v>1801</v>
      </c>
      <c r="C1732" s="71">
        <v>6</v>
      </c>
      <c r="D1732" s="71" t="s">
        <v>757</v>
      </c>
      <c r="E173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F1732" s="29">
        <v>5</v>
      </c>
      <c r="G1732" s="29">
        <f>IF(Table2[[#This Row],[M1A]]="","",Table2[[#This Row],[M1A]]-Table2[[#This Row],[AWAL]])</f>
        <v>-1</v>
      </c>
      <c r="I1732" s="29" t="str">
        <f>IF(Table2[[#This Row],[M2A]]="","",SUM(Table2[[#This Row],[M2A]]-(IF(Table2[[#This Row],[M1A]]="",Table2[[#This Row],[AWAL]],Table2[[#This Row],[M1A]]))))</f>
        <v/>
      </c>
      <c r="J1732" s="30"/>
      <c r="K173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1732" s="29">
        <v>4</v>
      </c>
      <c r="M1732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1732" s="31" t="str">
        <f>IF(NOT(Table2[[#This Row],[M1B]]=""),"+-","")</f>
        <v>+-</v>
      </c>
      <c r="O1732" s="50"/>
    </row>
    <row r="1733" spans="1:15">
      <c r="A1733" s="28">
        <f>IF(Table2[[#This Row],[TT]]&lt;1,"",COUNT(A$2:A1732)+1)</f>
        <v>1579</v>
      </c>
      <c r="B1733" s="70" t="s">
        <v>1802</v>
      </c>
      <c r="C1733" s="71">
        <v>3</v>
      </c>
      <c r="D1733" s="71" t="s">
        <v>64</v>
      </c>
      <c r="E173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F1733" s="29">
        <v>1</v>
      </c>
      <c r="G1733" s="29">
        <f>IF(Table2[[#This Row],[M1A]]="","",Table2[[#This Row],[M1A]]-Table2[[#This Row],[AWAL]])</f>
        <v>-2</v>
      </c>
      <c r="I1733" s="29" t="str">
        <f>IF(Table2[[#This Row],[M2A]]="","",SUM(Table2[[#This Row],[M2A]]-(IF(Table2[[#This Row],[M1A]]="",Table2[[#This Row],[AWAL]],Table2[[#This Row],[M1A]]))))</f>
        <v/>
      </c>
      <c r="J1733" s="30">
        <v>4</v>
      </c>
      <c r="K1733" s="29">
        <f>IF(Table2[[#This Row],[M3A]]="","",SUM(Table2[[#This Row],[M3A]]-(IF(Table2[[#This Row],[M2A]]="",IF(Table2[[#This Row],[M1A]]="",Table2[[#This Row],[AWAL]],Table2[[#This Row],[M1A]]),Table2[[#This Row],[M2A]]))))</f>
        <v>3</v>
      </c>
      <c r="L1733" s="29">
        <v>3</v>
      </c>
      <c r="M1733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1733" s="31" t="str">
        <f>IF(NOT(Table2[[#This Row],[M1B]]=""),"+-","")</f>
        <v>+-</v>
      </c>
      <c r="O1733" s="50"/>
    </row>
    <row r="1734" spans="1:15">
      <c r="A1734" s="28" t="str">
        <f>IF(Table2[[#This Row],[TT]]&lt;1,"",COUNT(A$2:A1733)+1)</f>
        <v/>
      </c>
      <c r="B1734" s="38" t="s">
        <v>1803</v>
      </c>
      <c r="C1734" s="39">
        <v>2</v>
      </c>
      <c r="D1734" s="39" t="s">
        <v>34</v>
      </c>
      <c r="E173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1734" s="29">
        <v>1</v>
      </c>
      <c r="G1734" s="29">
        <f>IF(Table2[[#This Row],[M1A]]="","",Table2[[#This Row],[M1A]]-Table2[[#This Row],[AWAL]])</f>
        <v>-1</v>
      </c>
      <c r="H1734" s="29">
        <v>0</v>
      </c>
      <c r="I1734" s="29">
        <f>IF(Table2[[#This Row],[M2A]]="","",SUM(Table2[[#This Row],[M2A]]-(IF(Table2[[#This Row],[M1A]]="",Table2[[#This Row],[AWAL]],Table2[[#This Row],[M1A]]))))</f>
        <v>-1</v>
      </c>
      <c r="J1734" s="30"/>
      <c r="K173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73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34" s="31" t="str">
        <f>IF(NOT(Table2[[#This Row],[M1B]]=""),"+-","")</f>
        <v>+-</v>
      </c>
      <c r="O1734" s="50"/>
    </row>
    <row r="1735" spans="1:15">
      <c r="A1735" s="28" t="str">
        <f>IF(Table2[[#This Row],[TT]]&lt;1,"",COUNT(A$2:A1734)+1)</f>
        <v/>
      </c>
      <c r="B1735" s="38" t="s">
        <v>1804</v>
      </c>
      <c r="C1735" s="39">
        <v>0</v>
      </c>
      <c r="D1735" s="39" t="s">
        <v>34</v>
      </c>
      <c r="E173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1735" s="29">
        <v>5</v>
      </c>
      <c r="G1735" s="29">
        <f>IF(Table2[[#This Row],[M1A]]="","",Table2[[#This Row],[M1A]]-Table2[[#This Row],[AWAL]])</f>
        <v>5</v>
      </c>
      <c r="H1735" s="29">
        <v>0</v>
      </c>
      <c r="I1735" s="29">
        <f>IF(Table2[[#This Row],[M2A]]="","",SUM(Table2[[#This Row],[M2A]]-(IF(Table2[[#This Row],[M1A]]="",Table2[[#This Row],[AWAL]],Table2[[#This Row],[M1A]]))))</f>
        <v>-5</v>
      </c>
      <c r="J1735" s="30"/>
      <c r="K173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73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35" s="31" t="str">
        <f>IF(NOT(Table2[[#This Row],[M1B]]=""),"+-","")</f>
        <v>+-</v>
      </c>
      <c r="O1735" s="50"/>
    </row>
    <row r="1736" spans="1:15">
      <c r="A1736" s="28">
        <f>IF(Table2[[#This Row],[TT]]&lt;1,"",COUNT(A$2:A1735)+1)</f>
        <v>1580</v>
      </c>
      <c r="B1736" s="38" t="s">
        <v>1805</v>
      </c>
      <c r="C1736" s="39">
        <v>7</v>
      </c>
      <c r="D1736" s="39" t="s">
        <v>59</v>
      </c>
      <c r="E173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736" s="29" t="str">
        <f>IF(Table2[[#This Row],[M1A]]="","",Table2[[#This Row],[M1A]]-Table2[[#This Row],[AWAL]])</f>
        <v/>
      </c>
      <c r="I1736" s="29" t="str">
        <f>IF(Table2[[#This Row],[M2A]]="","",SUM(Table2[[#This Row],[M2A]]-(IF(Table2[[#This Row],[M1A]]="",Table2[[#This Row],[AWAL]],Table2[[#This Row],[M1A]]))))</f>
        <v/>
      </c>
      <c r="J1736" s="30">
        <v>5</v>
      </c>
      <c r="K1736" s="29">
        <f>IF(Table2[[#This Row],[M3A]]="","",SUM(Table2[[#This Row],[M3A]]-(IF(Table2[[#This Row],[M2A]]="",IF(Table2[[#This Row],[M1A]]="",Table2[[#This Row],[AWAL]],Table2[[#This Row],[M1A]]),Table2[[#This Row],[M2A]]))))</f>
        <v>-2</v>
      </c>
      <c r="L1736" s="29">
        <v>4</v>
      </c>
      <c r="M1736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1736" s="31" t="str">
        <f>IF(NOT(Table2[[#This Row],[M1B]]=""),"+-","")</f>
        <v/>
      </c>
      <c r="O1736" s="50"/>
    </row>
    <row r="1737" spans="1:15">
      <c r="A1737" s="28" t="str">
        <f>IF(Table2[[#This Row],[TT]]&lt;1,"",COUNT(A$2:A1736)+1)</f>
        <v/>
      </c>
      <c r="B1737" s="38" t="s">
        <v>1806</v>
      </c>
      <c r="C1737" s="39">
        <v>1</v>
      </c>
      <c r="D1737" s="74" t="s">
        <v>91</v>
      </c>
      <c r="E173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737" s="29" t="str">
        <f>IF(Table2[[#This Row],[M1A]]="","",Table2[[#This Row],[M1A]]-Table2[[#This Row],[AWAL]])</f>
        <v/>
      </c>
      <c r="H1737" s="29">
        <v>0</v>
      </c>
      <c r="I1737" s="29">
        <f>IF(Table2[[#This Row],[M2A]]="","",SUM(Table2[[#This Row],[M2A]]-(IF(Table2[[#This Row],[M1A]]="",Table2[[#This Row],[AWAL]],Table2[[#This Row],[M1A]]))))</f>
        <v>-1</v>
      </c>
      <c r="J1737" s="30"/>
      <c r="K173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73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37" s="31" t="str">
        <f>IF(NOT(Table2[[#This Row],[M1B]]=""),"+-","")</f>
        <v/>
      </c>
      <c r="O1737" s="50"/>
    </row>
    <row r="1738" spans="1:15">
      <c r="A1738" s="28">
        <f>IF(Table2[[#This Row],[TT]]&lt;1,"",COUNT(A$2:A1737)+1)</f>
        <v>1581</v>
      </c>
      <c r="B1738" s="38" t="s">
        <v>1807</v>
      </c>
      <c r="C1738" s="39">
        <v>3</v>
      </c>
      <c r="D1738" s="39" t="s">
        <v>91</v>
      </c>
      <c r="E173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738" s="29" t="str">
        <f>IF(Table2[[#This Row],[M1A]]="","",Table2[[#This Row],[M1A]]-Table2[[#This Row],[AWAL]])</f>
        <v/>
      </c>
      <c r="I1738" s="29" t="str">
        <f>IF(Table2[[#This Row],[M2A]]="","",SUM(Table2[[#This Row],[M2A]]-(IF(Table2[[#This Row],[M1A]]="",Table2[[#This Row],[AWAL]],Table2[[#This Row],[M1A]]))))</f>
        <v/>
      </c>
      <c r="J1738" s="30"/>
      <c r="K173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73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38" s="31" t="str">
        <f>IF(NOT(Table2[[#This Row],[M1B]]=""),"+-","")</f>
        <v/>
      </c>
      <c r="O1738" s="50"/>
    </row>
    <row r="1739" spans="1:15">
      <c r="A1739" s="28">
        <f>IF(Table2[[#This Row],[TT]]&lt;1,"",COUNT(A$2:A1738)+1)</f>
        <v>1582</v>
      </c>
      <c r="B1739" s="38" t="s">
        <v>1808</v>
      </c>
      <c r="C1739" s="39">
        <v>15</v>
      </c>
      <c r="D1739" s="39" t="s">
        <v>39</v>
      </c>
      <c r="E173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G1739" s="29" t="str">
        <f>IF(Table2[[#This Row],[M1A]]="","",Table2[[#This Row],[M1A]]-Table2[[#This Row],[AWAL]])</f>
        <v/>
      </c>
      <c r="I1739" s="29" t="str">
        <f>IF(Table2[[#This Row],[M2A]]="","",SUM(Table2[[#This Row],[M2A]]-(IF(Table2[[#This Row],[M1A]]="",Table2[[#This Row],[AWAL]],Table2[[#This Row],[M1A]]))))</f>
        <v/>
      </c>
      <c r="J1739" s="30">
        <v>14</v>
      </c>
      <c r="K1739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L1739" s="29">
        <v>12</v>
      </c>
      <c r="M1739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-2</v>
      </c>
      <c r="N1739" s="31" t="str">
        <f>IF(NOT(Table2[[#This Row],[M1B]]=""),"+-","")</f>
        <v/>
      </c>
      <c r="O1739" s="50"/>
    </row>
    <row r="1740" spans="1:15">
      <c r="A1740" s="28">
        <f>IF(Table2[[#This Row],[TT]]&lt;1,"",COUNT(A$2:A1739)+1)</f>
        <v>1583</v>
      </c>
      <c r="B1740" s="38" t="s">
        <v>1809</v>
      </c>
      <c r="C1740" s="39">
        <v>29</v>
      </c>
      <c r="D1740" s="39" t="s">
        <v>59</v>
      </c>
      <c r="E174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29</v>
      </c>
      <c r="G1740" s="29" t="str">
        <f>IF(Table2[[#This Row],[M1A]]="","",Table2[[#This Row],[M1A]]-Table2[[#This Row],[AWAL]])</f>
        <v/>
      </c>
      <c r="I1740" s="29" t="str">
        <f>IF(Table2[[#This Row],[M2A]]="","",SUM(Table2[[#This Row],[M2A]]-(IF(Table2[[#This Row],[M1A]]="",Table2[[#This Row],[AWAL]],Table2[[#This Row],[M1A]]))))</f>
        <v/>
      </c>
      <c r="J1740" s="30"/>
      <c r="K174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74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40" s="31" t="str">
        <f>IF(NOT(Table2[[#This Row],[M1B]]=""),"+-","")</f>
        <v/>
      </c>
      <c r="O1740" s="50"/>
    </row>
    <row r="1741" spans="1:15">
      <c r="A1741" s="28">
        <f>IF(Table2[[#This Row],[TT]]&lt;1,"",COUNT(A$2:A1740)+1)</f>
        <v>1584</v>
      </c>
      <c r="B1741" s="38" t="s">
        <v>1810</v>
      </c>
      <c r="C1741" s="39">
        <v>25</v>
      </c>
      <c r="D1741" s="39" t="s">
        <v>39</v>
      </c>
      <c r="E174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20</v>
      </c>
      <c r="G1741" s="29" t="str">
        <f>IF(Table2[[#This Row],[M1A]]="","",Table2[[#This Row],[M1A]]-Table2[[#This Row],[AWAL]])</f>
        <v/>
      </c>
      <c r="H1741" s="29">
        <v>19</v>
      </c>
      <c r="I1741" s="29">
        <f>IF(Table2[[#This Row],[M2A]]="","",SUM(Table2[[#This Row],[M2A]]-(IF(Table2[[#This Row],[M1A]]="",Table2[[#This Row],[AWAL]],Table2[[#This Row],[M1A]]))))</f>
        <v>-6</v>
      </c>
      <c r="J1741" s="30">
        <v>20</v>
      </c>
      <c r="K1741" s="29">
        <f>IF(Table2[[#This Row],[M3A]]="","",SUM(Table2[[#This Row],[M3A]]-(IF(Table2[[#This Row],[M2A]]="",IF(Table2[[#This Row],[M1A]]="",Table2[[#This Row],[AWAL]],Table2[[#This Row],[M1A]]),Table2[[#This Row],[M2A]]))))</f>
        <v>1</v>
      </c>
      <c r="M174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41" s="31" t="str">
        <f>IF(NOT(Table2[[#This Row],[M1B]]=""),"+-","")</f>
        <v/>
      </c>
      <c r="O1741" s="50"/>
    </row>
    <row r="1742" spans="1:15">
      <c r="A1742" s="28">
        <f>IF(Table2[[#This Row],[TT]]&lt;1,"",COUNT(A$2:A1741)+1)</f>
        <v>1585</v>
      </c>
      <c r="B1742" s="38" t="s">
        <v>1811</v>
      </c>
      <c r="C1742" s="39">
        <v>63</v>
      </c>
      <c r="D1742" s="39" t="s">
        <v>39</v>
      </c>
      <c r="E174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57</v>
      </c>
      <c r="G1742" s="29" t="str">
        <f>IF(Table2[[#This Row],[M1A]]="","",Table2[[#This Row],[M1A]]-Table2[[#This Row],[AWAL]])</f>
        <v/>
      </c>
      <c r="H1742" s="29">
        <v>57</v>
      </c>
      <c r="I1742" s="29">
        <f>IF(Table2[[#This Row],[M2A]]="","",SUM(Table2[[#This Row],[M2A]]-(IF(Table2[[#This Row],[M1A]]="",Table2[[#This Row],[AWAL]],Table2[[#This Row],[M1A]]))))</f>
        <v>-6</v>
      </c>
      <c r="J1742" s="30">
        <v>58</v>
      </c>
      <c r="K1742" s="29">
        <f>IF(Table2[[#This Row],[M3A]]="","",SUM(Table2[[#This Row],[M3A]]-(IF(Table2[[#This Row],[M2A]]="",IF(Table2[[#This Row],[M1A]]="",Table2[[#This Row],[AWAL]],Table2[[#This Row],[M1A]]),Table2[[#This Row],[M2A]]))))</f>
        <v>1</v>
      </c>
      <c r="L1742" s="29">
        <v>57</v>
      </c>
      <c r="M1742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1742" s="31" t="str">
        <f>IF(NOT(Table2[[#This Row],[M1B]]=""),"+-","")</f>
        <v/>
      </c>
      <c r="O1742" s="50"/>
    </row>
    <row r="1743" spans="1:15">
      <c r="A1743" s="28">
        <f>IF(Table2[[#This Row],[TT]]&lt;1,"",COUNT(A$2:A1742)+1)</f>
        <v>1586</v>
      </c>
      <c r="B1743" s="38" t="s">
        <v>1812</v>
      </c>
      <c r="C1743" s="39">
        <v>59</v>
      </c>
      <c r="D1743" s="39" t="s">
        <v>39</v>
      </c>
      <c r="E174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57</v>
      </c>
      <c r="G1743" s="29" t="str">
        <f>IF(Table2[[#This Row],[M1A]]="","",Table2[[#This Row],[M1A]]-Table2[[#This Row],[AWAL]])</f>
        <v/>
      </c>
      <c r="H1743" s="29">
        <v>58</v>
      </c>
      <c r="I1743" s="29">
        <f>IF(Table2[[#This Row],[M2A]]="","",SUM(Table2[[#This Row],[M2A]]-(IF(Table2[[#This Row],[M1A]]="",Table2[[#This Row],[AWAL]],Table2[[#This Row],[M1A]]))))</f>
        <v>-1</v>
      </c>
      <c r="J1743" s="30">
        <v>57</v>
      </c>
      <c r="K1743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174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43" s="31" t="str">
        <f>IF(NOT(Table2[[#This Row],[M1B]]=""),"+-","")</f>
        <v/>
      </c>
      <c r="O1743" s="50"/>
    </row>
    <row r="1744" spans="1:15">
      <c r="A1744" s="28">
        <f>IF(Table2[[#This Row],[TT]]&lt;1,"",COUNT(A$2:A1743)+1)</f>
        <v>1587</v>
      </c>
      <c r="B1744" s="38" t="s">
        <v>1813</v>
      </c>
      <c r="C1744" s="39">
        <v>7</v>
      </c>
      <c r="D1744" s="39" t="s">
        <v>91</v>
      </c>
      <c r="E174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1744" s="29" t="str">
        <f>IF(Table2[[#This Row],[M1A]]="","",Table2[[#This Row],[M1A]]-Table2[[#This Row],[AWAL]])</f>
        <v/>
      </c>
      <c r="I1744" s="29" t="str">
        <f>IF(Table2[[#This Row],[M2A]]="","",SUM(Table2[[#This Row],[M2A]]-(IF(Table2[[#This Row],[M1A]]="",Table2[[#This Row],[AWAL]],Table2[[#This Row],[M1A]]))))</f>
        <v/>
      </c>
      <c r="J1744" s="30"/>
      <c r="K174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1744" s="29">
        <v>6</v>
      </c>
      <c r="M1744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1744" s="31" t="str">
        <f>IF(NOT(Table2[[#This Row],[M1B]]=""),"+-","")</f>
        <v/>
      </c>
      <c r="O1744" s="50"/>
    </row>
    <row r="1745" spans="1:15">
      <c r="A1745" s="28">
        <f>IF(Table2[[#This Row],[TT]]&lt;1,"",COUNT(A$2:A1744)+1)</f>
        <v>1588</v>
      </c>
      <c r="B1745" s="38" t="s">
        <v>1814</v>
      </c>
      <c r="C1745" s="39">
        <v>17</v>
      </c>
      <c r="D1745" s="39" t="s">
        <v>91</v>
      </c>
      <c r="E174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17</v>
      </c>
      <c r="G1745" s="29" t="str">
        <f>IF(Table2[[#This Row],[M1A]]="","",Table2[[#This Row],[M1A]]-Table2[[#This Row],[AWAL]])</f>
        <v/>
      </c>
      <c r="I1745" s="29" t="str">
        <f>IF(Table2[[#This Row],[M2A]]="","",SUM(Table2[[#This Row],[M2A]]-(IF(Table2[[#This Row],[M1A]]="",Table2[[#This Row],[AWAL]],Table2[[#This Row],[M1A]]))))</f>
        <v/>
      </c>
      <c r="J1745" s="30"/>
      <c r="K174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74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45" s="31" t="str">
        <f>IF(NOT(Table2[[#This Row],[M1B]]=""),"+-","")</f>
        <v/>
      </c>
      <c r="O1745" s="50"/>
    </row>
    <row r="1746" spans="1:15">
      <c r="A1746" s="28">
        <f>IF(Table2[[#This Row],[TT]]&lt;1,"",COUNT(A$2:A1745)+1)</f>
        <v>1589</v>
      </c>
      <c r="B1746" s="38" t="s">
        <v>1815</v>
      </c>
      <c r="C1746" s="39">
        <v>6</v>
      </c>
      <c r="D1746" s="39" t="s">
        <v>39</v>
      </c>
      <c r="E174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746" s="29" t="str">
        <f>IF(Table2[[#This Row],[M1A]]="","",Table2[[#This Row],[M1A]]-Table2[[#This Row],[AWAL]])</f>
        <v/>
      </c>
      <c r="H1746" s="29">
        <v>5</v>
      </c>
      <c r="I1746" s="29">
        <f>IF(Table2[[#This Row],[M2A]]="","",SUM(Table2[[#This Row],[M2A]]-(IF(Table2[[#This Row],[M1A]]="",Table2[[#This Row],[AWAL]],Table2[[#This Row],[M1A]]))))</f>
        <v>-1</v>
      </c>
      <c r="J1746" s="30"/>
      <c r="K174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1746" s="29">
        <v>4</v>
      </c>
      <c r="M1746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1746" s="31" t="str">
        <f>IF(NOT(Table2[[#This Row],[M1B]]=""),"+-","")</f>
        <v/>
      </c>
      <c r="O1746" s="50"/>
    </row>
    <row r="1747" spans="1:15">
      <c r="A1747" s="28">
        <f>IF(Table2[[#This Row],[TT]]&lt;1,"",COUNT(A$2:A1746)+1)</f>
        <v>1590</v>
      </c>
      <c r="B1747" s="38" t="s">
        <v>1816</v>
      </c>
      <c r="C1747" s="39">
        <v>3</v>
      </c>
      <c r="D1747" s="39" t="s">
        <v>34</v>
      </c>
      <c r="E174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747" s="29" t="str">
        <f>IF(Table2[[#This Row],[M1A]]="","",Table2[[#This Row],[M1A]]-Table2[[#This Row],[AWAL]])</f>
        <v/>
      </c>
      <c r="I1747" s="29" t="str">
        <f>IF(Table2[[#This Row],[M2A]]="","",SUM(Table2[[#This Row],[M2A]]-(IF(Table2[[#This Row],[M1A]]="",Table2[[#This Row],[AWAL]],Table2[[#This Row],[M1A]]))))</f>
        <v/>
      </c>
      <c r="J1747" s="30"/>
      <c r="K174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74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47" s="31" t="str">
        <f>IF(NOT(Table2[[#This Row],[M1B]]=""),"+-","")</f>
        <v/>
      </c>
      <c r="O1747" s="50"/>
    </row>
    <row r="1748" spans="1:15">
      <c r="A1748" s="28">
        <f>IF(Table2[[#This Row],[TT]]&lt;1,"",COUNT(A$2:A1747)+1)</f>
        <v>1591</v>
      </c>
      <c r="B1748" s="38" t="s">
        <v>1817</v>
      </c>
      <c r="C1748" s="39">
        <v>3</v>
      </c>
      <c r="D1748" s="39" t="s">
        <v>38</v>
      </c>
      <c r="E174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748" s="29" t="str">
        <f>IF(Table2[[#This Row],[M1A]]="","",Table2[[#This Row],[M1A]]-Table2[[#This Row],[AWAL]])</f>
        <v/>
      </c>
      <c r="I1748" s="29" t="str">
        <f>IF(Table2[[#This Row],[M2A]]="","",SUM(Table2[[#This Row],[M2A]]-(IF(Table2[[#This Row],[M1A]]="",Table2[[#This Row],[AWAL]],Table2[[#This Row],[M1A]]))))</f>
        <v/>
      </c>
      <c r="J1748" s="30"/>
      <c r="K174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74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48" s="31" t="str">
        <f>IF(NOT(Table2[[#This Row],[M1B]]=""),"+-","")</f>
        <v/>
      </c>
      <c r="O1748" s="50"/>
    </row>
    <row r="1749" spans="1:15">
      <c r="A1749" s="28">
        <f>IF(Table2[[#This Row],[TT]]&lt;1,"",COUNT(A$2:A1748)+1)</f>
        <v>1592</v>
      </c>
      <c r="B1749" s="38" t="s">
        <v>1818</v>
      </c>
      <c r="C1749" s="39">
        <v>2</v>
      </c>
      <c r="D1749" s="39" t="s">
        <v>91</v>
      </c>
      <c r="E174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749" s="29" t="str">
        <f>IF(Table2[[#This Row],[M1A]]="","",Table2[[#This Row],[M1A]]-Table2[[#This Row],[AWAL]])</f>
        <v/>
      </c>
      <c r="I1749" s="29" t="str">
        <f>IF(Table2[[#This Row],[M2A]]="","",SUM(Table2[[#This Row],[M2A]]-(IF(Table2[[#This Row],[M1A]]="",Table2[[#This Row],[AWAL]],Table2[[#This Row],[M1A]]))))</f>
        <v/>
      </c>
      <c r="J1749" s="30"/>
      <c r="K174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74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49" s="31" t="str">
        <f>IF(NOT(Table2[[#This Row],[M1B]]=""),"+-","")</f>
        <v/>
      </c>
      <c r="O1749" s="50"/>
    </row>
    <row r="1750" spans="1:15">
      <c r="A1750" s="28">
        <f>IF(Table2[[#This Row],[TT]]&lt;1,"",COUNT(A$2:A1749)+1)</f>
        <v>1593</v>
      </c>
      <c r="B1750" s="38" t="s">
        <v>1819</v>
      </c>
      <c r="C1750" s="39">
        <v>3</v>
      </c>
      <c r="D1750" s="39" t="s">
        <v>39</v>
      </c>
      <c r="E175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750" s="29" t="str">
        <f>IF(Table2[[#This Row],[M1A]]="","",Table2[[#This Row],[M1A]]-Table2[[#This Row],[AWAL]])</f>
        <v/>
      </c>
      <c r="I1750" s="29" t="str">
        <f>IF(Table2[[#This Row],[M2A]]="","",SUM(Table2[[#This Row],[M2A]]-(IF(Table2[[#This Row],[M1A]]="",Table2[[#This Row],[AWAL]],Table2[[#This Row],[M1A]]))))</f>
        <v/>
      </c>
      <c r="J1750" s="30"/>
      <c r="K175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75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50" s="31" t="str">
        <f>IF(NOT(Table2[[#This Row],[M1B]]=""),"+-","")</f>
        <v/>
      </c>
      <c r="O1750" s="50"/>
    </row>
    <row r="1751" spans="1:15">
      <c r="A1751" s="28">
        <f>IF(Table2[[#This Row],[TT]]&lt;1,"",COUNT(A$2:A1750)+1)</f>
        <v>1594</v>
      </c>
      <c r="B1751" s="38" t="s">
        <v>1820</v>
      </c>
      <c r="C1751" s="39">
        <v>6</v>
      </c>
      <c r="D1751" s="39" t="s">
        <v>64</v>
      </c>
      <c r="E175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1751" s="29" t="str">
        <f>IF(Table2[[#This Row],[M1A]]="","",Table2[[#This Row],[M1A]]-Table2[[#This Row],[AWAL]])</f>
        <v/>
      </c>
      <c r="I1751" s="29" t="str">
        <f>IF(Table2[[#This Row],[M2A]]="","",SUM(Table2[[#This Row],[M2A]]-(IF(Table2[[#This Row],[M1A]]="",Table2[[#This Row],[AWAL]],Table2[[#This Row],[M1A]]))))</f>
        <v/>
      </c>
      <c r="J1751" s="30"/>
      <c r="K175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75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51" s="31" t="str">
        <f>IF(NOT(Table2[[#This Row],[M1B]]=""),"+-","")</f>
        <v/>
      </c>
      <c r="O1751" s="50"/>
    </row>
    <row r="1752" spans="1:15">
      <c r="A1752" s="28">
        <f>IF(Table2[[#This Row],[TT]]&lt;1,"",COUNT(A$2:A1751)+1)</f>
        <v>1595</v>
      </c>
      <c r="B1752" s="38" t="s">
        <v>1821</v>
      </c>
      <c r="C1752" s="39">
        <v>5</v>
      </c>
      <c r="D1752" s="39" t="s">
        <v>91</v>
      </c>
      <c r="E175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752" s="29" t="str">
        <f>IF(Table2[[#This Row],[M1A]]="","",Table2[[#This Row],[M1A]]-Table2[[#This Row],[AWAL]])</f>
        <v/>
      </c>
      <c r="I1752" s="29" t="str">
        <f>IF(Table2[[#This Row],[M2A]]="","",SUM(Table2[[#This Row],[M2A]]-(IF(Table2[[#This Row],[M1A]]="",Table2[[#This Row],[AWAL]],Table2[[#This Row],[M1A]]))))</f>
        <v/>
      </c>
      <c r="J1752" s="30"/>
      <c r="K175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75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52" s="31" t="str">
        <f>IF(NOT(Table2[[#This Row],[M1B]]=""),"+-","")</f>
        <v/>
      </c>
      <c r="O1752" s="50"/>
    </row>
    <row r="1753" spans="1:15">
      <c r="A1753" s="28">
        <f>IF(Table2[[#This Row],[TT]]&lt;1,"",COUNT(A$2:A1752)+1)</f>
        <v>1596</v>
      </c>
      <c r="B1753" s="38" t="s">
        <v>1822</v>
      </c>
      <c r="C1753" s="39">
        <v>13</v>
      </c>
      <c r="D1753" s="39" t="s">
        <v>91</v>
      </c>
      <c r="E175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G1753" s="29" t="str">
        <f>IF(Table2[[#This Row],[M1A]]="","",Table2[[#This Row],[M1A]]-Table2[[#This Row],[AWAL]])</f>
        <v/>
      </c>
      <c r="I1753" s="29" t="str">
        <f>IF(Table2[[#This Row],[M2A]]="","",SUM(Table2[[#This Row],[M2A]]-(IF(Table2[[#This Row],[M1A]]="",Table2[[#This Row],[AWAL]],Table2[[#This Row],[M1A]]))))</f>
        <v/>
      </c>
      <c r="J1753" s="30">
        <v>12</v>
      </c>
      <c r="K1753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L1753" s="29">
        <v>11</v>
      </c>
      <c r="M1753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1753" s="31" t="str">
        <f>IF(NOT(Table2[[#This Row],[M1B]]=""),"+-","")</f>
        <v/>
      </c>
      <c r="O1753" s="50"/>
    </row>
    <row r="1754" spans="1:15">
      <c r="A1754" s="28">
        <f>IF(Table2[[#This Row],[TT]]&lt;1,"",COUNT(A$2:A1753)+1)</f>
        <v>1597</v>
      </c>
      <c r="B1754" s="38" t="s">
        <v>1823</v>
      </c>
      <c r="C1754" s="39">
        <v>3</v>
      </c>
      <c r="D1754" s="39" t="s">
        <v>91</v>
      </c>
      <c r="E175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754" s="29" t="str">
        <f>IF(Table2[[#This Row],[M1A]]="","",Table2[[#This Row],[M1A]]-Table2[[#This Row],[AWAL]])</f>
        <v/>
      </c>
      <c r="I1754" s="29" t="str">
        <f>IF(Table2[[#This Row],[M2A]]="","",SUM(Table2[[#This Row],[M2A]]-(IF(Table2[[#This Row],[M1A]]="",Table2[[#This Row],[AWAL]],Table2[[#This Row],[M1A]]))))</f>
        <v/>
      </c>
      <c r="J1754" s="30"/>
      <c r="K175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75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54" s="31" t="str">
        <f>IF(NOT(Table2[[#This Row],[M1B]]=""),"+-","")</f>
        <v/>
      </c>
      <c r="O1754" s="50"/>
    </row>
    <row r="1755" spans="1:15">
      <c r="A1755" s="28">
        <f>IF(Table2[[#This Row],[TT]]&lt;1,"",COUNT(A$2:A1754)+1)</f>
        <v>1598</v>
      </c>
      <c r="B1755" s="38" t="s">
        <v>1824</v>
      </c>
      <c r="C1755" s="39">
        <v>58</v>
      </c>
      <c r="D1755" s="39" t="s">
        <v>39</v>
      </c>
      <c r="E175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58</v>
      </c>
      <c r="G1755" s="29" t="str">
        <f>IF(Table2[[#This Row],[M1A]]="","",Table2[[#This Row],[M1A]]-Table2[[#This Row],[AWAL]])</f>
        <v/>
      </c>
      <c r="I1755" s="29" t="str">
        <f>IF(Table2[[#This Row],[M2A]]="","",SUM(Table2[[#This Row],[M2A]]-(IF(Table2[[#This Row],[M1A]]="",Table2[[#This Row],[AWAL]],Table2[[#This Row],[M1A]]))))</f>
        <v/>
      </c>
      <c r="J1755" s="30"/>
      <c r="K175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75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55" s="31" t="str">
        <f>IF(NOT(Table2[[#This Row],[M1B]]=""),"+-","")</f>
        <v/>
      </c>
      <c r="O1755" s="50"/>
    </row>
    <row r="1756" spans="1:15">
      <c r="A1756" s="28">
        <f>IF(Table2[[#This Row],[TT]]&lt;1,"",COUNT(A$2:A1755)+1)</f>
        <v>1599</v>
      </c>
      <c r="B1756" s="38" t="s">
        <v>1825</v>
      </c>
      <c r="C1756" s="39">
        <v>6</v>
      </c>
      <c r="D1756" s="39" t="s">
        <v>91</v>
      </c>
      <c r="E175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1756" s="29" t="str">
        <f>IF(Table2[[#This Row],[M1A]]="","",Table2[[#This Row],[M1A]]-Table2[[#This Row],[AWAL]])</f>
        <v/>
      </c>
      <c r="I1756" s="29" t="str">
        <f>IF(Table2[[#This Row],[M2A]]="","",SUM(Table2[[#This Row],[M2A]]-(IF(Table2[[#This Row],[M1A]]="",Table2[[#This Row],[AWAL]],Table2[[#This Row],[M1A]]))))</f>
        <v/>
      </c>
      <c r="J1756" s="30"/>
      <c r="K175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75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56" s="31" t="str">
        <f>IF(NOT(Table2[[#This Row],[M1B]]=""),"+-","")</f>
        <v/>
      </c>
      <c r="O1756" s="50"/>
    </row>
    <row r="1757" spans="1:15">
      <c r="A1757" s="28">
        <f>IF(Table2[[#This Row],[TT]]&lt;1,"",COUNT(A$2:A1756)+1)</f>
        <v>1600</v>
      </c>
      <c r="B1757" s="38" t="s">
        <v>1826</v>
      </c>
      <c r="C1757" s="39">
        <v>5</v>
      </c>
      <c r="D1757" s="39" t="s">
        <v>91</v>
      </c>
      <c r="E175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757" s="29" t="str">
        <f>IF(Table2[[#This Row],[M1A]]="","",Table2[[#This Row],[M1A]]-Table2[[#This Row],[AWAL]])</f>
        <v/>
      </c>
      <c r="I1757" s="29" t="str">
        <f>IF(Table2[[#This Row],[M2A]]="","",SUM(Table2[[#This Row],[M2A]]-(IF(Table2[[#This Row],[M1A]]="",Table2[[#This Row],[AWAL]],Table2[[#This Row],[M1A]]))))</f>
        <v/>
      </c>
      <c r="J1757" s="30"/>
      <c r="K175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75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57" s="31" t="str">
        <f>IF(NOT(Table2[[#This Row],[M1B]]=""),"+-","")</f>
        <v/>
      </c>
      <c r="O1757" s="50"/>
    </row>
    <row r="1758" spans="1:15">
      <c r="A1758" s="28">
        <f>IF(Table2[[#This Row],[TT]]&lt;1,"",COUNT(A$2:A1757)+1)</f>
        <v>1601</v>
      </c>
      <c r="B1758" s="38" t="s">
        <v>1827</v>
      </c>
      <c r="C1758" s="39">
        <v>3</v>
      </c>
      <c r="D1758" s="39" t="s">
        <v>39</v>
      </c>
      <c r="E175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F1758" s="29">
        <v>2</v>
      </c>
      <c r="G1758" s="29">
        <f>IF(Table2[[#This Row],[M1A]]="","",Table2[[#This Row],[M1A]]-Table2[[#This Row],[AWAL]])</f>
        <v>-1</v>
      </c>
      <c r="I1758" s="29" t="str">
        <f>IF(Table2[[#This Row],[M2A]]="","",SUM(Table2[[#This Row],[M2A]]-(IF(Table2[[#This Row],[M1A]]="",Table2[[#This Row],[AWAL]],Table2[[#This Row],[M1A]]))))</f>
        <v/>
      </c>
      <c r="J1758" s="30">
        <v>1</v>
      </c>
      <c r="K1758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175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58" s="31" t="str">
        <f>IF(NOT(Table2[[#This Row],[M1B]]=""),"+-","")</f>
        <v>+-</v>
      </c>
      <c r="O1758" s="50"/>
    </row>
    <row r="1759" spans="1:15">
      <c r="A1759" s="28">
        <f>IF(Table2[[#This Row],[TT]]&lt;1,"",COUNT(A$2:A1758)+1)</f>
        <v>1602</v>
      </c>
      <c r="B1759" s="72" t="s">
        <v>1828</v>
      </c>
      <c r="C1759" s="73">
        <v>16</v>
      </c>
      <c r="D1759" s="73" t="s">
        <v>34</v>
      </c>
      <c r="E175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16</v>
      </c>
      <c r="G1759" s="29" t="str">
        <f>IF(Table2[[#This Row],[M1A]]="","",Table2[[#This Row],[M1A]]-Table2[[#This Row],[AWAL]])</f>
        <v/>
      </c>
      <c r="I1759" s="29" t="str">
        <f>IF(Table2[[#This Row],[M2A]]="","",SUM(Table2[[#This Row],[M2A]]-(IF(Table2[[#This Row],[M1A]]="",Table2[[#This Row],[AWAL]],Table2[[#This Row],[M1A]]))))</f>
        <v/>
      </c>
      <c r="J1759" s="30"/>
      <c r="K175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75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59" s="31" t="str">
        <f>IF(NOT(Table2[[#This Row],[M1B]]=""),"+-","")</f>
        <v/>
      </c>
      <c r="O1759" s="50"/>
    </row>
    <row r="1760" spans="1:15">
      <c r="A1760" s="28">
        <f>IF(Table2[[#This Row],[TT]]&lt;1,"",COUNT(A$2:A1759)+1)</f>
        <v>1603</v>
      </c>
      <c r="B1760" s="38" t="s">
        <v>1829</v>
      </c>
      <c r="C1760" s="39">
        <v>21</v>
      </c>
      <c r="D1760" s="39" t="s">
        <v>34</v>
      </c>
      <c r="E176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21</v>
      </c>
      <c r="G1760" s="29" t="str">
        <f>IF(Table2[[#This Row],[M1A]]="","",Table2[[#This Row],[M1A]]-Table2[[#This Row],[AWAL]])</f>
        <v/>
      </c>
      <c r="I1760" s="29" t="str">
        <f>IF(Table2[[#This Row],[M2A]]="","",SUM(Table2[[#This Row],[M2A]]-(IF(Table2[[#This Row],[M1A]]="",Table2[[#This Row],[AWAL]],Table2[[#This Row],[M1A]]))))</f>
        <v/>
      </c>
      <c r="J1760" s="30"/>
      <c r="K176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76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60" s="31" t="str">
        <f>IF(NOT(Table2[[#This Row],[M1B]]=""),"+-","")</f>
        <v/>
      </c>
      <c r="O1760" s="50"/>
    </row>
    <row r="1761" spans="1:15">
      <c r="A1761" s="28">
        <f>IF(Table2[[#This Row],[TT]]&lt;1,"",COUNT(A$2:A1760)+1)</f>
        <v>1604</v>
      </c>
      <c r="B1761" s="38" t="s">
        <v>1830</v>
      </c>
      <c r="C1761" s="39">
        <v>21</v>
      </c>
      <c r="D1761" s="39" t="s">
        <v>1831</v>
      </c>
      <c r="E176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21</v>
      </c>
      <c r="G1761" s="29" t="str">
        <f>IF(Table2[[#This Row],[M1A]]="","",Table2[[#This Row],[M1A]]-Table2[[#This Row],[AWAL]])</f>
        <v/>
      </c>
      <c r="I1761" s="29" t="str">
        <f>IF(Table2[[#This Row],[M2A]]="","",SUM(Table2[[#This Row],[M2A]]-(IF(Table2[[#This Row],[M1A]]="",Table2[[#This Row],[AWAL]],Table2[[#This Row],[M1A]]))))</f>
        <v/>
      </c>
      <c r="J1761" s="30"/>
      <c r="K176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76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61" s="31" t="str">
        <f>IF(NOT(Table2[[#This Row],[M1B]]=""),"+-","")</f>
        <v/>
      </c>
      <c r="O1761" s="50"/>
    </row>
    <row r="1762" spans="1:15">
      <c r="A1762" s="28">
        <f>IF(Table2[[#This Row],[TT]]&lt;1,"",COUNT(A$2:A1761)+1)</f>
        <v>1605</v>
      </c>
      <c r="B1762" s="38" t="s">
        <v>1832</v>
      </c>
      <c r="C1762" s="39">
        <v>37</v>
      </c>
      <c r="D1762" s="39" t="s">
        <v>11</v>
      </c>
      <c r="E176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34</v>
      </c>
      <c r="F1762" s="29">
        <v>35</v>
      </c>
      <c r="G1762" s="29">
        <f>IF(Table2[[#This Row],[M1A]]="","",Table2[[#This Row],[M1A]]-Table2[[#This Row],[AWAL]])</f>
        <v>-2</v>
      </c>
      <c r="I1762" s="29" t="str">
        <f>IF(Table2[[#This Row],[M2A]]="","",SUM(Table2[[#This Row],[M2A]]-(IF(Table2[[#This Row],[M1A]]="",Table2[[#This Row],[AWAL]],Table2[[#This Row],[M1A]]))))</f>
        <v/>
      </c>
      <c r="J1762" s="30"/>
      <c r="K176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1762" s="29">
        <v>34</v>
      </c>
      <c r="M1762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1762" s="31" t="str">
        <f>IF(NOT(Table2[[#This Row],[M1B]]=""),"+-","")</f>
        <v>+-</v>
      </c>
      <c r="O1762" s="50"/>
    </row>
    <row r="1763" spans="1:15">
      <c r="A1763" s="28">
        <f>IF(Table2[[#This Row],[TT]]&lt;1,"",COUNT(A$2:A1762)+1)</f>
        <v>1606</v>
      </c>
      <c r="B1763" s="38" t="s">
        <v>1833</v>
      </c>
      <c r="C1763" s="39">
        <v>1</v>
      </c>
      <c r="D1763" s="39">
        <v>48</v>
      </c>
      <c r="E176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763" s="29" t="str">
        <f>IF(Table2[[#This Row],[M1A]]="","",Table2[[#This Row],[M1A]]-Table2[[#This Row],[AWAL]])</f>
        <v/>
      </c>
      <c r="I1763" s="29" t="str">
        <f>IF(Table2[[#This Row],[M2A]]="","",SUM(Table2[[#This Row],[M2A]]-(IF(Table2[[#This Row],[M1A]]="",Table2[[#This Row],[AWAL]],Table2[[#This Row],[M1A]]))))</f>
        <v/>
      </c>
      <c r="J1763" s="30"/>
      <c r="K176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76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63" s="31" t="str">
        <f>IF(NOT(Table2[[#This Row],[M1B]]=""),"+-","")</f>
        <v/>
      </c>
      <c r="O1763" s="50"/>
    </row>
    <row r="1764" spans="1:15">
      <c r="A1764" s="28">
        <f>IF(Table2[[#This Row],[TT]]&lt;1,"",COUNT(A$2:A1763)+1)</f>
        <v>1607</v>
      </c>
      <c r="B1764" s="70" t="s">
        <v>1834</v>
      </c>
      <c r="C1764" s="71">
        <v>10</v>
      </c>
      <c r="D1764" s="71" t="s">
        <v>39</v>
      </c>
      <c r="E176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1764" s="29" t="str">
        <f>IF(Table2[[#This Row],[M1A]]="","",Table2[[#This Row],[M1A]]-Table2[[#This Row],[AWAL]])</f>
        <v/>
      </c>
      <c r="I1764" s="29" t="str">
        <f>IF(Table2[[#This Row],[M2A]]="","",SUM(Table2[[#This Row],[M2A]]-(IF(Table2[[#This Row],[M1A]]="",Table2[[#This Row],[AWAL]],Table2[[#This Row],[M1A]]))))</f>
        <v/>
      </c>
      <c r="J1764" s="30">
        <v>9</v>
      </c>
      <c r="K1764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176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64" s="31" t="str">
        <f>IF(NOT(Table2[[#This Row],[M1B]]=""),"+-","")</f>
        <v/>
      </c>
      <c r="O1764" s="50"/>
    </row>
    <row r="1765" spans="1:15">
      <c r="A1765" s="28">
        <f>IF(Table2[[#This Row],[TT]]&lt;1,"",COUNT(A$2:A1764)+1)</f>
        <v>1608</v>
      </c>
      <c r="B1765" s="38" t="s">
        <v>1835</v>
      </c>
      <c r="C1765" s="39">
        <v>4</v>
      </c>
      <c r="D1765" s="39" t="s">
        <v>38</v>
      </c>
      <c r="E176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765" s="29" t="str">
        <f>IF(Table2[[#This Row],[M1A]]="","",Table2[[#This Row],[M1A]]-Table2[[#This Row],[AWAL]])</f>
        <v/>
      </c>
      <c r="I1765" s="29" t="str">
        <f>IF(Table2[[#This Row],[M2A]]="","",SUM(Table2[[#This Row],[M2A]]-(IF(Table2[[#This Row],[M1A]]="",Table2[[#This Row],[AWAL]],Table2[[#This Row],[M1A]]))))</f>
        <v/>
      </c>
      <c r="J1765" s="30"/>
      <c r="K176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76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65" s="31" t="str">
        <f>IF(NOT(Table2[[#This Row],[M1B]]=""),"+-","")</f>
        <v/>
      </c>
      <c r="O1765" s="50"/>
    </row>
    <row r="1766" spans="1:15">
      <c r="A1766" s="28">
        <f>IF(Table2[[#This Row],[TT]]&lt;1,"",COUNT(A$2:A1765)+1)</f>
        <v>1609</v>
      </c>
      <c r="B1766" s="38" t="s">
        <v>1836</v>
      </c>
      <c r="C1766" s="39">
        <v>33</v>
      </c>
      <c r="D1766" s="39" t="s">
        <v>59</v>
      </c>
      <c r="E176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33</v>
      </c>
      <c r="G1766" s="29" t="str">
        <f>IF(Table2[[#This Row],[M1A]]="","",Table2[[#This Row],[M1A]]-Table2[[#This Row],[AWAL]])</f>
        <v/>
      </c>
      <c r="I1766" s="29" t="str">
        <f>IF(Table2[[#This Row],[M2A]]="","",SUM(Table2[[#This Row],[M2A]]-(IF(Table2[[#This Row],[M1A]]="",Table2[[#This Row],[AWAL]],Table2[[#This Row],[M1A]]))))</f>
        <v/>
      </c>
      <c r="J1766" s="30"/>
      <c r="K176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76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66" s="31" t="str">
        <f>IF(NOT(Table2[[#This Row],[M1B]]=""),"+-","")</f>
        <v/>
      </c>
      <c r="O1766" s="50"/>
    </row>
    <row r="1767" spans="1:15">
      <c r="A1767" s="28">
        <f>IF(Table2[[#This Row],[TT]]&lt;1,"",COUNT(A$2:A1766)+1)</f>
        <v>1610</v>
      </c>
      <c r="B1767" s="38" t="s">
        <v>1837</v>
      </c>
      <c r="C1767" s="39">
        <v>30</v>
      </c>
      <c r="D1767" s="39" t="s">
        <v>91</v>
      </c>
      <c r="E176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27</v>
      </c>
      <c r="G1767" s="29" t="str">
        <f>IF(Table2[[#This Row],[M1A]]="","",Table2[[#This Row],[M1A]]-Table2[[#This Row],[AWAL]])</f>
        <v/>
      </c>
      <c r="I1767" s="29" t="str">
        <f>IF(Table2[[#This Row],[M2A]]="","",SUM(Table2[[#This Row],[M2A]]-(IF(Table2[[#This Row],[M1A]]="",Table2[[#This Row],[AWAL]],Table2[[#This Row],[M1A]]))))</f>
        <v/>
      </c>
      <c r="J1767" s="30"/>
      <c r="K176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1767" s="29">
        <v>27</v>
      </c>
      <c r="M1767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-3</v>
      </c>
      <c r="N1767" s="31" t="str">
        <f>IF(NOT(Table2[[#This Row],[M1B]]=""),"+-","")</f>
        <v/>
      </c>
      <c r="O1767" s="50"/>
    </row>
    <row r="1768" spans="1:15">
      <c r="A1768" s="28">
        <f>IF(Table2[[#This Row],[TT]]&lt;1,"",COUNT(A$2:A1767)+1)</f>
        <v>1611</v>
      </c>
      <c r="B1768" s="38" t="s">
        <v>1838</v>
      </c>
      <c r="C1768" s="39">
        <v>20</v>
      </c>
      <c r="D1768" s="39" t="s">
        <v>59</v>
      </c>
      <c r="E176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F1768" s="29">
        <v>18</v>
      </c>
      <c r="G1768" s="29">
        <f>IF(Table2[[#This Row],[M1A]]="","",Table2[[#This Row],[M1A]]-Table2[[#This Row],[AWAL]])</f>
        <v>-2</v>
      </c>
      <c r="H1768" s="29">
        <v>8</v>
      </c>
      <c r="I1768" s="29">
        <f>IF(Table2[[#This Row],[M2A]]="","",SUM(Table2[[#This Row],[M2A]]-(IF(Table2[[#This Row],[M1A]]="",Table2[[#This Row],[AWAL]],Table2[[#This Row],[M1A]]))))</f>
        <v>-10</v>
      </c>
      <c r="J1768" s="30">
        <v>4</v>
      </c>
      <c r="K1768" s="29">
        <f>IF(Table2[[#This Row],[M3A]]="","",SUM(Table2[[#This Row],[M3A]]-(IF(Table2[[#This Row],[M2A]]="",IF(Table2[[#This Row],[M1A]]="",Table2[[#This Row],[AWAL]],Table2[[#This Row],[M1A]]),Table2[[#This Row],[M2A]]))))</f>
        <v>-4</v>
      </c>
      <c r="L1768" s="29">
        <v>3</v>
      </c>
      <c r="M1768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1768" s="31" t="str">
        <f>IF(NOT(Table2[[#This Row],[M1B]]=""),"+-","")</f>
        <v>+-</v>
      </c>
      <c r="O1768" s="50"/>
    </row>
    <row r="1769" spans="1:15">
      <c r="A1769" s="28" t="str">
        <f>IF(Table2[[#This Row],[TT]]&lt;1,"",COUNT(A$2:A1768)+1)</f>
        <v/>
      </c>
      <c r="B1769" s="38" t="s">
        <v>1839</v>
      </c>
      <c r="C1769" s="39">
        <v>11</v>
      </c>
      <c r="D1769" s="39" t="s">
        <v>39</v>
      </c>
      <c r="E176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1769" s="29">
        <v>10</v>
      </c>
      <c r="G1769" s="29">
        <f>IF(Table2[[#This Row],[M1A]]="","",Table2[[#This Row],[M1A]]-Table2[[#This Row],[AWAL]])</f>
        <v>-1</v>
      </c>
      <c r="H1769" s="29">
        <v>7</v>
      </c>
      <c r="I1769" s="29">
        <f>IF(Table2[[#This Row],[M2A]]="","",SUM(Table2[[#This Row],[M2A]]-(IF(Table2[[#This Row],[M1A]]="",Table2[[#This Row],[AWAL]],Table2[[#This Row],[M1A]]))))</f>
        <v>-3</v>
      </c>
      <c r="J1769" s="30">
        <v>1</v>
      </c>
      <c r="K1769" s="29">
        <f>IF(Table2[[#This Row],[M3A]]="","",SUM(Table2[[#This Row],[M3A]]-(IF(Table2[[#This Row],[M2A]]="",IF(Table2[[#This Row],[M1A]]="",Table2[[#This Row],[AWAL]],Table2[[#This Row],[M1A]]),Table2[[#This Row],[M2A]]))))</f>
        <v>-6</v>
      </c>
      <c r="L1769" s="29">
        <v>0</v>
      </c>
      <c r="M1769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1769" s="31" t="str">
        <f>IF(NOT(Table2[[#This Row],[M1B]]=""),"+-","")</f>
        <v>+-</v>
      </c>
      <c r="O1769" s="50"/>
    </row>
    <row r="1770" spans="1:15">
      <c r="A1770" s="28" t="str">
        <f>IF(Table2[[#This Row],[TT]]&lt;1,"",COUNT(A$2:A1769)+1)</f>
        <v/>
      </c>
      <c r="B1770" s="38" t="s">
        <v>1840</v>
      </c>
      <c r="C1770" s="39">
        <v>17</v>
      </c>
      <c r="D1770" s="39" t="s">
        <v>39</v>
      </c>
      <c r="E177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1770" s="29">
        <v>16</v>
      </c>
      <c r="G1770" s="29">
        <f>IF(Table2[[#This Row],[M1A]]="","",Table2[[#This Row],[M1A]]-Table2[[#This Row],[AWAL]])</f>
        <v>-1</v>
      </c>
      <c r="H1770" s="29">
        <v>10</v>
      </c>
      <c r="I1770" s="29">
        <f>IF(Table2[[#This Row],[M2A]]="","",SUM(Table2[[#This Row],[M2A]]-(IF(Table2[[#This Row],[M1A]]="",Table2[[#This Row],[AWAL]],Table2[[#This Row],[M1A]]))))</f>
        <v>-6</v>
      </c>
      <c r="J1770" s="30">
        <v>0</v>
      </c>
      <c r="K1770" s="29">
        <f>IF(Table2[[#This Row],[M3A]]="","",SUM(Table2[[#This Row],[M3A]]-(IF(Table2[[#This Row],[M2A]]="",IF(Table2[[#This Row],[M1A]]="",Table2[[#This Row],[AWAL]],Table2[[#This Row],[M1A]]),Table2[[#This Row],[M2A]]))))</f>
        <v>-10</v>
      </c>
      <c r="M177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70" s="31" t="str">
        <f>IF(NOT(Table2[[#This Row],[M1B]]=""),"+-","")</f>
        <v>+-</v>
      </c>
      <c r="O1770" s="50"/>
    </row>
    <row r="1771" spans="1:15">
      <c r="A1771" s="28">
        <f>IF(Table2[[#This Row],[TT]]&lt;1,"",COUNT(A$2:A1770)+1)</f>
        <v>1612</v>
      </c>
      <c r="B1771" s="38" t="s">
        <v>1841</v>
      </c>
      <c r="C1771" s="39">
        <v>1</v>
      </c>
      <c r="D1771" s="39" t="s">
        <v>39</v>
      </c>
      <c r="E177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771" s="29" t="str">
        <f>IF(Table2[[#This Row],[M1A]]="","",Table2[[#This Row],[M1A]]-Table2[[#This Row],[AWAL]])</f>
        <v/>
      </c>
      <c r="I1771" s="29" t="str">
        <f>IF(Table2[[#This Row],[M2A]]="","",SUM(Table2[[#This Row],[M2A]]-(IF(Table2[[#This Row],[M1A]]="",Table2[[#This Row],[AWAL]],Table2[[#This Row],[M1A]]))))</f>
        <v/>
      </c>
      <c r="J1771" s="30"/>
      <c r="K177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77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71" s="31" t="str">
        <f>IF(NOT(Table2[[#This Row],[M1B]]=""),"+-","")</f>
        <v/>
      </c>
      <c r="O1771" s="50"/>
    </row>
    <row r="1772" spans="1:15">
      <c r="A1772" s="28">
        <f>IF(Table2[[#This Row],[TT]]&lt;1,"",COUNT(A$2:A1771)+1)</f>
        <v>1613</v>
      </c>
      <c r="B1772" s="38" t="s">
        <v>1842</v>
      </c>
      <c r="C1772" s="39">
        <v>2</v>
      </c>
      <c r="D1772" s="39" t="s">
        <v>39</v>
      </c>
      <c r="E177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772" s="29" t="str">
        <f>IF(Table2[[#This Row],[M1A]]="","",Table2[[#This Row],[M1A]]-Table2[[#This Row],[AWAL]])</f>
        <v/>
      </c>
      <c r="I1772" s="29" t="str">
        <f>IF(Table2[[#This Row],[M2A]]="","",SUM(Table2[[#This Row],[M2A]]-(IF(Table2[[#This Row],[M1A]]="",Table2[[#This Row],[AWAL]],Table2[[#This Row],[M1A]]))))</f>
        <v/>
      </c>
      <c r="J1772" s="30"/>
      <c r="K177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77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72" s="31" t="str">
        <f>IF(NOT(Table2[[#This Row],[M1B]]=""),"+-","")</f>
        <v/>
      </c>
      <c r="O1772" s="50"/>
    </row>
    <row r="1773" spans="1:15">
      <c r="A1773" s="28">
        <f>IF(Table2[[#This Row],[TT]]&lt;1,"",COUNT(A$2:A1772)+1)</f>
        <v>1614</v>
      </c>
      <c r="B1773" s="38" t="s">
        <v>1843</v>
      </c>
      <c r="C1773" s="39">
        <v>3</v>
      </c>
      <c r="D1773" s="39" t="s">
        <v>91</v>
      </c>
      <c r="E177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773" s="29" t="str">
        <f>IF(Table2[[#This Row],[M1A]]="","",Table2[[#This Row],[M1A]]-Table2[[#This Row],[AWAL]])</f>
        <v/>
      </c>
      <c r="I1773" s="29" t="str">
        <f>IF(Table2[[#This Row],[M2A]]="","",SUM(Table2[[#This Row],[M2A]]-(IF(Table2[[#This Row],[M1A]]="",Table2[[#This Row],[AWAL]],Table2[[#This Row],[M1A]]))))</f>
        <v/>
      </c>
      <c r="J1773" s="30"/>
      <c r="K177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77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73" s="31" t="str">
        <f>IF(NOT(Table2[[#This Row],[M1B]]=""),"+-","")</f>
        <v/>
      </c>
      <c r="O1773" s="50"/>
    </row>
    <row r="1774" spans="1:15">
      <c r="A1774" s="28">
        <f>IF(Table2[[#This Row],[TT]]&lt;1,"",COUNT(A$2:A1773)+1)</f>
        <v>1615</v>
      </c>
      <c r="B1774" s="38" t="s">
        <v>1844</v>
      </c>
      <c r="C1774" s="39">
        <v>28</v>
      </c>
      <c r="D1774" s="39" t="s">
        <v>91</v>
      </c>
      <c r="E177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28</v>
      </c>
      <c r="G1774" s="29" t="str">
        <f>IF(Table2[[#This Row],[M1A]]="","",Table2[[#This Row],[M1A]]-Table2[[#This Row],[AWAL]])</f>
        <v/>
      </c>
      <c r="I1774" s="29" t="str">
        <f>IF(Table2[[#This Row],[M2A]]="","",SUM(Table2[[#This Row],[M2A]]-(IF(Table2[[#This Row],[M1A]]="",Table2[[#This Row],[AWAL]],Table2[[#This Row],[M1A]]))))</f>
        <v/>
      </c>
      <c r="J1774" s="30"/>
      <c r="K177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77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74" s="31" t="str">
        <f>IF(NOT(Table2[[#This Row],[M1B]]=""),"+-","")</f>
        <v/>
      </c>
      <c r="O1774" s="50"/>
    </row>
    <row r="1775" spans="1:15">
      <c r="A1775" s="32">
        <f>IF(Table2[[#This Row],[TT]]&lt;1,"",COUNT(A$2:A1774)+1)</f>
        <v>1616</v>
      </c>
      <c r="B1775" s="38" t="s">
        <v>1845</v>
      </c>
      <c r="C1775" s="39">
        <v>1</v>
      </c>
      <c r="D1775" s="39" t="s">
        <v>91</v>
      </c>
      <c r="E1775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775" s="31" t="str">
        <f>IF(Table2[[#This Row],[M1A]]="","",Table2[[#This Row],[M1A]]-Table2[[#This Row],[AWAL]])</f>
        <v/>
      </c>
      <c r="I1775" s="31" t="str">
        <f>IF(Table2[[#This Row],[M2A]]="","",SUM(Table2[[#This Row],[M2A]]-(IF(Table2[[#This Row],[M1A]]="",Table2[[#This Row],[AWAL]],Table2[[#This Row],[M1A]]))))</f>
        <v/>
      </c>
      <c r="J1775" s="33"/>
      <c r="K1775" s="31" t="str">
        <f>IF(Table2[[#This Row],[M3A]]="","",SUM(Table2[[#This Row],[M3A]]-(IF(Table2[[#This Row],[M2A]]="",IF(Table2[[#This Row],[M1A]]="",Table2[[#This Row],[AWAL]],Table2[[#This Row],[M1A]]),Table2[[#This Row],[M2A]]))))</f>
        <v/>
      </c>
      <c r="L1775" s="31"/>
      <c r="M1775" s="31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75" s="31" t="str">
        <f>IF(NOT(Table2[[#This Row],[M1B]]=""),"+-","")</f>
        <v/>
      </c>
      <c r="O1775" s="50"/>
    </row>
    <row r="1776" spans="1:15">
      <c r="A1776" s="28">
        <f>IF(Table2[[#This Row],[TT]]&lt;1,"",COUNT(A$2:A1775)+1)</f>
        <v>1617</v>
      </c>
      <c r="B1776" s="38" t="s">
        <v>1846</v>
      </c>
      <c r="C1776" s="39">
        <v>5</v>
      </c>
      <c r="D1776" s="39" t="s">
        <v>91</v>
      </c>
      <c r="E177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776" s="29" t="str">
        <f>IF(Table2[[#This Row],[M1A]]="","",Table2[[#This Row],[M1A]]-Table2[[#This Row],[AWAL]])</f>
        <v/>
      </c>
      <c r="I1776" s="29" t="str">
        <f>IF(Table2[[#This Row],[M2A]]="","",SUM(Table2[[#This Row],[M2A]]-(IF(Table2[[#This Row],[M1A]]="",Table2[[#This Row],[AWAL]],Table2[[#This Row],[M1A]]))))</f>
        <v/>
      </c>
      <c r="J1776" s="30"/>
      <c r="K177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77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76" s="31" t="str">
        <f>IF(NOT(Table2[[#This Row],[M1B]]=""),"+-","")</f>
        <v/>
      </c>
      <c r="O1776" s="50"/>
    </row>
    <row r="1777" spans="1:15">
      <c r="A1777" s="28">
        <f>IF(Table2[[#This Row],[TT]]&lt;1,"",COUNT(A$2:A1776)+1)</f>
        <v>1618</v>
      </c>
      <c r="B1777" s="38" t="s">
        <v>1847</v>
      </c>
      <c r="C1777" s="39">
        <v>1</v>
      </c>
      <c r="D1777" s="39" t="s">
        <v>59</v>
      </c>
      <c r="E177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777" s="29" t="str">
        <f>IF(Table2[[#This Row],[M1A]]="","",Table2[[#This Row],[M1A]]-Table2[[#This Row],[AWAL]])</f>
        <v/>
      </c>
      <c r="I1777" s="29" t="str">
        <f>IF(Table2[[#This Row],[M2A]]="","",SUM(Table2[[#This Row],[M2A]]-(IF(Table2[[#This Row],[M1A]]="",Table2[[#This Row],[AWAL]],Table2[[#This Row],[M1A]]))))</f>
        <v/>
      </c>
      <c r="J1777" s="30"/>
      <c r="K177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77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77" s="31" t="str">
        <f>IF(NOT(Table2[[#This Row],[M1B]]=""),"+-","")</f>
        <v/>
      </c>
      <c r="O1777" s="50"/>
    </row>
    <row r="1778" spans="1:15">
      <c r="A1778" s="28">
        <f>IF(Table2[[#This Row],[TT]]&lt;1,"",COUNT(A$2:A1777)+1)</f>
        <v>1619</v>
      </c>
      <c r="B1778" s="38" t="s">
        <v>1848</v>
      </c>
      <c r="C1778" s="39">
        <v>50</v>
      </c>
      <c r="D1778" s="39" t="s">
        <v>11</v>
      </c>
      <c r="E177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49</v>
      </c>
      <c r="G1778" s="29" t="str">
        <f>IF(Table2[[#This Row],[M1A]]="","",Table2[[#This Row],[M1A]]-Table2[[#This Row],[AWAL]])</f>
        <v/>
      </c>
      <c r="I1778" s="29" t="str">
        <f>IF(Table2[[#This Row],[M2A]]="","",SUM(Table2[[#This Row],[M2A]]-(IF(Table2[[#This Row],[M1A]]="",Table2[[#This Row],[AWAL]],Table2[[#This Row],[M1A]]))))</f>
        <v/>
      </c>
      <c r="J1778" s="30"/>
      <c r="K177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1778" s="29">
        <v>49</v>
      </c>
      <c r="M1778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1778" s="31" t="str">
        <f>IF(NOT(Table2[[#This Row],[M1B]]=""),"+-","")</f>
        <v/>
      </c>
      <c r="O1778" s="50"/>
    </row>
    <row r="1779" spans="1:15">
      <c r="A1779" s="28">
        <f>IF(Table2[[#This Row],[TT]]&lt;1,"",COUNT(A$2:A1778)+1)</f>
        <v>1620</v>
      </c>
      <c r="B1779" s="38" t="s">
        <v>1849</v>
      </c>
      <c r="C1779" s="39">
        <v>8</v>
      </c>
      <c r="D1779" s="39" t="s">
        <v>91</v>
      </c>
      <c r="E177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1779" s="29" t="str">
        <f>IF(Table2[[#This Row],[M1A]]="","",Table2[[#This Row],[M1A]]-Table2[[#This Row],[AWAL]])</f>
        <v/>
      </c>
      <c r="H1779" s="29">
        <v>7</v>
      </c>
      <c r="I1779" s="29">
        <f>IF(Table2[[#This Row],[M2A]]="","",SUM(Table2[[#This Row],[M2A]]-(IF(Table2[[#This Row],[M1A]]="",Table2[[#This Row],[AWAL]],Table2[[#This Row],[M1A]]))))</f>
        <v>-1</v>
      </c>
      <c r="J1779" s="30">
        <v>6</v>
      </c>
      <c r="K1779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177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79" s="31" t="str">
        <f>IF(NOT(Table2[[#This Row],[M1B]]=""),"+-","")</f>
        <v/>
      </c>
      <c r="O1779" s="50"/>
    </row>
    <row r="1780" spans="1:15">
      <c r="A1780" s="28">
        <f>IF(Table2[[#This Row],[TT]]&lt;1,"",COUNT(A$2:A1779)+1)</f>
        <v>1621</v>
      </c>
      <c r="B1780" s="38" t="s">
        <v>1850</v>
      </c>
      <c r="C1780" s="39">
        <v>20</v>
      </c>
      <c r="D1780" s="39" t="s">
        <v>91</v>
      </c>
      <c r="E178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18</v>
      </c>
      <c r="G1780" s="29" t="str">
        <f>IF(Table2[[#This Row],[M1A]]="","",Table2[[#This Row],[M1A]]-Table2[[#This Row],[AWAL]])</f>
        <v/>
      </c>
      <c r="I1780" s="29" t="str">
        <f>IF(Table2[[#This Row],[M2A]]="","",SUM(Table2[[#This Row],[M2A]]-(IF(Table2[[#This Row],[M1A]]="",Table2[[#This Row],[AWAL]],Table2[[#This Row],[M1A]]))))</f>
        <v/>
      </c>
      <c r="J1780" s="30"/>
      <c r="K178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1780" s="29">
        <v>18</v>
      </c>
      <c r="M1780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-2</v>
      </c>
      <c r="N1780" s="31" t="str">
        <f>IF(NOT(Table2[[#This Row],[M1B]]=""),"+-","")</f>
        <v/>
      </c>
      <c r="O1780" s="50"/>
    </row>
    <row r="1781" spans="1:15">
      <c r="A1781" s="28">
        <f>IF(Table2[[#This Row],[TT]]&lt;1,"",COUNT(A$2:A1780)+1)</f>
        <v>1622</v>
      </c>
      <c r="B1781" s="38" t="s">
        <v>1851</v>
      </c>
      <c r="C1781" s="39">
        <v>20</v>
      </c>
      <c r="D1781" s="39" t="s">
        <v>91</v>
      </c>
      <c r="E178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17</v>
      </c>
      <c r="G1781" s="29" t="str">
        <f>IF(Table2[[#This Row],[M1A]]="","",Table2[[#This Row],[M1A]]-Table2[[#This Row],[AWAL]])</f>
        <v/>
      </c>
      <c r="I1781" s="29" t="str">
        <f>IF(Table2[[#This Row],[M2A]]="","",SUM(Table2[[#This Row],[M2A]]-(IF(Table2[[#This Row],[M1A]]="",Table2[[#This Row],[AWAL]],Table2[[#This Row],[M1A]]))))</f>
        <v/>
      </c>
      <c r="J1781" s="30">
        <v>19</v>
      </c>
      <c r="K1781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L1781" s="29">
        <v>17</v>
      </c>
      <c r="M1781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-2</v>
      </c>
      <c r="N1781" s="31" t="str">
        <f>IF(NOT(Table2[[#This Row],[M1B]]=""),"+-","")</f>
        <v/>
      </c>
      <c r="O1781" s="50"/>
    </row>
    <row r="1782" spans="1:15">
      <c r="A1782" s="28" t="str">
        <f>IF(Table2[[#This Row],[TT]]&lt;1,"",COUNT(A$2:A1781)+1)</f>
        <v/>
      </c>
      <c r="B1782" s="70" t="s">
        <v>1852</v>
      </c>
      <c r="C1782" s="71">
        <v>11</v>
      </c>
      <c r="D1782" s="71" t="s">
        <v>91</v>
      </c>
      <c r="E178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1782" s="29">
        <v>8</v>
      </c>
      <c r="G1782" s="29">
        <f>IF(Table2[[#This Row],[M1A]]="","",Table2[[#This Row],[M1A]]-Table2[[#This Row],[AWAL]])</f>
        <v>-3</v>
      </c>
      <c r="H1782" s="29">
        <v>4</v>
      </c>
      <c r="I1782" s="29">
        <f>IF(Table2[[#This Row],[M2A]]="","",SUM(Table2[[#This Row],[M2A]]-(IF(Table2[[#This Row],[M1A]]="",Table2[[#This Row],[AWAL]],Table2[[#This Row],[M1A]]))))</f>
        <v>-4</v>
      </c>
      <c r="J1782" s="30">
        <v>0</v>
      </c>
      <c r="K1782" s="29">
        <f>IF(Table2[[#This Row],[M3A]]="","",SUM(Table2[[#This Row],[M3A]]-(IF(Table2[[#This Row],[M2A]]="",IF(Table2[[#This Row],[M1A]]="",Table2[[#This Row],[AWAL]],Table2[[#This Row],[M1A]]),Table2[[#This Row],[M2A]]))))</f>
        <v>-4</v>
      </c>
      <c r="M178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82" s="31" t="str">
        <f>IF(NOT(Table2[[#This Row],[M1B]]=""),"+-","")</f>
        <v>+-</v>
      </c>
      <c r="O1782" s="50"/>
    </row>
    <row r="1783" spans="1:15">
      <c r="A1783" s="28">
        <f>IF(Table2[[#This Row],[TT]]&lt;1,"",COUNT(A$2:A1782)+1)</f>
        <v>1623</v>
      </c>
      <c r="B1783" s="38" t="s">
        <v>1853</v>
      </c>
      <c r="C1783" s="39">
        <v>7</v>
      </c>
      <c r="D1783" s="39" t="s">
        <v>91</v>
      </c>
      <c r="E178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783" s="29" t="str">
        <f>IF(Table2[[#This Row],[M1A]]="","",Table2[[#This Row],[M1A]]-Table2[[#This Row],[AWAL]])</f>
        <v/>
      </c>
      <c r="I1783" s="29" t="str">
        <f>IF(Table2[[#This Row],[M2A]]="","",SUM(Table2[[#This Row],[M2A]]-(IF(Table2[[#This Row],[M1A]]="",Table2[[#This Row],[AWAL]],Table2[[#This Row],[M1A]]))))</f>
        <v/>
      </c>
      <c r="J1783" s="30"/>
      <c r="K178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78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83" s="31" t="str">
        <f>IF(NOT(Table2[[#This Row],[M1B]]=""),"+-","")</f>
        <v/>
      </c>
      <c r="O1783" s="50"/>
    </row>
    <row r="1784" spans="1:15">
      <c r="A1784" s="28">
        <f>IF(Table2[[#This Row],[TT]]&lt;1,"",COUNT(A$2:A1783)+1)</f>
        <v>1624</v>
      </c>
      <c r="B1784" s="38" t="s">
        <v>1854</v>
      </c>
      <c r="C1784" s="39">
        <v>18</v>
      </c>
      <c r="D1784" s="39" t="s">
        <v>91</v>
      </c>
      <c r="E178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17</v>
      </c>
      <c r="G1784" s="29" t="str">
        <f>IF(Table2[[#This Row],[M1A]]="","",Table2[[#This Row],[M1A]]-Table2[[#This Row],[AWAL]])</f>
        <v/>
      </c>
      <c r="I1784" s="29" t="str">
        <f>IF(Table2[[#This Row],[M2A]]="","",SUM(Table2[[#This Row],[M2A]]-(IF(Table2[[#This Row],[M1A]]="",Table2[[#This Row],[AWAL]],Table2[[#This Row],[M1A]]))))</f>
        <v/>
      </c>
      <c r="J1784" s="30"/>
      <c r="K178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1784" s="29">
        <v>17</v>
      </c>
      <c r="M1784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1784" s="31" t="str">
        <f>IF(NOT(Table2[[#This Row],[M1B]]=""),"+-","")</f>
        <v/>
      </c>
      <c r="O1784" s="50"/>
    </row>
    <row r="1785" spans="1:15">
      <c r="A1785" s="28">
        <f>IF(Table2[[#This Row],[TT]]&lt;1,"",COUNT(A$2:A1784)+1)</f>
        <v>1625</v>
      </c>
      <c r="B1785" s="76" t="s">
        <v>1855</v>
      </c>
      <c r="C1785" s="71">
        <v>6</v>
      </c>
      <c r="D1785" s="71" t="s">
        <v>91</v>
      </c>
      <c r="E178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1785" s="29" t="str">
        <f>IF(Table2[[#This Row],[M1A]]="","",Table2[[#This Row],[M1A]]-Table2[[#This Row],[AWAL]])</f>
        <v/>
      </c>
      <c r="I1785" s="29" t="str">
        <f>IF(Table2[[#This Row],[M2A]]="","",SUM(Table2[[#This Row],[M2A]]-(IF(Table2[[#This Row],[M1A]]="",Table2[[#This Row],[AWAL]],Table2[[#This Row],[M1A]]))))</f>
        <v/>
      </c>
      <c r="J1785" s="30"/>
      <c r="K178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78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85" s="31" t="str">
        <f>IF(NOT(Table2[[#This Row],[M1B]]=""),"+-","")</f>
        <v/>
      </c>
      <c r="O1785" s="50"/>
    </row>
    <row r="1786" spans="1:15">
      <c r="A1786" s="28">
        <f>IF(Table2[[#This Row],[TT]]&lt;1,"",COUNT(A$2:A1785)+1)</f>
        <v>1626</v>
      </c>
      <c r="B1786" s="76" t="s">
        <v>1856</v>
      </c>
      <c r="C1786" s="71">
        <v>3</v>
      </c>
      <c r="D1786" s="71" t="s">
        <v>91</v>
      </c>
      <c r="E178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786" s="29" t="str">
        <f>IF(Table2[[#This Row],[M1A]]="","",Table2[[#This Row],[M1A]]-Table2[[#This Row],[AWAL]])</f>
        <v/>
      </c>
      <c r="I1786" s="29" t="str">
        <f>IF(Table2[[#This Row],[M2A]]="","",SUM(Table2[[#This Row],[M2A]]-(IF(Table2[[#This Row],[M1A]]="",Table2[[#This Row],[AWAL]],Table2[[#This Row],[M1A]]))))</f>
        <v/>
      </c>
      <c r="J1786" s="30"/>
      <c r="K178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78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86" s="31" t="str">
        <f>IF(NOT(Table2[[#This Row],[M1B]]=""),"+-","")</f>
        <v/>
      </c>
      <c r="O1786" s="50"/>
    </row>
    <row r="1787" spans="1:15">
      <c r="A1787" s="28">
        <f>IF(Table2[[#This Row],[TT]]&lt;1,"",COUNT(A$2:A1786)+1)</f>
        <v>1627</v>
      </c>
      <c r="B1787" s="76" t="s">
        <v>1857</v>
      </c>
      <c r="C1787" s="71">
        <v>2</v>
      </c>
      <c r="D1787" s="71" t="s">
        <v>91</v>
      </c>
      <c r="E178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787" s="29" t="str">
        <f>IF(Table2[[#This Row],[M1A]]="","",Table2[[#This Row],[M1A]]-Table2[[#This Row],[AWAL]])</f>
        <v/>
      </c>
      <c r="I1787" s="29" t="str">
        <f>IF(Table2[[#This Row],[M2A]]="","",SUM(Table2[[#This Row],[M2A]]-(IF(Table2[[#This Row],[M1A]]="",Table2[[#This Row],[AWAL]],Table2[[#This Row],[M1A]]))))</f>
        <v/>
      </c>
      <c r="J1787" s="30"/>
      <c r="K178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78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87" s="31" t="str">
        <f>IF(NOT(Table2[[#This Row],[M1B]]=""),"+-","")</f>
        <v/>
      </c>
      <c r="O1787" s="50"/>
    </row>
    <row r="1788" spans="1:15">
      <c r="A1788" s="28">
        <f>IF(Table2[[#This Row],[TT]]&lt;1,"",COUNT(A$2:A1787)+1)</f>
        <v>1628</v>
      </c>
      <c r="B1788" s="76" t="s">
        <v>1858</v>
      </c>
      <c r="C1788" s="71">
        <v>11</v>
      </c>
      <c r="D1788" s="71" t="s">
        <v>59</v>
      </c>
      <c r="E178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F1788" s="29">
        <v>10</v>
      </c>
      <c r="G1788" s="29">
        <f>IF(Table2[[#This Row],[M1A]]="","",Table2[[#This Row],[M1A]]-Table2[[#This Row],[AWAL]])</f>
        <v>-1</v>
      </c>
      <c r="H1788" s="29">
        <v>9</v>
      </c>
      <c r="I1788" s="29">
        <f>IF(Table2[[#This Row],[M2A]]="","",SUM(Table2[[#This Row],[M2A]]-(IF(Table2[[#This Row],[M1A]]="",Table2[[#This Row],[AWAL]],Table2[[#This Row],[M1A]]))))</f>
        <v>-1</v>
      </c>
      <c r="J1788" s="30">
        <v>5</v>
      </c>
      <c r="K1788" s="29">
        <f>IF(Table2[[#This Row],[M3A]]="","",SUM(Table2[[#This Row],[M3A]]-(IF(Table2[[#This Row],[M2A]]="",IF(Table2[[#This Row],[M1A]]="",Table2[[#This Row],[AWAL]],Table2[[#This Row],[M1A]]),Table2[[#This Row],[M2A]]))))</f>
        <v>-4</v>
      </c>
      <c r="L1788" s="29">
        <v>2</v>
      </c>
      <c r="M1788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-3</v>
      </c>
      <c r="N1788" s="31" t="str">
        <f>IF(NOT(Table2[[#This Row],[M1B]]=""),"+-","")</f>
        <v>+-</v>
      </c>
      <c r="O1788" s="50"/>
    </row>
    <row r="1789" spans="1:15">
      <c r="A1789" s="28">
        <f>IF(Table2[[#This Row],[TT]]&lt;1,"",COUNT(A$2:A1788)+1)</f>
        <v>1629</v>
      </c>
      <c r="B1789" s="70" t="s">
        <v>1859</v>
      </c>
      <c r="C1789" s="71">
        <v>5</v>
      </c>
      <c r="D1789" s="71" t="s">
        <v>91</v>
      </c>
      <c r="E178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789" s="29" t="str">
        <f>IF(Table2[[#This Row],[M1A]]="","",Table2[[#This Row],[M1A]]-Table2[[#This Row],[AWAL]])</f>
        <v/>
      </c>
      <c r="I1789" s="29" t="str">
        <f>IF(Table2[[#This Row],[M2A]]="","",SUM(Table2[[#This Row],[M2A]]-(IF(Table2[[#This Row],[M1A]]="",Table2[[#This Row],[AWAL]],Table2[[#This Row],[M1A]]))))</f>
        <v/>
      </c>
      <c r="J1789" s="30"/>
      <c r="K178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78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89" s="31" t="str">
        <f>IF(NOT(Table2[[#This Row],[M1B]]=""),"+-","")</f>
        <v/>
      </c>
      <c r="O1789" s="50"/>
    </row>
    <row r="1790" spans="1:15">
      <c r="A1790" s="28">
        <f>IF(Table2[[#This Row],[TT]]&lt;1,"",COUNT(A$2:A1789)+1)</f>
        <v>1630</v>
      </c>
      <c r="B1790" s="70" t="s">
        <v>1860</v>
      </c>
      <c r="C1790" s="71">
        <v>13</v>
      </c>
      <c r="D1790" s="71" t="s">
        <v>59</v>
      </c>
      <c r="E179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G1790" s="29" t="str">
        <f>IF(Table2[[#This Row],[M1A]]="","",Table2[[#This Row],[M1A]]-Table2[[#This Row],[AWAL]])</f>
        <v/>
      </c>
      <c r="I1790" s="29" t="str">
        <f>IF(Table2[[#This Row],[M2A]]="","",SUM(Table2[[#This Row],[M2A]]-(IF(Table2[[#This Row],[M1A]]="",Table2[[#This Row],[AWAL]],Table2[[#This Row],[M1A]]))))</f>
        <v/>
      </c>
      <c r="J1790" s="30"/>
      <c r="K179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79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90" s="31" t="str">
        <f>IF(NOT(Table2[[#This Row],[M1B]]=""),"+-","")</f>
        <v/>
      </c>
      <c r="O1790" s="50"/>
    </row>
    <row r="1791" spans="1:15">
      <c r="A1791" s="28">
        <f>IF(Table2[[#This Row],[TT]]&lt;1,"",COUNT(A$2:A1790)+1)</f>
        <v>1631</v>
      </c>
      <c r="B1791" s="70" t="s">
        <v>1861</v>
      </c>
      <c r="C1791" s="71">
        <v>16</v>
      </c>
      <c r="D1791" s="71" t="s">
        <v>91</v>
      </c>
      <c r="E179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16</v>
      </c>
      <c r="G1791" s="29" t="str">
        <f>IF(Table2[[#This Row],[M1A]]="","",Table2[[#This Row],[M1A]]-Table2[[#This Row],[AWAL]])</f>
        <v/>
      </c>
      <c r="I1791" s="29" t="str">
        <f>IF(Table2[[#This Row],[M2A]]="","",SUM(Table2[[#This Row],[M2A]]-(IF(Table2[[#This Row],[M1A]]="",Table2[[#This Row],[AWAL]],Table2[[#This Row],[M1A]]))))</f>
        <v/>
      </c>
      <c r="J1791" s="30"/>
      <c r="K179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79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91" s="31" t="str">
        <f>IF(NOT(Table2[[#This Row],[M1B]]=""),"+-","")</f>
        <v/>
      </c>
      <c r="O1791" s="50"/>
    </row>
    <row r="1792" spans="1:15">
      <c r="A1792" s="28">
        <f>IF(Table2[[#This Row],[TT]]&lt;1,"",COUNT(A$2:A1791)+1)</f>
        <v>1632</v>
      </c>
      <c r="B1792" s="70" t="s">
        <v>1862</v>
      </c>
      <c r="C1792" s="71">
        <v>5</v>
      </c>
      <c r="D1792" s="71" t="s">
        <v>91</v>
      </c>
      <c r="E179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792" s="29" t="str">
        <f>IF(Table2[[#This Row],[M1A]]="","",Table2[[#This Row],[M1A]]-Table2[[#This Row],[AWAL]])</f>
        <v/>
      </c>
      <c r="I1792" s="29" t="str">
        <f>IF(Table2[[#This Row],[M2A]]="","",SUM(Table2[[#This Row],[M2A]]-(IF(Table2[[#This Row],[M1A]]="",Table2[[#This Row],[AWAL]],Table2[[#This Row],[M1A]]))))</f>
        <v/>
      </c>
      <c r="J1792" s="30">
        <v>4</v>
      </c>
      <c r="K1792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179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92" s="31" t="str">
        <f>IF(NOT(Table2[[#This Row],[M1B]]=""),"+-","")</f>
        <v/>
      </c>
      <c r="O1792" s="50"/>
    </row>
    <row r="1793" spans="1:15">
      <c r="A1793" s="28">
        <f>IF(Table2[[#This Row],[TT]]&lt;1,"",COUNT(A$2:A1792)+1)</f>
        <v>1633</v>
      </c>
      <c r="B1793" s="70" t="s">
        <v>1863</v>
      </c>
      <c r="C1793" s="71">
        <v>2</v>
      </c>
      <c r="D1793" s="71" t="s">
        <v>39</v>
      </c>
      <c r="E179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793" s="29" t="str">
        <f>IF(Table2[[#This Row],[M1A]]="","",Table2[[#This Row],[M1A]]-Table2[[#This Row],[AWAL]])</f>
        <v/>
      </c>
      <c r="H1793" s="29">
        <v>1</v>
      </c>
      <c r="I1793" s="29">
        <f>IF(Table2[[#This Row],[M2A]]="","",SUM(Table2[[#This Row],[M2A]]-(IF(Table2[[#This Row],[M1A]]="",Table2[[#This Row],[AWAL]],Table2[[#This Row],[M1A]]))))</f>
        <v>-1</v>
      </c>
      <c r="J1793" s="30"/>
      <c r="K179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79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93" s="31" t="str">
        <f>IF(NOT(Table2[[#This Row],[M1B]]=""),"+-","")</f>
        <v/>
      </c>
      <c r="O1793" s="50"/>
    </row>
    <row r="1794" spans="1:15">
      <c r="A1794" s="28">
        <f>IF(Table2[[#This Row],[TT]]&lt;1,"",COUNT(A$2:A1793)+1)</f>
        <v>1634</v>
      </c>
      <c r="B1794" s="38" t="s">
        <v>1864</v>
      </c>
      <c r="C1794" s="39">
        <v>75</v>
      </c>
      <c r="D1794" s="39" t="s">
        <v>91</v>
      </c>
      <c r="E179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27</v>
      </c>
      <c r="F1794" s="29">
        <v>72</v>
      </c>
      <c r="G1794" s="29">
        <f>IF(Table2[[#This Row],[M1A]]="","",Table2[[#This Row],[M1A]]-Table2[[#This Row],[AWAL]])</f>
        <v>-3</v>
      </c>
      <c r="H1794" s="29">
        <v>65</v>
      </c>
      <c r="I1794" s="29">
        <f>IF(Table2[[#This Row],[M2A]]="","",SUM(Table2[[#This Row],[M2A]]-(IF(Table2[[#This Row],[M1A]]="",Table2[[#This Row],[AWAL]],Table2[[#This Row],[M1A]]))))</f>
        <v>-7</v>
      </c>
      <c r="J1794" s="30">
        <v>38</v>
      </c>
      <c r="K1794" s="29">
        <f>IF(Table2[[#This Row],[M3A]]="","",SUM(Table2[[#This Row],[M3A]]-(IF(Table2[[#This Row],[M2A]]="",IF(Table2[[#This Row],[M1A]]="",Table2[[#This Row],[AWAL]],Table2[[#This Row],[M1A]]),Table2[[#This Row],[M2A]]))))</f>
        <v>-27</v>
      </c>
      <c r="L1794" s="29">
        <v>27</v>
      </c>
      <c r="M1794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-11</v>
      </c>
      <c r="N1794" s="31" t="str">
        <f>IF(NOT(Table2[[#This Row],[M1B]]=""),"+-","")</f>
        <v>+-</v>
      </c>
      <c r="O1794" s="50"/>
    </row>
    <row r="1795" spans="1:15">
      <c r="A1795" s="28">
        <f>IF(Table2[[#This Row],[TT]]&lt;1,"",COUNT(A$2:A1794)+1)</f>
        <v>1635</v>
      </c>
      <c r="B1795" s="38" t="s">
        <v>1865</v>
      </c>
      <c r="C1795" s="39">
        <v>8</v>
      </c>
      <c r="D1795" s="39" t="s">
        <v>59</v>
      </c>
      <c r="E179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795" s="29" t="str">
        <f>IF(Table2[[#This Row],[M1A]]="","",Table2[[#This Row],[M1A]]-Table2[[#This Row],[AWAL]])</f>
        <v/>
      </c>
      <c r="I1795" s="29" t="str">
        <f>IF(Table2[[#This Row],[M2A]]="","",SUM(Table2[[#This Row],[M2A]]-(IF(Table2[[#This Row],[M1A]]="",Table2[[#This Row],[AWAL]],Table2[[#This Row],[M1A]]))))</f>
        <v/>
      </c>
      <c r="J1795" s="30"/>
      <c r="K179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1795" s="29">
        <v>7</v>
      </c>
      <c r="M1795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1795" s="31" t="str">
        <f>IF(NOT(Table2[[#This Row],[M1B]]=""),"+-","")</f>
        <v/>
      </c>
      <c r="O1795" s="50"/>
    </row>
    <row r="1796" spans="1:15">
      <c r="A1796" s="28">
        <f>IF(Table2[[#This Row],[TT]]&lt;1,"",COUNT(A$2:A1795)+1)</f>
        <v>1636</v>
      </c>
      <c r="B1796" s="38" t="s">
        <v>1866</v>
      </c>
      <c r="C1796" s="39">
        <v>1</v>
      </c>
      <c r="D1796" s="39" t="s">
        <v>59</v>
      </c>
      <c r="E179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796" s="29" t="str">
        <f>IF(Table2[[#This Row],[M1A]]="","",Table2[[#This Row],[M1A]]-Table2[[#This Row],[AWAL]])</f>
        <v/>
      </c>
      <c r="I1796" s="29" t="str">
        <f>IF(Table2[[#This Row],[M2A]]="","",SUM(Table2[[#This Row],[M2A]]-(IF(Table2[[#This Row],[M1A]]="",Table2[[#This Row],[AWAL]],Table2[[#This Row],[M1A]]))))</f>
        <v/>
      </c>
      <c r="J1796" s="30"/>
      <c r="K179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79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96" s="31" t="str">
        <f>IF(NOT(Table2[[#This Row],[M1B]]=""),"+-","")</f>
        <v/>
      </c>
      <c r="O1796" s="50"/>
    </row>
    <row r="1797" spans="1:15">
      <c r="A1797" s="28">
        <f>IF(Table2[[#This Row],[TT]]&lt;1,"",COUNT(A$2:A1796)+1)</f>
        <v>1637</v>
      </c>
      <c r="B1797" s="38" t="s">
        <v>1867</v>
      </c>
      <c r="C1797" s="39">
        <v>6</v>
      </c>
      <c r="D1797" s="39" t="s">
        <v>262</v>
      </c>
      <c r="E179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797" s="29" t="str">
        <f>IF(Table2[[#This Row],[M1A]]="","",Table2[[#This Row],[M1A]]-Table2[[#This Row],[AWAL]])</f>
        <v/>
      </c>
      <c r="I1797" s="29" t="str">
        <f>IF(Table2[[#This Row],[M2A]]="","",SUM(Table2[[#This Row],[M2A]]-(IF(Table2[[#This Row],[M1A]]="",Table2[[#This Row],[AWAL]],Table2[[#This Row],[M1A]]))))</f>
        <v/>
      </c>
      <c r="J1797" s="30"/>
      <c r="K179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1797" s="29">
        <v>2</v>
      </c>
      <c r="M1797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-4</v>
      </c>
      <c r="N1797" s="31" t="str">
        <f>IF(NOT(Table2[[#This Row],[M1B]]=""),"+-","")</f>
        <v/>
      </c>
      <c r="O1797" s="50"/>
    </row>
    <row r="1798" spans="1:15">
      <c r="A1798" s="91">
        <f>IF(Table2[[#This Row],[TT]]&lt;1,"",COUNT(A$2:A1797)+1)</f>
        <v>1638</v>
      </c>
      <c r="B1798" s="37" t="s">
        <v>3173</v>
      </c>
      <c r="D1798" s="42" t="s">
        <v>2970</v>
      </c>
      <c r="E1798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798" s="31" t="str">
        <f>IF(Table2[[#This Row],[M1A]]="","",Table2[[#This Row],[M1A]]-Table2[[#This Row],[AWAL]])</f>
        <v/>
      </c>
      <c r="I1798" s="31" t="str">
        <f>IF(Table2[[#This Row],[M2A]]="","",SUM(Table2[[#This Row],[M2A]]-(IF(Table2[[#This Row],[M1A]]="",Table2[[#This Row],[AWAL]],Table2[[#This Row],[M1A]]))))</f>
        <v/>
      </c>
      <c r="J1798" s="30"/>
      <c r="K1798" s="31" t="str">
        <f>IF(Table2[[#This Row],[M3A]]="","",SUM(Table2[[#This Row],[M3A]]-(IF(Table2[[#This Row],[M2A]]="",IF(Table2[[#This Row],[M1A]]="",Table2[[#This Row],[AWAL]],Table2[[#This Row],[M1A]]),Table2[[#This Row],[M2A]]))))</f>
        <v/>
      </c>
      <c r="L1798" s="29">
        <v>2</v>
      </c>
      <c r="M1798" s="31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2</v>
      </c>
      <c r="N1798" s="31" t="str">
        <f>IF(NOT(Table2[[#This Row],[M1B]]=""),"+-","")</f>
        <v/>
      </c>
      <c r="O1798" s="31"/>
    </row>
    <row r="1799" spans="1:15">
      <c r="A1799" s="28">
        <f>IF(Table2[[#This Row],[TT]]&lt;1,"",COUNT(A$2:A1798)+1)</f>
        <v>1639</v>
      </c>
      <c r="B1799" s="38" t="s">
        <v>1868</v>
      </c>
      <c r="C1799" s="39">
        <v>2</v>
      </c>
      <c r="D1799" s="39" t="s">
        <v>106</v>
      </c>
      <c r="E179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799" s="29" t="str">
        <f>IF(Table2[[#This Row],[M1A]]="","",Table2[[#This Row],[M1A]]-Table2[[#This Row],[AWAL]])</f>
        <v/>
      </c>
      <c r="I1799" s="29" t="str">
        <f>IF(Table2[[#This Row],[M2A]]="","",SUM(Table2[[#This Row],[M2A]]-(IF(Table2[[#This Row],[M1A]]="",Table2[[#This Row],[AWAL]],Table2[[#This Row],[M1A]]))))</f>
        <v/>
      </c>
      <c r="J1799" s="30"/>
      <c r="K179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79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99" s="31" t="str">
        <f>IF(NOT(Table2[[#This Row],[M1B]]=""),"+-","")</f>
        <v/>
      </c>
      <c r="O1799" s="50"/>
    </row>
    <row r="1800" spans="1:15">
      <c r="A1800" s="28">
        <f>IF(Table2[[#This Row],[TT]]&lt;1,"",COUNT(A$2:A1799)+1)</f>
        <v>1640</v>
      </c>
      <c r="B1800" s="70" t="s">
        <v>1869</v>
      </c>
      <c r="C1800" s="71">
        <v>4</v>
      </c>
      <c r="D1800" s="71" t="s">
        <v>53</v>
      </c>
      <c r="E180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800" s="29" t="str">
        <f>IF(Table2[[#This Row],[M1A]]="","",Table2[[#This Row],[M1A]]-Table2[[#This Row],[AWAL]])</f>
        <v/>
      </c>
      <c r="I1800" s="29" t="str">
        <f>IF(Table2[[#This Row],[M2A]]="","",SUM(Table2[[#This Row],[M2A]]-(IF(Table2[[#This Row],[M1A]]="",Table2[[#This Row],[AWAL]],Table2[[#This Row],[M1A]]))))</f>
        <v/>
      </c>
      <c r="J1800" s="30"/>
      <c r="K180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0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00" s="31" t="str">
        <f>IF(NOT(Table2[[#This Row],[M1B]]=""),"+-","")</f>
        <v/>
      </c>
      <c r="O1800" s="50"/>
    </row>
    <row r="1801" spans="1:15">
      <c r="A1801" s="28">
        <f>IF(Table2[[#This Row],[TT]]&lt;1,"",COUNT(A$2:A1800)+1)</f>
        <v>1641</v>
      </c>
      <c r="B1801" s="38" t="s">
        <v>1870</v>
      </c>
      <c r="C1801" s="39">
        <v>5</v>
      </c>
      <c r="D1801" s="39" t="s">
        <v>106</v>
      </c>
      <c r="E180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801" s="29" t="str">
        <f>IF(Table2[[#This Row],[M1A]]="","",Table2[[#This Row],[M1A]]-Table2[[#This Row],[AWAL]])</f>
        <v/>
      </c>
      <c r="I1801" s="29" t="str">
        <f>IF(Table2[[#This Row],[M2A]]="","",SUM(Table2[[#This Row],[M2A]]-(IF(Table2[[#This Row],[M1A]]="",Table2[[#This Row],[AWAL]],Table2[[#This Row],[M1A]]))))</f>
        <v/>
      </c>
      <c r="J1801" s="30"/>
      <c r="K180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0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01" s="31" t="str">
        <f>IF(NOT(Table2[[#This Row],[M1B]]=""),"+-","")</f>
        <v/>
      </c>
      <c r="O1801" s="50"/>
    </row>
    <row r="1802" spans="1:15">
      <c r="A1802" s="28">
        <f>IF(Table2[[#This Row],[TT]]&lt;1,"",COUNT(A$2:A1801)+1)</f>
        <v>1642</v>
      </c>
      <c r="B1802" s="38" t="s">
        <v>1871</v>
      </c>
      <c r="C1802" s="39">
        <v>3</v>
      </c>
      <c r="D1802" s="39" t="s">
        <v>39</v>
      </c>
      <c r="E180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802" s="29" t="str">
        <f>IF(Table2[[#This Row],[M1A]]="","",Table2[[#This Row],[M1A]]-Table2[[#This Row],[AWAL]])</f>
        <v/>
      </c>
      <c r="I1802" s="29" t="str">
        <f>IF(Table2[[#This Row],[M2A]]="","",SUM(Table2[[#This Row],[M2A]]-(IF(Table2[[#This Row],[M1A]]="",Table2[[#This Row],[AWAL]],Table2[[#This Row],[M1A]]))))</f>
        <v/>
      </c>
      <c r="J1802" s="30"/>
      <c r="K180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0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02" s="31" t="str">
        <f>IF(NOT(Table2[[#This Row],[M1B]]=""),"+-","")</f>
        <v/>
      </c>
      <c r="O1802" s="50"/>
    </row>
    <row r="1803" spans="1:15">
      <c r="A1803" s="28">
        <f>IF(Table2[[#This Row],[TT]]&lt;1,"",COUNT(A$2:A1802)+1)</f>
        <v>1643</v>
      </c>
      <c r="B1803" s="38" t="s">
        <v>1872</v>
      </c>
      <c r="C1803" s="39">
        <v>27</v>
      </c>
      <c r="D1803" s="39" t="s">
        <v>39</v>
      </c>
      <c r="E180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25</v>
      </c>
      <c r="G1803" s="29" t="str">
        <f>IF(Table2[[#This Row],[M1A]]="","",Table2[[#This Row],[M1A]]-Table2[[#This Row],[AWAL]])</f>
        <v/>
      </c>
      <c r="H1803" s="29">
        <v>26</v>
      </c>
      <c r="I1803" s="29">
        <f>IF(Table2[[#This Row],[M2A]]="","",SUM(Table2[[#This Row],[M2A]]-(IF(Table2[[#This Row],[M1A]]="",Table2[[#This Row],[AWAL]],Table2[[#This Row],[M1A]]))))</f>
        <v>-1</v>
      </c>
      <c r="J1803" s="30">
        <v>25</v>
      </c>
      <c r="K1803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180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03" s="31" t="str">
        <f>IF(NOT(Table2[[#This Row],[M1B]]=""),"+-","")</f>
        <v/>
      </c>
      <c r="O1803" s="50"/>
    </row>
    <row r="1804" spans="1:15">
      <c r="A1804" s="28">
        <f>IF(Table2[[#This Row],[TT]]&lt;1,"",COUNT(A$2:A1803)+1)</f>
        <v>1644</v>
      </c>
      <c r="B1804" s="38" t="s">
        <v>1873</v>
      </c>
      <c r="C1804" s="39">
        <v>2</v>
      </c>
      <c r="D1804" s="39">
        <v>0</v>
      </c>
      <c r="E180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804" s="29" t="str">
        <f>IF(Table2[[#This Row],[M1A]]="","",Table2[[#This Row],[M1A]]-Table2[[#This Row],[AWAL]])</f>
        <v/>
      </c>
      <c r="I1804" s="29" t="str">
        <f>IF(Table2[[#This Row],[M2A]]="","",SUM(Table2[[#This Row],[M2A]]-(IF(Table2[[#This Row],[M1A]]="",Table2[[#This Row],[AWAL]],Table2[[#This Row],[M1A]]))))</f>
        <v/>
      </c>
      <c r="J1804" s="30"/>
      <c r="K180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0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04" s="31" t="str">
        <f>IF(NOT(Table2[[#This Row],[M1B]]=""),"+-","")</f>
        <v/>
      </c>
      <c r="O1804" s="50"/>
    </row>
    <row r="1805" spans="1:15">
      <c r="A1805" s="28">
        <f>IF(Table2[[#This Row],[TT]]&lt;1,"",COUNT(A$2:A1804)+1)</f>
        <v>1645</v>
      </c>
      <c r="B1805" s="38" t="s">
        <v>1874</v>
      </c>
      <c r="C1805" s="39">
        <v>2</v>
      </c>
      <c r="D1805" s="39" t="s">
        <v>64</v>
      </c>
      <c r="E180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805" s="29" t="str">
        <f>IF(Table2[[#This Row],[M1A]]="","",Table2[[#This Row],[M1A]]-Table2[[#This Row],[AWAL]])</f>
        <v/>
      </c>
      <c r="I1805" s="29" t="str">
        <f>IF(Table2[[#This Row],[M2A]]="","",SUM(Table2[[#This Row],[M2A]]-(IF(Table2[[#This Row],[M1A]]="",Table2[[#This Row],[AWAL]],Table2[[#This Row],[M1A]]))))</f>
        <v/>
      </c>
      <c r="J1805" s="30"/>
      <c r="K180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0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05" s="31" t="str">
        <f>IF(NOT(Table2[[#This Row],[M1B]]=""),"+-","")</f>
        <v/>
      </c>
      <c r="O1805" s="50"/>
    </row>
    <row r="1806" spans="1:15">
      <c r="A1806" s="28">
        <f>IF(Table2[[#This Row],[TT]]&lt;1,"",COUNT(A$2:A1805)+1)</f>
        <v>1646</v>
      </c>
      <c r="B1806" s="38" t="s">
        <v>1875</v>
      </c>
      <c r="C1806" s="39">
        <v>2</v>
      </c>
      <c r="D1806" s="39" t="s">
        <v>39</v>
      </c>
      <c r="E180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806" s="29" t="str">
        <f>IF(Table2[[#This Row],[M1A]]="","",Table2[[#This Row],[M1A]]-Table2[[#This Row],[AWAL]])</f>
        <v/>
      </c>
      <c r="I1806" s="29" t="str">
        <f>IF(Table2[[#This Row],[M2A]]="","",SUM(Table2[[#This Row],[M2A]]-(IF(Table2[[#This Row],[M1A]]="",Table2[[#This Row],[AWAL]],Table2[[#This Row],[M1A]]))))</f>
        <v/>
      </c>
      <c r="J1806" s="30"/>
      <c r="K180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0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06" s="31" t="str">
        <f>IF(NOT(Table2[[#This Row],[M1B]]=""),"+-","")</f>
        <v/>
      </c>
      <c r="O1806" s="50"/>
    </row>
    <row r="1807" spans="1:15">
      <c r="A1807" s="28">
        <f>IF(Table2[[#This Row],[TT]]&lt;1,"",COUNT(A$2:A1806)+1)</f>
        <v>1647</v>
      </c>
      <c r="B1807" s="38" t="s">
        <v>1876</v>
      </c>
      <c r="C1807" s="39">
        <v>3</v>
      </c>
      <c r="D1807" s="39" t="s">
        <v>67</v>
      </c>
      <c r="E180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807" s="29" t="str">
        <f>IF(Table2[[#This Row],[M1A]]="","",Table2[[#This Row],[M1A]]-Table2[[#This Row],[AWAL]])</f>
        <v/>
      </c>
      <c r="I1807" s="29" t="str">
        <f>IF(Table2[[#This Row],[M2A]]="","",SUM(Table2[[#This Row],[M2A]]-(IF(Table2[[#This Row],[M1A]]="",Table2[[#This Row],[AWAL]],Table2[[#This Row],[M1A]]))))</f>
        <v/>
      </c>
      <c r="J1807" s="30"/>
      <c r="K180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0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07" s="31" t="str">
        <f>IF(NOT(Table2[[#This Row],[M1B]]=""),"+-","")</f>
        <v/>
      </c>
      <c r="O1807" s="50"/>
    </row>
    <row r="1808" spans="1:15">
      <c r="A1808" s="28">
        <f>IF(Table2[[#This Row],[TT]]&lt;1,"",COUNT(A$2:A1807)+1)</f>
        <v>1648</v>
      </c>
      <c r="B1808" s="38" t="s">
        <v>1877</v>
      </c>
      <c r="C1808" s="39">
        <v>3</v>
      </c>
      <c r="D1808" s="39" t="s">
        <v>64</v>
      </c>
      <c r="E180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808" s="29" t="str">
        <f>IF(Table2[[#This Row],[M1A]]="","",Table2[[#This Row],[M1A]]-Table2[[#This Row],[AWAL]])</f>
        <v/>
      </c>
      <c r="I1808" s="29" t="str">
        <f>IF(Table2[[#This Row],[M2A]]="","",SUM(Table2[[#This Row],[M2A]]-(IF(Table2[[#This Row],[M1A]]="",Table2[[#This Row],[AWAL]],Table2[[#This Row],[M1A]]))))</f>
        <v/>
      </c>
      <c r="J1808" s="30"/>
      <c r="K180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0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08" s="31" t="str">
        <f>IF(NOT(Table2[[#This Row],[M1B]]=""),"+-","")</f>
        <v/>
      </c>
      <c r="O1808" s="50"/>
    </row>
    <row r="1809" spans="1:15">
      <c r="A1809" s="28">
        <f>IF(Table2[[#This Row],[TT]]&lt;1,"",COUNT(A$2:A1808)+1)</f>
        <v>1649</v>
      </c>
      <c r="B1809" s="38" t="s">
        <v>1878</v>
      </c>
      <c r="C1809" s="39">
        <v>6</v>
      </c>
      <c r="D1809" s="39" t="s">
        <v>835</v>
      </c>
      <c r="E180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1809" s="29" t="str">
        <f>IF(Table2[[#This Row],[M1A]]="","",Table2[[#This Row],[M1A]]-Table2[[#This Row],[AWAL]])</f>
        <v/>
      </c>
      <c r="I1809" s="29" t="str">
        <f>IF(Table2[[#This Row],[M2A]]="","",SUM(Table2[[#This Row],[M2A]]-(IF(Table2[[#This Row],[M1A]]="",Table2[[#This Row],[AWAL]],Table2[[#This Row],[M1A]]))))</f>
        <v/>
      </c>
      <c r="J1809" s="30"/>
      <c r="K180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0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09" s="31" t="str">
        <f>IF(NOT(Table2[[#This Row],[M1B]]=""),"+-","")</f>
        <v/>
      </c>
      <c r="O1809" s="50"/>
    </row>
    <row r="1810" spans="1:15">
      <c r="A1810" s="28">
        <f>IF(Table2[[#This Row],[TT]]&lt;1,"",COUNT(A$2:A1809)+1)</f>
        <v>1650</v>
      </c>
      <c r="B1810" s="38" t="s">
        <v>1879</v>
      </c>
      <c r="C1810" s="39">
        <v>7</v>
      </c>
      <c r="D1810" s="39" t="s">
        <v>106</v>
      </c>
      <c r="E181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810" s="29" t="str">
        <f>IF(Table2[[#This Row],[M1A]]="","",Table2[[#This Row],[M1A]]-Table2[[#This Row],[AWAL]])</f>
        <v/>
      </c>
      <c r="I1810" s="29" t="str">
        <f>IF(Table2[[#This Row],[M2A]]="","",SUM(Table2[[#This Row],[M2A]]-(IF(Table2[[#This Row],[M1A]]="",Table2[[#This Row],[AWAL]],Table2[[#This Row],[M1A]]))))</f>
        <v/>
      </c>
      <c r="J1810" s="30"/>
      <c r="K181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1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10" s="31" t="str">
        <f>IF(NOT(Table2[[#This Row],[M1B]]=""),"+-","")</f>
        <v/>
      </c>
      <c r="O1810" s="50"/>
    </row>
    <row r="1811" spans="1:15">
      <c r="A1811" s="28" t="str">
        <f>IF(Table2[[#This Row],[TT]]&lt;1,"",COUNT(A$2:A1810)+1)</f>
        <v/>
      </c>
      <c r="B1811" s="38" t="s">
        <v>1880</v>
      </c>
      <c r="C1811" s="39">
        <v>5</v>
      </c>
      <c r="D1811" s="39" t="s">
        <v>91</v>
      </c>
      <c r="E181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811" s="29" t="str">
        <f>IF(Table2[[#This Row],[M1A]]="","",Table2[[#This Row],[M1A]]-Table2[[#This Row],[AWAL]])</f>
        <v/>
      </c>
      <c r="I1811" s="29" t="str">
        <f>IF(Table2[[#This Row],[M2A]]="","",SUM(Table2[[#This Row],[M2A]]-(IF(Table2[[#This Row],[M1A]]="",Table2[[#This Row],[AWAL]],Table2[[#This Row],[M1A]]))))</f>
        <v/>
      </c>
      <c r="J1811" s="30"/>
      <c r="K181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1811" s="29">
        <v>0</v>
      </c>
      <c r="M1811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-5</v>
      </c>
      <c r="N1811" s="31" t="str">
        <f>IF(NOT(Table2[[#This Row],[M1B]]=""),"+-","")</f>
        <v/>
      </c>
      <c r="O1811" s="50"/>
    </row>
    <row r="1812" spans="1:15">
      <c r="A1812" s="28">
        <f>IF(Table2[[#This Row],[TT]]&lt;1,"",COUNT(A$2:A1811)+1)</f>
        <v>1651</v>
      </c>
      <c r="B1812" s="38" t="s">
        <v>1881</v>
      </c>
      <c r="C1812" s="39">
        <v>25</v>
      </c>
      <c r="D1812" s="39" t="s">
        <v>43</v>
      </c>
      <c r="E181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25</v>
      </c>
      <c r="G1812" s="29" t="str">
        <f>IF(Table2[[#This Row],[M1A]]="","",Table2[[#This Row],[M1A]]-Table2[[#This Row],[AWAL]])</f>
        <v/>
      </c>
      <c r="I1812" s="29" t="str">
        <f>IF(Table2[[#This Row],[M2A]]="","",SUM(Table2[[#This Row],[M2A]]-(IF(Table2[[#This Row],[M1A]]="",Table2[[#This Row],[AWAL]],Table2[[#This Row],[M1A]]))))</f>
        <v/>
      </c>
      <c r="J1812" s="30"/>
      <c r="K181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1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12" s="31" t="str">
        <f>IF(NOT(Table2[[#This Row],[M1B]]=""),"+-","")</f>
        <v/>
      </c>
      <c r="O1812" s="50"/>
    </row>
    <row r="1813" spans="1:15">
      <c r="A1813" s="28">
        <f>IF(Table2[[#This Row],[TT]]&lt;1,"",COUNT(A$2:A1812)+1)</f>
        <v>1652</v>
      </c>
      <c r="B1813" s="38" t="s">
        <v>1882</v>
      </c>
      <c r="C1813" s="39">
        <v>20</v>
      </c>
      <c r="D1813" s="39" t="s">
        <v>1502</v>
      </c>
      <c r="E181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20</v>
      </c>
      <c r="G1813" s="29" t="str">
        <f>IF(Table2[[#This Row],[M1A]]="","",Table2[[#This Row],[M1A]]-Table2[[#This Row],[AWAL]])</f>
        <v/>
      </c>
      <c r="I1813" s="29" t="str">
        <f>IF(Table2[[#This Row],[M2A]]="","",SUM(Table2[[#This Row],[M2A]]-(IF(Table2[[#This Row],[M1A]]="",Table2[[#This Row],[AWAL]],Table2[[#This Row],[M1A]]))))</f>
        <v/>
      </c>
      <c r="J1813" s="30"/>
      <c r="K181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1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13" s="31" t="str">
        <f>IF(NOT(Table2[[#This Row],[M1B]]=""),"+-","")</f>
        <v/>
      </c>
      <c r="O1813" s="50"/>
    </row>
    <row r="1814" spans="1:15">
      <c r="A1814" s="28">
        <f>IF(Table2[[#This Row],[TT]]&lt;1,"",COUNT(A$2:A1813)+1)</f>
        <v>1653</v>
      </c>
      <c r="B1814" s="38" t="s">
        <v>1883</v>
      </c>
      <c r="C1814" s="39">
        <v>2</v>
      </c>
      <c r="D1814" s="39" t="s">
        <v>1884</v>
      </c>
      <c r="E181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814" s="29" t="str">
        <f>IF(Table2[[#This Row],[M1A]]="","",Table2[[#This Row],[M1A]]-Table2[[#This Row],[AWAL]])</f>
        <v/>
      </c>
      <c r="I1814" s="29" t="str">
        <f>IF(Table2[[#This Row],[M2A]]="","",SUM(Table2[[#This Row],[M2A]]-(IF(Table2[[#This Row],[M1A]]="",Table2[[#This Row],[AWAL]],Table2[[#This Row],[M1A]]))))</f>
        <v/>
      </c>
      <c r="J1814" s="30"/>
      <c r="K181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1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14" s="31" t="str">
        <f>IF(NOT(Table2[[#This Row],[M1B]]=""),"+-","")</f>
        <v/>
      </c>
      <c r="O1814" s="50"/>
    </row>
    <row r="1815" spans="1:15">
      <c r="A1815" s="28">
        <f>IF(Table2[[#This Row],[TT]]&lt;1,"",COUNT(A$2:A1814)+1)</f>
        <v>1654</v>
      </c>
      <c r="B1815" s="38" t="s">
        <v>1885</v>
      </c>
      <c r="C1815" s="39">
        <v>3</v>
      </c>
      <c r="D1815" s="39" t="s">
        <v>39</v>
      </c>
      <c r="E181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815" s="29" t="str">
        <f>IF(Table2[[#This Row],[M1A]]="","",Table2[[#This Row],[M1A]]-Table2[[#This Row],[AWAL]])</f>
        <v/>
      </c>
      <c r="I1815" s="29" t="str">
        <f>IF(Table2[[#This Row],[M2A]]="","",SUM(Table2[[#This Row],[M2A]]-(IF(Table2[[#This Row],[M1A]]="",Table2[[#This Row],[AWAL]],Table2[[#This Row],[M1A]]))))</f>
        <v/>
      </c>
      <c r="J1815" s="30"/>
      <c r="K181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1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15" s="31" t="str">
        <f>IF(NOT(Table2[[#This Row],[M1B]]=""),"+-","")</f>
        <v/>
      </c>
      <c r="O1815" s="50"/>
    </row>
    <row r="1816" spans="1:15">
      <c r="A1816" s="28">
        <f>IF(Table2[[#This Row],[TT]]&lt;1,"",COUNT(A$2:A1815)+1)</f>
        <v>1655</v>
      </c>
      <c r="B1816" s="38" t="s">
        <v>1886</v>
      </c>
      <c r="C1816" s="39">
        <v>5</v>
      </c>
      <c r="D1816" s="39">
        <v>96</v>
      </c>
      <c r="E181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816" s="29" t="str">
        <f>IF(Table2[[#This Row],[M1A]]="","",Table2[[#This Row],[M1A]]-Table2[[#This Row],[AWAL]])</f>
        <v/>
      </c>
      <c r="I1816" s="29" t="str">
        <f>IF(Table2[[#This Row],[M2A]]="","",SUM(Table2[[#This Row],[M2A]]-(IF(Table2[[#This Row],[M1A]]="",Table2[[#This Row],[AWAL]],Table2[[#This Row],[M1A]]))))</f>
        <v/>
      </c>
      <c r="J1816" s="30"/>
      <c r="K181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1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16" s="31" t="str">
        <f>IF(NOT(Table2[[#This Row],[M1B]]=""),"+-","")</f>
        <v/>
      </c>
      <c r="O1816" s="50"/>
    </row>
    <row r="1817" spans="1:15">
      <c r="A1817" s="28">
        <f>IF(Table2[[#This Row],[TT]]&lt;1,"",COUNT(A$2:A1816)+1)</f>
        <v>1656</v>
      </c>
      <c r="B1817" s="38" t="s">
        <v>1887</v>
      </c>
      <c r="C1817" s="39">
        <v>6</v>
      </c>
      <c r="D1817" s="39" t="s">
        <v>43</v>
      </c>
      <c r="E181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1817" s="29" t="str">
        <f>IF(Table2[[#This Row],[M1A]]="","",Table2[[#This Row],[M1A]]-Table2[[#This Row],[AWAL]])</f>
        <v/>
      </c>
      <c r="I1817" s="29" t="str">
        <f>IF(Table2[[#This Row],[M2A]]="","",SUM(Table2[[#This Row],[M2A]]-(IF(Table2[[#This Row],[M1A]]="",Table2[[#This Row],[AWAL]],Table2[[#This Row],[M1A]]))))</f>
        <v/>
      </c>
      <c r="J1817" s="30"/>
      <c r="K181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1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17" s="31" t="str">
        <f>IF(NOT(Table2[[#This Row],[M1B]]=""),"+-","")</f>
        <v/>
      </c>
      <c r="O1817" s="50"/>
    </row>
    <row r="1818" spans="1:15">
      <c r="A1818" s="28">
        <f>IF(Table2[[#This Row],[TT]]&lt;1,"",COUNT(A$2:A1817)+1)</f>
        <v>1657</v>
      </c>
      <c r="B1818" s="38" t="s">
        <v>1888</v>
      </c>
      <c r="C1818" s="39">
        <v>5</v>
      </c>
      <c r="D1818" s="39" t="s">
        <v>39</v>
      </c>
      <c r="E181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818" s="29" t="str">
        <f>IF(Table2[[#This Row],[M1A]]="","",Table2[[#This Row],[M1A]]-Table2[[#This Row],[AWAL]])</f>
        <v/>
      </c>
      <c r="I1818" s="29" t="str">
        <f>IF(Table2[[#This Row],[M2A]]="","",SUM(Table2[[#This Row],[M2A]]-(IF(Table2[[#This Row],[M1A]]="",Table2[[#This Row],[AWAL]],Table2[[#This Row],[M1A]]))))</f>
        <v/>
      </c>
      <c r="J1818" s="30"/>
      <c r="K181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1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18" s="31" t="str">
        <f>IF(NOT(Table2[[#This Row],[M1B]]=""),"+-","")</f>
        <v/>
      </c>
      <c r="O1818" s="50"/>
    </row>
    <row r="1819" spans="1:15">
      <c r="A1819" s="28">
        <f>IF(Table2[[#This Row],[TT]]&lt;1,"",COUNT(A$2:A1818)+1)</f>
        <v>1658</v>
      </c>
      <c r="B1819" s="38" t="s">
        <v>1889</v>
      </c>
      <c r="C1819" s="39">
        <v>2</v>
      </c>
      <c r="D1819" s="39" t="s">
        <v>39</v>
      </c>
      <c r="E181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819" s="29" t="str">
        <f>IF(Table2[[#This Row],[M1A]]="","",Table2[[#This Row],[M1A]]-Table2[[#This Row],[AWAL]])</f>
        <v/>
      </c>
      <c r="I1819" s="29" t="str">
        <f>IF(Table2[[#This Row],[M2A]]="","",SUM(Table2[[#This Row],[M2A]]-(IF(Table2[[#This Row],[M1A]]="",Table2[[#This Row],[AWAL]],Table2[[#This Row],[M1A]]))))</f>
        <v/>
      </c>
      <c r="J1819" s="30"/>
      <c r="K181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1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19" s="31" t="str">
        <f>IF(NOT(Table2[[#This Row],[M1B]]=""),"+-","")</f>
        <v/>
      </c>
      <c r="O1819" s="50"/>
    </row>
    <row r="1820" spans="1:15">
      <c r="A1820" s="28">
        <f>IF(Table2[[#This Row],[TT]]&lt;1,"",COUNT(A$2:A1819)+1)</f>
        <v>1659</v>
      </c>
      <c r="B1820" s="38" t="s">
        <v>1890</v>
      </c>
      <c r="C1820" s="39">
        <v>1</v>
      </c>
      <c r="D1820" s="39" t="s">
        <v>39</v>
      </c>
      <c r="E182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820" s="29" t="str">
        <f>IF(Table2[[#This Row],[M1A]]="","",Table2[[#This Row],[M1A]]-Table2[[#This Row],[AWAL]])</f>
        <v/>
      </c>
      <c r="I1820" s="29" t="str">
        <f>IF(Table2[[#This Row],[M2A]]="","",SUM(Table2[[#This Row],[M2A]]-(IF(Table2[[#This Row],[M1A]]="",Table2[[#This Row],[AWAL]],Table2[[#This Row],[M1A]]))))</f>
        <v/>
      </c>
      <c r="J1820" s="30"/>
      <c r="K182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2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20" s="31" t="str">
        <f>IF(NOT(Table2[[#This Row],[M1B]]=""),"+-","")</f>
        <v/>
      </c>
      <c r="O1820" s="50"/>
    </row>
    <row r="1821" spans="1:15">
      <c r="A1821" s="28">
        <f>IF(Table2[[#This Row],[TT]]&lt;1,"",COUNT(A$2:A1820)+1)</f>
        <v>1660</v>
      </c>
      <c r="B1821" s="38" t="s">
        <v>1891</v>
      </c>
      <c r="C1821" s="39">
        <v>13</v>
      </c>
      <c r="D1821" s="39" t="s">
        <v>59</v>
      </c>
      <c r="E182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G1821" s="29" t="str">
        <f>IF(Table2[[#This Row],[M1A]]="","",Table2[[#This Row],[M1A]]-Table2[[#This Row],[AWAL]])</f>
        <v/>
      </c>
      <c r="I1821" s="29" t="str">
        <f>IF(Table2[[#This Row],[M2A]]="","",SUM(Table2[[#This Row],[M2A]]-(IF(Table2[[#This Row],[M1A]]="",Table2[[#This Row],[AWAL]],Table2[[#This Row],[M1A]]))))</f>
        <v/>
      </c>
      <c r="J1821" s="30"/>
      <c r="K182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1821" s="29">
        <v>12</v>
      </c>
      <c r="M1821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1821" s="31" t="str">
        <f>IF(NOT(Table2[[#This Row],[M1B]]=""),"+-","")</f>
        <v/>
      </c>
      <c r="O1821" s="50"/>
    </row>
    <row r="1822" spans="1:15">
      <c r="A1822" s="28">
        <f>IF(Table2[[#This Row],[TT]]&lt;1,"",COUNT(A$2:A1821)+1)</f>
        <v>1661</v>
      </c>
      <c r="B1822" s="38" t="s">
        <v>1892</v>
      </c>
      <c r="C1822" s="39">
        <v>4</v>
      </c>
      <c r="D1822" s="39" t="s">
        <v>835</v>
      </c>
      <c r="E182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822" s="29" t="str">
        <f>IF(Table2[[#This Row],[M1A]]="","",Table2[[#This Row],[M1A]]-Table2[[#This Row],[AWAL]])</f>
        <v/>
      </c>
      <c r="I1822" s="29" t="str">
        <f>IF(Table2[[#This Row],[M2A]]="","",SUM(Table2[[#This Row],[M2A]]-(IF(Table2[[#This Row],[M1A]]="",Table2[[#This Row],[AWAL]],Table2[[#This Row],[M1A]]))))</f>
        <v/>
      </c>
      <c r="J1822" s="30"/>
      <c r="K182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2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22" s="31" t="str">
        <f>IF(NOT(Table2[[#This Row],[M1B]]=""),"+-","")</f>
        <v/>
      </c>
      <c r="O1822" s="50"/>
    </row>
    <row r="1823" spans="1:15">
      <c r="A1823" s="78" t="str">
        <f>IF(Table2[[#This Row],[TT]]&lt;1,"",COUNT(A$2:A1822)+1)</f>
        <v/>
      </c>
      <c r="B1823" s="84" t="s">
        <v>3071</v>
      </c>
      <c r="C1823" s="79"/>
      <c r="D1823" s="79" t="s">
        <v>2889</v>
      </c>
      <c r="E1823" s="8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1823" s="81"/>
      <c r="G1823" s="80" t="str">
        <f>IF(Table2[[#This Row],[M1A]]="","",Table2[[#This Row],[M1A]]-Table2[[#This Row],[AWAL]])</f>
        <v/>
      </c>
      <c r="H1823" s="81">
        <v>3</v>
      </c>
      <c r="I1823" s="80">
        <f>IF(Table2[[#This Row],[M2A]]="","",SUM(Table2[[#This Row],[M2A]]-(IF(Table2[[#This Row],[M1A]]="",Table2[[#This Row],[AWAL]],Table2[[#This Row],[M1A]]))))</f>
        <v>3</v>
      </c>
      <c r="J1823" s="82">
        <v>0</v>
      </c>
      <c r="K1823" s="80">
        <f>IF(Table2[[#This Row],[M3A]]="","",SUM(Table2[[#This Row],[M3A]]-(IF(Table2[[#This Row],[M2A]]="",IF(Table2[[#This Row],[M1A]]="",Table2[[#This Row],[AWAL]],Table2[[#This Row],[M1A]]),Table2[[#This Row],[M2A]]))))</f>
        <v>-3</v>
      </c>
      <c r="L1823" s="81"/>
      <c r="M1823" s="80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23" s="80" t="str">
        <f>IF(NOT(Table2[[#This Row],[M1B]]=""),"+-","")</f>
        <v/>
      </c>
      <c r="O1823" s="80"/>
    </row>
    <row r="1824" spans="1:15">
      <c r="A1824" s="28">
        <f>IF(Table2[[#This Row],[TT]]&lt;1,"",COUNT(A$2:A1823)+1)</f>
        <v>1662</v>
      </c>
      <c r="B1824" s="38" t="s">
        <v>1893</v>
      </c>
      <c r="C1824" s="39">
        <v>15</v>
      </c>
      <c r="D1824" s="39" t="s">
        <v>1371</v>
      </c>
      <c r="E182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G1824" s="29" t="str">
        <f>IF(Table2[[#This Row],[M1A]]="","",Table2[[#This Row],[M1A]]-Table2[[#This Row],[AWAL]])</f>
        <v/>
      </c>
      <c r="I1824" s="29" t="str">
        <f>IF(Table2[[#This Row],[M2A]]="","",SUM(Table2[[#This Row],[M2A]]-(IF(Table2[[#This Row],[M1A]]="",Table2[[#This Row],[AWAL]],Table2[[#This Row],[M1A]]))))</f>
        <v/>
      </c>
      <c r="J1824" s="30"/>
      <c r="K182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2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24" s="31" t="str">
        <f>IF(NOT(Table2[[#This Row],[M1B]]=""),"+-","")</f>
        <v/>
      </c>
      <c r="O1824" s="50"/>
    </row>
    <row r="1825" spans="1:15">
      <c r="A1825" s="28">
        <f>IF(Table2[[#This Row],[TT]]&lt;1,"",COUNT(A$2:A1824)+1)</f>
        <v>1663</v>
      </c>
      <c r="B1825" s="38" t="s">
        <v>1894</v>
      </c>
      <c r="C1825" s="39">
        <v>1</v>
      </c>
      <c r="D1825" s="39" t="s">
        <v>782</v>
      </c>
      <c r="E182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825" s="29" t="str">
        <f>IF(Table2[[#This Row],[M1A]]="","",Table2[[#This Row],[M1A]]-Table2[[#This Row],[AWAL]])</f>
        <v/>
      </c>
      <c r="I1825" s="29" t="str">
        <f>IF(Table2[[#This Row],[M2A]]="","",SUM(Table2[[#This Row],[M2A]]-(IF(Table2[[#This Row],[M1A]]="",Table2[[#This Row],[AWAL]],Table2[[#This Row],[M1A]]))))</f>
        <v/>
      </c>
      <c r="J1825" s="30"/>
      <c r="K182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2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25" s="31" t="str">
        <f>IF(NOT(Table2[[#This Row],[M1B]]=""),"+-","")</f>
        <v/>
      </c>
      <c r="O1825" s="50"/>
    </row>
    <row r="1826" spans="1:15">
      <c r="A1826" s="28">
        <f>IF(Table2[[#This Row],[TT]]&lt;1,"",COUNT(A$2:A1825)+1)</f>
        <v>1664</v>
      </c>
      <c r="B1826" s="38" t="s">
        <v>1895</v>
      </c>
      <c r="C1826" s="39">
        <v>2</v>
      </c>
      <c r="D1826" s="39" t="s">
        <v>178</v>
      </c>
      <c r="E182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826" s="29" t="str">
        <f>IF(Table2[[#This Row],[M1A]]="","",Table2[[#This Row],[M1A]]-Table2[[#This Row],[AWAL]])</f>
        <v/>
      </c>
      <c r="I1826" s="29" t="str">
        <f>IF(Table2[[#This Row],[M2A]]="","",SUM(Table2[[#This Row],[M2A]]-(IF(Table2[[#This Row],[M1A]]="",Table2[[#This Row],[AWAL]],Table2[[#This Row],[M1A]]))))</f>
        <v/>
      </c>
      <c r="J1826" s="30"/>
      <c r="K182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2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26" s="31" t="str">
        <f>IF(NOT(Table2[[#This Row],[M1B]]=""),"+-","")</f>
        <v/>
      </c>
      <c r="O1826" s="50"/>
    </row>
    <row r="1827" spans="1:15">
      <c r="A1827" s="28">
        <f>IF(Table2[[#This Row],[TT]]&lt;1,"",COUNT(A$2:A1826)+1)</f>
        <v>1665</v>
      </c>
      <c r="B1827" s="38" t="s">
        <v>1896</v>
      </c>
      <c r="C1827" s="39">
        <v>1</v>
      </c>
      <c r="D1827" s="39" t="s">
        <v>32</v>
      </c>
      <c r="E182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827" s="29" t="str">
        <f>IF(Table2[[#This Row],[M1A]]="","",Table2[[#This Row],[M1A]]-Table2[[#This Row],[AWAL]])</f>
        <v/>
      </c>
      <c r="I1827" s="29" t="str">
        <f>IF(Table2[[#This Row],[M2A]]="","",SUM(Table2[[#This Row],[M2A]]-(IF(Table2[[#This Row],[M1A]]="",Table2[[#This Row],[AWAL]],Table2[[#This Row],[M1A]]))))</f>
        <v/>
      </c>
      <c r="J1827" s="30"/>
      <c r="K182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2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27" s="31" t="str">
        <f>IF(NOT(Table2[[#This Row],[M1B]]=""),"+-","")</f>
        <v/>
      </c>
      <c r="O1827" s="50"/>
    </row>
    <row r="1828" spans="1:15">
      <c r="A1828" s="28">
        <f>IF(Table2[[#This Row],[TT]]&lt;1,"",COUNT(A$2:A1827)+1)</f>
        <v>1666</v>
      </c>
      <c r="B1828" s="38" t="s">
        <v>1897</v>
      </c>
      <c r="C1828" s="39">
        <v>1</v>
      </c>
      <c r="D1828" s="39" t="s">
        <v>757</v>
      </c>
      <c r="E182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828" s="29" t="str">
        <f>IF(Table2[[#This Row],[M1A]]="","",Table2[[#This Row],[M1A]]-Table2[[#This Row],[AWAL]])</f>
        <v/>
      </c>
      <c r="I1828" s="29" t="str">
        <f>IF(Table2[[#This Row],[M2A]]="","",SUM(Table2[[#This Row],[M2A]]-(IF(Table2[[#This Row],[M1A]]="",Table2[[#This Row],[AWAL]],Table2[[#This Row],[M1A]]))))</f>
        <v/>
      </c>
      <c r="J1828" s="30"/>
      <c r="K182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2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28" s="31" t="str">
        <f>IF(NOT(Table2[[#This Row],[M1B]]=""),"+-","")</f>
        <v/>
      </c>
      <c r="O1828" s="50"/>
    </row>
    <row r="1829" spans="1:15">
      <c r="A1829" s="28">
        <f>IF(Table2[[#This Row],[TT]]&lt;1,"",COUNT(A$2:A1828)+1)</f>
        <v>1667</v>
      </c>
      <c r="B1829" s="38" t="s">
        <v>1898</v>
      </c>
      <c r="C1829" s="39">
        <v>1</v>
      </c>
      <c r="D1829" s="39">
        <v>0</v>
      </c>
      <c r="E182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829" s="29" t="str">
        <f>IF(Table2[[#This Row],[M1A]]="","",Table2[[#This Row],[M1A]]-Table2[[#This Row],[AWAL]])</f>
        <v/>
      </c>
      <c r="I1829" s="29" t="str">
        <f>IF(Table2[[#This Row],[M2A]]="","",SUM(Table2[[#This Row],[M2A]]-(IF(Table2[[#This Row],[M1A]]="",Table2[[#This Row],[AWAL]],Table2[[#This Row],[M1A]]))))</f>
        <v/>
      </c>
      <c r="J1829" s="30"/>
      <c r="K182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2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29" s="31" t="str">
        <f>IF(NOT(Table2[[#This Row],[M1B]]=""),"+-","")</f>
        <v/>
      </c>
      <c r="O1829" s="50"/>
    </row>
    <row r="1830" spans="1:15">
      <c r="A1830" s="28">
        <f>IF(Table2[[#This Row],[TT]]&lt;1,"",COUNT(A$2:A1829)+1)</f>
        <v>1668</v>
      </c>
      <c r="B1830" s="38" t="s">
        <v>1899</v>
      </c>
      <c r="C1830" s="39">
        <v>2</v>
      </c>
      <c r="D1830" s="39">
        <v>0</v>
      </c>
      <c r="E183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830" s="29" t="str">
        <f>IF(Table2[[#This Row],[M1A]]="","",Table2[[#This Row],[M1A]]-Table2[[#This Row],[AWAL]])</f>
        <v/>
      </c>
      <c r="I1830" s="29" t="str">
        <f>IF(Table2[[#This Row],[M2A]]="","",SUM(Table2[[#This Row],[M2A]]-(IF(Table2[[#This Row],[M1A]]="",Table2[[#This Row],[AWAL]],Table2[[#This Row],[M1A]]))))</f>
        <v/>
      </c>
      <c r="J1830" s="30"/>
      <c r="K183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3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30" s="31" t="str">
        <f>IF(NOT(Table2[[#This Row],[M1B]]=""),"+-","")</f>
        <v/>
      </c>
      <c r="O1830" s="50"/>
    </row>
    <row r="1831" spans="1:15">
      <c r="A1831" s="28">
        <f>IF(Table2[[#This Row],[TT]]&lt;1,"",COUNT(A$2:A1830)+1)</f>
        <v>1669</v>
      </c>
      <c r="B1831" s="38" t="s">
        <v>1900</v>
      </c>
      <c r="C1831" s="39">
        <v>2</v>
      </c>
      <c r="D1831" s="39" t="s">
        <v>137</v>
      </c>
      <c r="E183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831" s="29" t="str">
        <f>IF(Table2[[#This Row],[M1A]]="","",Table2[[#This Row],[M1A]]-Table2[[#This Row],[AWAL]])</f>
        <v/>
      </c>
      <c r="I1831" s="29" t="str">
        <f>IF(Table2[[#This Row],[M2A]]="","",SUM(Table2[[#This Row],[M2A]]-(IF(Table2[[#This Row],[M1A]]="",Table2[[#This Row],[AWAL]],Table2[[#This Row],[M1A]]))))</f>
        <v/>
      </c>
      <c r="J1831" s="30"/>
      <c r="K183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3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31" s="31" t="str">
        <f>IF(NOT(Table2[[#This Row],[M1B]]=""),"+-","")</f>
        <v/>
      </c>
      <c r="O1831" s="50"/>
    </row>
    <row r="1832" spans="1:15">
      <c r="A1832" s="28" t="str">
        <f>IF(Table2[[#This Row],[TT]]&lt;1,"",COUNT(A$2:A1831)+1)</f>
        <v/>
      </c>
      <c r="B1832" s="38" t="s">
        <v>1901</v>
      </c>
      <c r="C1832" s="39">
        <v>1</v>
      </c>
      <c r="D1832" s="39" t="s">
        <v>1902</v>
      </c>
      <c r="E183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832" s="29" t="str">
        <f>IF(Table2[[#This Row],[M1A]]="","",Table2[[#This Row],[M1A]]-Table2[[#This Row],[AWAL]])</f>
        <v/>
      </c>
      <c r="I1832" s="29" t="str">
        <f>IF(Table2[[#This Row],[M2A]]="","",SUM(Table2[[#This Row],[M2A]]-(IF(Table2[[#This Row],[M1A]]="",Table2[[#This Row],[AWAL]],Table2[[#This Row],[M1A]]))))</f>
        <v/>
      </c>
      <c r="J1832" s="30"/>
      <c r="K183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1832" s="29">
        <v>0</v>
      </c>
      <c r="M1832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1832" s="31" t="str">
        <f>IF(NOT(Table2[[#This Row],[M1B]]=""),"+-","")</f>
        <v/>
      </c>
      <c r="O1832" s="50"/>
    </row>
    <row r="1833" spans="1:15">
      <c r="A1833" s="28">
        <f>IF(Table2[[#This Row],[TT]]&lt;1,"",COUNT(A$2:A1832)+1)</f>
        <v>1670</v>
      </c>
      <c r="B1833" s="38" t="s">
        <v>1903</v>
      </c>
      <c r="C1833" s="39">
        <v>1</v>
      </c>
      <c r="D1833" s="39">
        <v>0</v>
      </c>
      <c r="E183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833" s="29" t="str">
        <f>IF(Table2[[#This Row],[M1A]]="","",Table2[[#This Row],[M1A]]-Table2[[#This Row],[AWAL]])</f>
        <v/>
      </c>
      <c r="I1833" s="29" t="str">
        <f>IF(Table2[[#This Row],[M2A]]="","",SUM(Table2[[#This Row],[M2A]]-(IF(Table2[[#This Row],[M1A]]="",Table2[[#This Row],[AWAL]],Table2[[#This Row],[M1A]]))))</f>
        <v/>
      </c>
      <c r="J1833" s="30"/>
      <c r="K183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3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33" s="31" t="str">
        <f>IF(NOT(Table2[[#This Row],[M1B]]=""),"+-","")</f>
        <v/>
      </c>
      <c r="O1833" s="50"/>
    </row>
    <row r="1834" spans="1:15">
      <c r="A1834" s="28">
        <f>IF(Table2[[#This Row],[TT]]&lt;1,"",COUNT(A$2:A1833)+1)</f>
        <v>1671</v>
      </c>
      <c r="B1834" s="38" t="s">
        <v>1904</v>
      </c>
      <c r="C1834" s="39">
        <v>4</v>
      </c>
      <c r="D1834" s="39" t="s">
        <v>812</v>
      </c>
      <c r="E183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834" s="29" t="str">
        <f>IF(Table2[[#This Row],[M1A]]="","",Table2[[#This Row],[M1A]]-Table2[[#This Row],[AWAL]])</f>
        <v/>
      </c>
      <c r="I1834" s="29" t="str">
        <f>IF(Table2[[#This Row],[M2A]]="","",SUM(Table2[[#This Row],[M2A]]-(IF(Table2[[#This Row],[M1A]]="",Table2[[#This Row],[AWAL]],Table2[[#This Row],[M1A]]))))</f>
        <v/>
      </c>
      <c r="J1834" s="30"/>
      <c r="K183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3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34" s="31" t="str">
        <f>IF(NOT(Table2[[#This Row],[M1B]]=""),"+-","")</f>
        <v/>
      </c>
      <c r="O1834" s="50"/>
    </row>
    <row r="1835" spans="1:15">
      <c r="A1835" s="28">
        <f>IF(Table2[[#This Row],[TT]]&lt;1,"",COUNT(A$2:A1834)+1)</f>
        <v>1672</v>
      </c>
      <c r="B1835" s="38" t="s">
        <v>1905</v>
      </c>
      <c r="C1835" s="39">
        <v>2</v>
      </c>
      <c r="D1835" s="39" t="s">
        <v>53</v>
      </c>
      <c r="E183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835" s="29" t="str">
        <f>IF(Table2[[#This Row],[M1A]]="","",Table2[[#This Row],[M1A]]-Table2[[#This Row],[AWAL]])</f>
        <v/>
      </c>
      <c r="I1835" s="29" t="str">
        <f>IF(Table2[[#This Row],[M2A]]="","",SUM(Table2[[#This Row],[M2A]]-(IF(Table2[[#This Row],[M1A]]="",Table2[[#This Row],[AWAL]],Table2[[#This Row],[M1A]]))))</f>
        <v/>
      </c>
      <c r="J1835" s="30"/>
      <c r="K183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3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35" s="31" t="str">
        <f>IF(NOT(Table2[[#This Row],[M1B]]=""),"+-","")</f>
        <v/>
      </c>
      <c r="O1835" s="50"/>
    </row>
    <row r="1836" spans="1:15">
      <c r="A1836" s="28">
        <f>IF(Table2[[#This Row],[TT]]&lt;1,"",COUNT(A$2:A1835)+1)</f>
        <v>1673</v>
      </c>
      <c r="B1836" s="38" t="s">
        <v>1906</v>
      </c>
      <c r="C1836" s="39">
        <v>8</v>
      </c>
      <c r="D1836" s="39" t="s">
        <v>43</v>
      </c>
      <c r="E183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1836" s="29" t="str">
        <f>IF(Table2[[#This Row],[M1A]]="","",Table2[[#This Row],[M1A]]-Table2[[#This Row],[AWAL]])</f>
        <v/>
      </c>
      <c r="I1836" s="29" t="str">
        <f>IF(Table2[[#This Row],[M2A]]="","",SUM(Table2[[#This Row],[M2A]]-(IF(Table2[[#This Row],[M1A]]="",Table2[[#This Row],[AWAL]],Table2[[#This Row],[M1A]]))))</f>
        <v/>
      </c>
      <c r="J1836" s="30"/>
      <c r="K183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3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36" s="31" t="str">
        <f>IF(NOT(Table2[[#This Row],[M1B]]=""),"+-","")</f>
        <v/>
      </c>
      <c r="O1836" s="50"/>
    </row>
    <row r="1837" spans="1:15">
      <c r="A1837" s="28">
        <f>IF(Table2[[#This Row],[TT]]&lt;1,"",COUNT(A$2:A1836)+1)</f>
        <v>1674</v>
      </c>
      <c r="B1837" s="38" t="s">
        <v>1907</v>
      </c>
      <c r="C1837" s="39">
        <v>2</v>
      </c>
      <c r="D1837" s="39" t="s">
        <v>53</v>
      </c>
      <c r="E183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837" s="29" t="str">
        <f>IF(Table2[[#This Row],[M1A]]="","",Table2[[#This Row],[M1A]]-Table2[[#This Row],[AWAL]])</f>
        <v/>
      </c>
      <c r="I1837" s="29" t="str">
        <f>IF(Table2[[#This Row],[M2A]]="","",SUM(Table2[[#This Row],[M2A]]-(IF(Table2[[#This Row],[M1A]]="",Table2[[#This Row],[AWAL]],Table2[[#This Row],[M1A]]))))</f>
        <v/>
      </c>
      <c r="J1837" s="30"/>
      <c r="K183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3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37" s="31" t="str">
        <f>IF(NOT(Table2[[#This Row],[M1B]]=""),"+-","")</f>
        <v/>
      </c>
      <c r="O1837" s="50"/>
    </row>
    <row r="1838" spans="1:15">
      <c r="A1838" s="28">
        <f>IF(Table2[[#This Row],[TT]]&lt;1,"",COUNT(A$2:A1837)+1)</f>
        <v>1675</v>
      </c>
      <c r="B1838" s="38" t="s">
        <v>1908</v>
      </c>
      <c r="C1838" s="39">
        <v>2</v>
      </c>
      <c r="D1838" s="39" t="s">
        <v>782</v>
      </c>
      <c r="E183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838" s="29" t="str">
        <f>IF(Table2[[#This Row],[M1A]]="","",Table2[[#This Row],[M1A]]-Table2[[#This Row],[AWAL]])</f>
        <v/>
      </c>
      <c r="I1838" s="29" t="str">
        <f>IF(Table2[[#This Row],[M2A]]="","",SUM(Table2[[#This Row],[M2A]]-(IF(Table2[[#This Row],[M1A]]="",Table2[[#This Row],[AWAL]],Table2[[#This Row],[M1A]]))))</f>
        <v/>
      </c>
      <c r="J1838" s="30"/>
      <c r="K183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3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38" s="31" t="str">
        <f>IF(NOT(Table2[[#This Row],[M1B]]=""),"+-","")</f>
        <v/>
      </c>
      <c r="O1838" s="50"/>
    </row>
    <row r="1839" spans="1:15">
      <c r="A1839" s="28">
        <f>IF(Table2[[#This Row],[TT]]&lt;1,"",COUNT(A$2:A1838)+1)</f>
        <v>1676</v>
      </c>
      <c r="B1839" s="38" t="s">
        <v>1909</v>
      </c>
      <c r="C1839" s="39">
        <v>3</v>
      </c>
      <c r="D1839" s="39">
        <v>198</v>
      </c>
      <c r="E183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839" s="29" t="str">
        <f>IF(Table2[[#This Row],[M1A]]="","",Table2[[#This Row],[M1A]]-Table2[[#This Row],[AWAL]])</f>
        <v/>
      </c>
      <c r="I1839" s="29" t="str">
        <f>IF(Table2[[#This Row],[M2A]]="","",SUM(Table2[[#This Row],[M2A]]-(IF(Table2[[#This Row],[M1A]]="",Table2[[#This Row],[AWAL]],Table2[[#This Row],[M1A]]))))</f>
        <v/>
      </c>
      <c r="J1839" s="30"/>
      <c r="K183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3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39" s="31" t="str">
        <f>IF(NOT(Table2[[#This Row],[M1B]]=""),"+-","")</f>
        <v/>
      </c>
      <c r="O1839" s="50"/>
    </row>
    <row r="1840" spans="1:15">
      <c r="A1840" s="28">
        <f>IF(Table2[[#This Row],[TT]]&lt;1,"",COUNT(A$2:A1839)+1)</f>
        <v>1677</v>
      </c>
      <c r="B1840" s="38" t="s">
        <v>1910</v>
      </c>
      <c r="C1840" s="39">
        <v>1</v>
      </c>
      <c r="D1840" s="39" t="s">
        <v>782</v>
      </c>
      <c r="E184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840" s="29" t="str">
        <f>IF(Table2[[#This Row],[M1A]]="","",Table2[[#This Row],[M1A]]-Table2[[#This Row],[AWAL]])</f>
        <v/>
      </c>
      <c r="I1840" s="29" t="str">
        <f>IF(Table2[[#This Row],[M2A]]="","",SUM(Table2[[#This Row],[M2A]]-(IF(Table2[[#This Row],[M1A]]="",Table2[[#This Row],[AWAL]],Table2[[#This Row],[M1A]]))))</f>
        <v/>
      </c>
      <c r="J1840" s="30"/>
      <c r="K184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4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40" s="31" t="str">
        <f>IF(NOT(Table2[[#This Row],[M1B]]=""),"+-","")</f>
        <v/>
      </c>
      <c r="O1840" s="50"/>
    </row>
    <row r="1841" spans="1:15">
      <c r="A1841" s="28">
        <f>IF(Table2[[#This Row],[TT]]&lt;1,"",COUNT(A$2:A1840)+1)</f>
        <v>1678</v>
      </c>
      <c r="B1841" s="38" t="s">
        <v>1911</v>
      </c>
      <c r="C1841" s="39">
        <v>1</v>
      </c>
      <c r="D1841" s="39" t="s">
        <v>782</v>
      </c>
      <c r="E184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841" s="29" t="str">
        <f>IF(Table2[[#This Row],[M1A]]="","",Table2[[#This Row],[M1A]]-Table2[[#This Row],[AWAL]])</f>
        <v/>
      </c>
      <c r="I1841" s="29" t="str">
        <f>IF(Table2[[#This Row],[M2A]]="","",SUM(Table2[[#This Row],[M2A]]-(IF(Table2[[#This Row],[M1A]]="",Table2[[#This Row],[AWAL]],Table2[[#This Row],[M1A]]))))</f>
        <v/>
      </c>
      <c r="J1841" s="30"/>
      <c r="K184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4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41" s="31" t="str">
        <f>IF(NOT(Table2[[#This Row],[M1B]]=""),"+-","")</f>
        <v/>
      </c>
      <c r="O1841" s="50"/>
    </row>
    <row r="1842" spans="1:15">
      <c r="A1842" s="28">
        <f>IF(Table2[[#This Row],[TT]]&lt;1,"",COUNT(A$2:A1841)+1)</f>
        <v>1679</v>
      </c>
      <c r="B1842" s="38" t="s">
        <v>1912</v>
      </c>
      <c r="C1842" s="39">
        <v>1</v>
      </c>
      <c r="D1842" s="39" t="s">
        <v>835</v>
      </c>
      <c r="E184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842" s="29" t="str">
        <f>IF(Table2[[#This Row],[M1A]]="","",Table2[[#This Row],[M1A]]-Table2[[#This Row],[AWAL]])</f>
        <v/>
      </c>
      <c r="I1842" s="29" t="str">
        <f>IF(Table2[[#This Row],[M2A]]="","",SUM(Table2[[#This Row],[M2A]]-(IF(Table2[[#This Row],[M1A]]="",Table2[[#This Row],[AWAL]],Table2[[#This Row],[M1A]]))))</f>
        <v/>
      </c>
      <c r="J1842" s="30"/>
      <c r="K184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4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42" s="31" t="str">
        <f>IF(NOT(Table2[[#This Row],[M1B]]=""),"+-","")</f>
        <v/>
      </c>
      <c r="O1842" s="50"/>
    </row>
    <row r="1843" spans="1:15">
      <c r="A1843" s="28">
        <f>IF(Table2[[#This Row],[TT]]&lt;1,"",COUNT(A$2:A1842)+1)</f>
        <v>1680</v>
      </c>
      <c r="B1843" s="38" t="s">
        <v>1913</v>
      </c>
      <c r="C1843" s="39">
        <v>7</v>
      </c>
      <c r="D1843" s="39" t="s">
        <v>43</v>
      </c>
      <c r="E184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843" s="29" t="str">
        <f>IF(Table2[[#This Row],[M1A]]="","",Table2[[#This Row],[M1A]]-Table2[[#This Row],[AWAL]])</f>
        <v/>
      </c>
      <c r="I1843" s="29" t="str">
        <f>IF(Table2[[#This Row],[M2A]]="","",SUM(Table2[[#This Row],[M2A]]-(IF(Table2[[#This Row],[M1A]]="",Table2[[#This Row],[AWAL]],Table2[[#This Row],[M1A]]))))</f>
        <v/>
      </c>
      <c r="J1843" s="30"/>
      <c r="K184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4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43" s="31" t="str">
        <f>IF(NOT(Table2[[#This Row],[M1B]]=""),"+-","")</f>
        <v/>
      </c>
      <c r="O1843" s="50"/>
    </row>
    <row r="1844" spans="1:15">
      <c r="A1844" s="28">
        <f>IF(Table2[[#This Row],[TT]]&lt;1,"",COUNT(A$2:A1843)+1)</f>
        <v>1681</v>
      </c>
      <c r="B1844" s="38" t="s">
        <v>1914</v>
      </c>
      <c r="C1844" s="39">
        <v>17</v>
      </c>
      <c r="D1844" s="39" t="s">
        <v>43</v>
      </c>
      <c r="E184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17</v>
      </c>
      <c r="G1844" s="29" t="str">
        <f>IF(Table2[[#This Row],[M1A]]="","",Table2[[#This Row],[M1A]]-Table2[[#This Row],[AWAL]])</f>
        <v/>
      </c>
      <c r="I1844" s="29" t="str">
        <f>IF(Table2[[#This Row],[M2A]]="","",SUM(Table2[[#This Row],[M2A]]-(IF(Table2[[#This Row],[M1A]]="",Table2[[#This Row],[AWAL]],Table2[[#This Row],[M1A]]))))</f>
        <v/>
      </c>
      <c r="J1844" s="30"/>
      <c r="K184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4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44" s="31" t="str">
        <f>IF(NOT(Table2[[#This Row],[M1B]]=""),"+-","")</f>
        <v/>
      </c>
      <c r="O1844" s="50"/>
    </row>
    <row r="1845" spans="1:15">
      <c r="A1845" s="28">
        <f>IF(Table2[[#This Row],[TT]]&lt;1,"",COUNT(A$2:A1844)+1)</f>
        <v>1682</v>
      </c>
      <c r="B1845" s="38" t="s">
        <v>1915</v>
      </c>
      <c r="C1845" s="39">
        <v>4</v>
      </c>
      <c r="D1845" s="39" t="s">
        <v>43</v>
      </c>
      <c r="E184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845" s="29" t="str">
        <f>IF(Table2[[#This Row],[M1A]]="","",Table2[[#This Row],[M1A]]-Table2[[#This Row],[AWAL]])</f>
        <v/>
      </c>
      <c r="I1845" s="29" t="str">
        <f>IF(Table2[[#This Row],[M2A]]="","",SUM(Table2[[#This Row],[M2A]]-(IF(Table2[[#This Row],[M1A]]="",Table2[[#This Row],[AWAL]],Table2[[#This Row],[M1A]]))))</f>
        <v/>
      </c>
      <c r="J1845" s="30"/>
      <c r="K184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1845" s="29">
        <v>3</v>
      </c>
      <c r="M1845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1845" s="31" t="str">
        <f>IF(NOT(Table2[[#This Row],[M1B]]=""),"+-","")</f>
        <v/>
      </c>
      <c r="O1845" s="50"/>
    </row>
    <row r="1846" spans="1:15">
      <c r="A1846" s="28">
        <f>IF(Table2[[#This Row],[TT]]&lt;1,"",COUNT(A$2:A1845)+1)</f>
        <v>1683</v>
      </c>
      <c r="B1846" s="38" t="s">
        <v>1916</v>
      </c>
      <c r="C1846" s="39">
        <v>1</v>
      </c>
      <c r="D1846" s="39" t="s">
        <v>819</v>
      </c>
      <c r="E184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846" s="29" t="str">
        <f>IF(Table2[[#This Row],[M1A]]="","",Table2[[#This Row],[M1A]]-Table2[[#This Row],[AWAL]])</f>
        <v/>
      </c>
      <c r="I1846" s="29" t="str">
        <f>IF(Table2[[#This Row],[M2A]]="","",SUM(Table2[[#This Row],[M2A]]-(IF(Table2[[#This Row],[M1A]]="",Table2[[#This Row],[AWAL]],Table2[[#This Row],[M1A]]))))</f>
        <v/>
      </c>
      <c r="J1846" s="30"/>
      <c r="K184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4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46" s="31" t="str">
        <f>IF(NOT(Table2[[#This Row],[M1B]]=""),"+-","")</f>
        <v/>
      </c>
      <c r="O1846" s="50"/>
    </row>
    <row r="1847" spans="1:15">
      <c r="A1847" s="28">
        <f>IF(Table2[[#This Row],[TT]]&lt;1,"",COUNT(A$2:A1846)+1)</f>
        <v>1684</v>
      </c>
      <c r="B1847" s="38" t="s">
        <v>1917</v>
      </c>
      <c r="C1847" s="39">
        <v>6</v>
      </c>
      <c r="D1847" s="39" t="s">
        <v>43</v>
      </c>
      <c r="E184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1847" s="29" t="str">
        <f>IF(Table2[[#This Row],[M1A]]="","",Table2[[#This Row],[M1A]]-Table2[[#This Row],[AWAL]])</f>
        <v/>
      </c>
      <c r="I1847" s="29" t="str">
        <f>IF(Table2[[#This Row],[M2A]]="","",SUM(Table2[[#This Row],[M2A]]-(IF(Table2[[#This Row],[M1A]]="",Table2[[#This Row],[AWAL]],Table2[[#This Row],[M1A]]))))</f>
        <v/>
      </c>
      <c r="J1847" s="30"/>
      <c r="K184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4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47" s="31" t="str">
        <f>IF(NOT(Table2[[#This Row],[M1B]]=""),"+-","")</f>
        <v/>
      </c>
      <c r="O1847" s="50"/>
    </row>
    <row r="1848" spans="1:15">
      <c r="A1848" s="28">
        <f>IF(Table2[[#This Row],[TT]]&lt;1,"",COUNT(A$2:A1847)+1)</f>
        <v>1685</v>
      </c>
      <c r="B1848" s="38" t="s">
        <v>1918</v>
      </c>
      <c r="C1848" s="39">
        <v>3</v>
      </c>
      <c r="D1848" s="39" t="s">
        <v>825</v>
      </c>
      <c r="E184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F1848" s="29">
        <v>1</v>
      </c>
      <c r="G1848" s="29">
        <f>IF(Table2[[#This Row],[M1A]]="","",Table2[[#This Row],[M1A]]-Table2[[#This Row],[AWAL]])</f>
        <v>-2</v>
      </c>
      <c r="I1848" s="29" t="str">
        <f>IF(Table2[[#This Row],[M2A]]="","",SUM(Table2[[#This Row],[M2A]]-(IF(Table2[[#This Row],[M1A]]="",Table2[[#This Row],[AWAL]],Table2[[#This Row],[M1A]]))))</f>
        <v/>
      </c>
      <c r="J1848" s="30"/>
      <c r="K184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4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48" s="31" t="str">
        <f>IF(NOT(Table2[[#This Row],[M1B]]=""),"+-","")</f>
        <v>+-</v>
      </c>
      <c r="O1848" s="50"/>
    </row>
    <row r="1849" spans="1:15">
      <c r="A1849" s="28" t="str">
        <f>IF(Table2[[#This Row],[TT]]&lt;1,"",COUNT(A$2:A1848)+1)</f>
        <v/>
      </c>
      <c r="B1849" s="38" t="s">
        <v>1918</v>
      </c>
      <c r="C1849" s="39">
        <v>3</v>
      </c>
      <c r="D1849" s="39" t="s">
        <v>825</v>
      </c>
      <c r="E184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1849" s="29">
        <v>0</v>
      </c>
      <c r="G1849" s="29">
        <f>IF(Table2[[#This Row],[M1A]]="","",Table2[[#This Row],[M1A]]-Table2[[#This Row],[AWAL]])</f>
        <v>-3</v>
      </c>
      <c r="I1849" s="29" t="str">
        <f>IF(Table2[[#This Row],[M2A]]="","",SUM(Table2[[#This Row],[M2A]]-(IF(Table2[[#This Row],[M1A]]="",Table2[[#This Row],[AWAL]],Table2[[#This Row],[M1A]]))))</f>
        <v/>
      </c>
      <c r="J1849" s="30"/>
      <c r="K184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4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49" s="31" t="str">
        <f>IF(NOT(Table2[[#This Row],[M1B]]=""),"+-","")</f>
        <v>+-</v>
      </c>
      <c r="O1849" s="50"/>
    </row>
    <row r="1850" spans="1:15">
      <c r="A1850" s="28">
        <f>IF(Table2[[#This Row],[TT]]&lt;1,"",COUNT(A$2:A1849)+1)</f>
        <v>1686</v>
      </c>
      <c r="B1850" s="38" t="s">
        <v>1919</v>
      </c>
      <c r="C1850" s="39">
        <v>1</v>
      </c>
      <c r="D1850" s="39" t="s">
        <v>1920</v>
      </c>
      <c r="E185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850" s="29" t="str">
        <f>IF(Table2[[#This Row],[M1A]]="","",Table2[[#This Row],[M1A]]-Table2[[#This Row],[AWAL]])</f>
        <v/>
      </c>
      <c r="I1850" s="29" t="str">
        <f>IF(Table2[[#This Row],[M2A]]="","",SUM(Table2[[#This Row],[M2A]]-(IF(Table2[[#This Row],[M1A]]="",Table2[[#This Row],[AWAL]],Table2[[#This Row],[M1A]]))))</f>
        <v/>
      </c>
      <c r="J1850" s="30"/>
      <c r="K185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5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50" s="31" t="str">
        <f>IF(NOT(Table2[[#This Row],[M1B]]=""),"+-","")</f>
        <v/>
      </c>
      <c r="O1850" s="50"/>
    </row>
    <row r="1851" spans="1:15">
      <c r="A1851" s="28">
        <f>IF(Table2[[#This Row],[TT]]&lt;1,"",COUNT(A$2:A1850)+1)</f>
        <v>1687</v>
      </c>
      <c r="B1851" s="38" t="s">
        <v>1921</v>
      </c>
      <c r="C1851" s="39">
        <v>1</v>
      </c>
      <c r="D1851" s="39" t="s">
        <v>289</v>
      </c>
      <c r="E185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851" s="29" t="str">
        <f>IF(Table2[[#This Row],[M1A]]="","",Table2[[#This Row],[M1A]]-Table2[[#This Row],[AWAL]])</f>
        <v/>
      </c>
      <c r="I1851" s="29" t="str">
        <f>IF(Table2[[#This Row],[M2A]]="","",SUM(Table2[[#This Row],[M2A]]-(IF(Table2[[#This Row],[M1A]]="",Table2[[#This Row],[AWAL]],Table2[[#This Row],[M1A]]))))</f>
        <v/>
      </c>
      <c r="J1851" s="30"/>
      <c r="K185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5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51" s="31" t="str">
        <f>IF(NOT(Table2[[#This Row],[M1B]]=""),"+-","")</f>
        <v/>
      </c>
      <c r="O1851" s="50"/>
    </row>
    <row r="1852" spans="1:15">
      <c r="A1852" s="28">
        <f>IF(Table2[[#This Row],[TT]]&lt;1,"",COUNT(A$2:A1851)+1)</f>
        <v>1688</v>
      </c>
      <c r="B1852" s="38" t="s">
        <v>1922</v>
      </c>
      <c r="C1852" s="39">
        <v>2</v>
      </c>
      <c r="D1852" s="39" t="s">
        <v>64</v>
      </c>
      <c r="E185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852" s="29" t="str">
        <f>IF(Table2[[#This Row],[M1A]]="","",Table2[[#This Row],[M1A]]-Table2[[#This Row],[AWAL]])</f>
        <v/>
      </c>
      <c r="I1852" s="29" t="str">
        <f>IF(Table2[[#This Row],[M2A]]="","",SUM(Table2[[#This Row],[M2A]]-(IF(Table2[[#This Row],[M1A]]="",Table2[[#This Row],[AWAL]],Table2[[#This Row],[M1A]]))))</f>
        <v/>
      </c>
      <c r="J1852" s="30"/>
      <c r="K185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5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52" s="31" t="str">
        <f>IF(NOT(Table2[[#This Row],[M1B]]=""),"+-","")</f>
        <v/>
      </c>
      <c r="O1852" s="50"/>
    </row>
    <row r="1853" spans="1:15">
      <c r="A1853" s="28">
        <f>IF(Table2[[#This Row],[TT]]&lt;1,"",COUNT(A$2:A1852)+1)</f>
        <v>1689</v>
      </c>
      <c r="B1853" s="38" t="s">
        <v>1923</v>
      </c>
      <c r="C1853" s="39">
        <v>1</v>
      </c>
      <c r="D1853" s="39">
        <v>0</v>
      </c>
      <c r="E185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853" s="29" t="str">
        <f>IF(Table2[[#This Row],[M1A]]="","",Table2[[#This Row],[M1A]]-Table2[[#This Row],[AWAL]])</f>
        <v/>
      </c>
      <c r="I1853" s="29" t="str">
        <f>IF(Table2[[#This Row],[M2A]]="","",SUM(Table2[[#This Row],[M2A]]-(IF(Table2[[#This Row],[M1A]]="",Table2[[#This Row],[AWAL]],Table2[[#This Row],[M1A]]))))</f>
        <v/>
      </c>
      <c r="J1853" s="30"/>
      <c r="K185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5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53" s="31" t="str">
        <f>IF(NOT(Table2[[#This Row],[M1B]]=""),"+-","")</f>
        <v/>
      </c>
      <c r="O1853" s="50"/>
    </row>
    <row r="1854" spans="1:15">
      <c r="A1854" s="28">
        <f>IF(Table2[[#This Row],[TT]]&lt;1,"",COUNT(A$2:A1853)+1)</f>
        <v>1690</v>
      </c>
      <c r="B1854" s="38" t="s">
        <v>1924</v>
      </c>
      <c r="C1854" s="39">
        <v>2</v>
      </c>
      <c r="D1854" s="39" t="s">
        <v>1902</v>
      </c>
      <c r="E185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854" s="29" t="str">
        <f>IF(Table2[[#This Row],[M1A]]="","",Table2[[#This Row],[M1A]]-Table2[[#This Row],[AWAL]])</f>
        <v/>
      </c>
      <c r="I1854" s="29" t="str">
        <f>IF(Table2[[#This Row],[M2A]]="","",SUM(Table2[[#This Row],[M2A]]-(IF(Table2[[#This Row],[M1A]]="",Table2[[#This Row],[AWAL]],Table2[[#This Row],[M1A]]))))</f>
        <v/>
      </c>
      <c r="J1854" s="30"/>
      <c r="K185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1854" s="29">
        <v>3</v>
      </c>
      <c r="M1854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1</v>
      </c>
      <c r="N1854" s="31" t="str">
        <f>IF(NOT(Table2[[#This Row],[M1B]]=""),"+-","")</f>
        <v/>
      </c>
      <c r="O1854" s="50"/>
    </row>
    <row r="1855" spans="1:15">
      <c r="A1855" s="28">
        <f>IF(Table2[[#This Row],[TT]]&lt;1,"",COUNT(A$2:A1854)+1)</f>
        <v>1691</v>
      </c>
      <c r="B1855" s="38" t="s">
        <v>1925</v>
      </c>
      <c r="C1855" s="39">
        <v>10</v>
      </c>
      <c r="D1855" s="39" t="s">
        <v>86</v>
      </c>
      <c r="E185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G1855" s="29" t="str">
        <f>IF(Table2[[#This Row],[M1A]]="","",Table2[[#This Row],[M1A]]-Table2[[#This Row],[AWAL]])</f>
        <v/>
      </c>
      <c r="I1855" s="29" t="str">
        <f>IF(Table2[[#This Row],[M2A]]="","",SUM(Table2[[#This Row],[M2A]]-(IF(Table2[[#This Row],[M1A]]="",Table2[[#This Row],[AWAL]],Table2[[#This Row],[M1A]]))))</f>
        <v/>
      </c>
      <c r="J1855" s="30"/>
      <c r="K185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5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55" s="31" t="str">
        <f>IF(NOT(Table2[[#This Row],[M1B]]=""),"+-","")</f>
        <v/>
      </c>
      <c r="O1855" s="50"/>
    </row>
    <row r="1856" spans="1:15">
      <c r="A1856" s="28">
        <f>IF(Table2[[#This Row],[TT]]&lt;1,"",COUNT(A$2:A1855)+1)</f>
        <v>1692</v>
      </c>
      <c r="B1856" s="38" t="s">
        <v>1926</v>
      </c>
      <c r="C1856" s="39">
        <v>4</v>
      </c>
      <c r="D1856" s="39" t="s">
        <v>57</v>
      </c>
      <c r="E185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856" s="29" t="str">
        <f>IF(Table2[[#This Row],[M1A]]="","",Table2[[#This Row],[M1A]]-Table2[[#This Row],[AWAL]])</f>
        <v/>
      </c>
      <c r="I1856" s="29" t="str">
        <f>IF(Table2[[#This Row],[M2A]]="","",SUM(Table2[[#This Row],[M2A]]-(IF(Table2[[#This Row],[M1A]]="",Table2[[#This Row],[AWAL]],Table2[[#This Row],[M1A]]))))</f>
        <v/>
      </c>
      <c r="J1856" s="30"/>
      <c r="K185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5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56" s="31" t="str">
        <f>IF(NOT(Table2[[#This Row],[M1B]]=""),"+-","")</f>
        <v/>
      </c>
      <c r="O1856" s="50"/>
    </row>
    <row r="1857" spans="1:15">
      <c r="A1857" s="28">
        <f>IF(Table2[[#This Row],[TT]]&lt;1,"",COUNT(A$2:A1856)+1)</f>
        <v>1693</v>
      </c>
      <c r="B1857" s="38" t="s">
        <v>1927</v>
      </c>
      <c r="C1857" s="39">
        <v>1</v>
      </c>
      <c r="D1857" s="39" t="s">
        <v>91</v>
      </c>
      <c r="E185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857" s="29" t="str">
        <f>IF(Table2[[#This Row],[M1A]]="","",Table2[[#This Row],[M1A]]-Table2[[#This Row],[AWAL]])</f>
        <v/>
      </c>
      <c r="I1857" s="29" t="str">
        <f>IF(Table2[[#This Row],[M2A]]="","",SUM(Table2[[#This Row],[M2A]]-(IF(Table2[[#This Row],[M1A]]="",Table2[[#This Row],[AWAL]],Table2[[#This Row],[M1A]]))))</f>
        <v/>
      </c>
      <c r="J1857" s="30"/>
      <c r="K185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5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57" s="31" t="str">
        <f>IF(NOT(Table2[[#This Row],[M1B]]=""),"+-","")</f>
        <v/>
      </c>
      <c r="O1857" s="50"/>
    </row>
    <row r="1858" spans="1:15">
      <c r="A1858" s="28">
        <f>IF(Table2[[#This Row],[TT]]&lt;1,"",COUNT(A$2:A1857)+1)</f>
        <v>1694</v>
      </c>
      <c r="B1858" s="38" t="s">
        <v>3131</v>
      </c>
      <c r="C1858" s="39">
        <v>14</v>
      </c>
      <c r="D1858" s="39" t="s">
        <v>34</v>
      </c>
      <c r="E185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G1858" s="29" t="str">
        <f>IF(Table2[[#This Row],[M1A]]="","",Table2[[#This Row],[M1A]]-Table2[[#This Row],[AWAL]])</f>
        <v/>
      </c>
      <c r="I1858" s="29" t="str">
        <f>IF(Table2[[#This Row],[M2A]]="","",SUM(Table2[[#This Row],[M2A]]-(IF(Table2[[#This Row],[M1A]]="",Table2[[#This Row],[AWAL]],Table2[[#This Row],[M1A]]))))</f>
        <v/>
      </c>
      <c r="J1858" s="30">
        <v>13</v>
      </c>
      <c r="K1858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185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58" s="31" t="str">
        <f>IF(NOT(Table2[[#This Row],[M1B]]=""),"+-","")</f>
        <v/>
      </c>
      <c r="O1858" s="50"/>
    </row>
    <row r="1859" spans="1:15">
      <c r="A1859" s="28">
        <f>IF(Table2[[#This Row],[TT]]&lt;1,"",COUNT(A$2:A1858)+1)</f>
        <v>1695</v>
      </c>
      <c r="B1859" s="38" t="s">
        <v>1928</v>
      </c>
      <c r="C1859" s="39">
        <v>13</v>
      </c>
      <c r="D1859" s="39" t="s">
        <v>34</v>
      </c>
      <c r="E185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G1859" s="29" t="str">
        <f>IF(Table2[[#This Row],[M1A]]="","",Table2[[#This Row],[M1A]]-Table2[[#This Row],[AWAL]])</f>
        <v/>
      </c>
      <c r="I1859" s="29" t="str">
        <f>IF(Table2[[#This Row],[M2A]]="","",SUM(Table2[[#This Row],[M2A]]-(IF(Table2[[#This Row],[M1A]]="",Table2[[#This Row],[AWAL]],Table2[[#This Row],[M1A]]))))</f>
        <v/>
      </c>
      <c r="J1859" s="30">
        <v>12</v>
      </c>
      <c r="K1859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185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59" s="31" t="str">
        <f>IF(NOT(Table2[[#This Row],[M1B]]=""),"+-","")</f>
        <v/>
      </c>
      <c r="O1859" s="50"/>
    </row>
    <row r="1860" spans="1:15">
      <c r="A1860" s="28">
        <f>IF(Table2[[#This Row],[TT]]&lt;1,"",COUNT(A$2:A1859)+1)</f>
        <v>1696</v>
      </c>
      <c r="B1860" s="38" t="s">
        <v>1929</v>
      </c>
      <c r="C1860" s="39">
        <v>10</v>
      </c>
      <c r="D1860" s="39" t="s">
        <v>91</v>
      </c>
      <c r="E186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G1860" s="29" t="str">
        <f>IF(Table2[[#This Row],[M1A]]="","",Table2[[#This Row],[M1A]]-Table2[[#This Row],[AWAL]])</f>
        <v/>
      </c>
      <c r="I1860" s="29" t="str">
        <f>IF(Table2[[#This Row],[M2A]]="","",SUM(Table2[[#This Row],[M2A]]-(IF(Table2[[#This Row],[M1A]]="",Table2[[#This Row],[AWAL]],Table2[[#This Row],[M1A]]))))</f>
        <v/>
      </c>
      <c r="J1860" s="30"/>
      <c r="K186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6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60" s="31" t="str">
        <f>IF(NOT(Table2[[#This Row],[M1B]]=""),"+-","")</f>
        <v/>
      </c>
      <c r="O1860" s="50"/>
    </row>
    <row r="1861" spans="1:15">
      <c r="A1861" s="28">
        <f>IF(Table2[[#This Row],[TT]]&lt;1,"",COUNT(A$2:A1860)+1)</f>
        <v>1697</v>
      </c>
      <c r="B1861" s="70" t="s">
        <v>1930</v>
      </c>
      <c r="C1861" s="71">
        <v>8</v>
      </c>
      <c r="D1861" s="71" t="s">
        <v>91</v>
      </c>
      <c r="E186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1861" s="29" t="str">
        <f>IF(Table2[[#This Row],[M1A]]="","",Table2[[#This Row],[M1A]]-Table2[[#This Row],[AWAL]])</f>
        <v/>
      </c>
      <c r="H1861" s="29">
        <v>6</v>
      </c>
      <c r="I1861" s="29">
        <f>IF(Table2[[#This Row],[M2A]]="","",SUM(Table2[[#This Row],[M2A]]-(IF(Table2[[#This Row],[M1A]]="",Table2[[#This Row],[AWAL]],Table2[[#This Row],[M1A]]))))</f>
        <v>-2</v>
      </c>
      <c r="J1861" s="30"/>
      <c r="K186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6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61" s="31" t="str">
        <f>IF(NOT(Table2[[#This Row],[M1B]]=""),"+-","")</f>
        <v/>
      </c>
      <c r="O1861" s="50"/>
    </row>
    <row r="1862" spans="1:15">
      <c r="A1862" s="28">
        <f>IF(Table2[[#This Row],[TT]]&lt;1,"",COUNT(A$2:A1861)+1)</f>
        <v>1698</v>
      </c>
      <c r="B1862" s="70" t="s">
        <v>2954</v>
      </c>
      <c r="C1862" s="71">
        <v>7</v>
      </c>
      <c r="D1862" s="71" t="s">
        <v>2892</v>
      </c>
      <c r="E186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862" s="29" t="str">
        <f>IF(Table2[[#This Row],[M1A]]="","",Table2[[#This Row],[M1A]]-Table2[[#This Row],[AWAL]])</f>
        <v/>
      </c>
      <c r="I1862" s="29" t="str">
        <f>IF(Table2[[#This Row],[M2A]]="","",SUM(Table2[[#This Row],[M2A]]-(IF(Table2[[#This Row],[M1A]]="",Table2[[#This Row],[AWAL]],Table2[[#This Row],[M1A]]))))</f>
        <v/>
      </c>
      <c r="J1862" s="30"/>
      <c r="K186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6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62" s="31" t="str">
        <f>IF(NOT(Table2[[#This Row],[M1B]]=""),"+-","")</f>
        <v/>
      </c>
      <c r="O1862" s="50"/>
    </row>
    <row r="1863" spans="1:15">
      <c r="A1863" s="28">
        <f>IF(Table2[[#This Row],[TT]]&lt;1,"",COUNT(A$2:A1862)+1)</f>
        <v>1699</v>
      </c>
      <c r="B1863" s="38" t="s">
        <v>1931</v>
      </c>
      <c r="C1863" s="39">
        <v>3</v>
      </c>
      <c r="D1863" s="39" t="s">
        <v>91</v>
      </c>
      <c r="E186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863" s="29" t="str">
        <f>IF(Table2[[#This Row],[M1A]]="","",Table2[[#This Row],[M1A]]-Table2[[#This Row],[AWAL]])</f>
        <v/>
      </c>
      <c r="I1863" s="29" t="str">
        <f>IF(Table2[[#This Row],[M2A]]="","",SUM(Table2[[#This Row],[M2A]]-(IF(Table2[[#This Row],[M1A]]="",Table2[[#This Row],[AWAL]],Table2[[#This Row],[M1A]]))))</f>
        <v/>
      </c>
      <c r="J1863" s="30"/>
      <c r="K186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1863" s="29">
        <v>2</v>
      </c>
      <c r="M1863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1863" s="31" t="str">
        <f>IF(NOT(Table2[[#This Row],[M1B]]=""),"+-","")</f>
        <v/>
      </c>
      <c r="O1863" s="50"/>
    </row>
    <row r="1864" spans="1:15">
      <c r="A1864" s="28">
        <f>IF(Table2[[#This Row],[TT]]&lt;1,"",COUNT(A$2:A1863)+1)</f>
        <v>1700</v>
      </c>
      <c r="B1864" s="38" t="s">
        <v>1932</v>
      </c>
      <c r="C1864" s="39">
        <v>7</v>
      </c>
      <c r="D1864" s="39" t="s">
        <v>91</v>
      </c>
      <c r="E186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1864" s="29" t="str">
        <f>IF(Table2[[#This Row],[M1A]]="","",Table2[[#This Row],[M1A]]-Table2[[#This Row],[AWAL]])</f>
        <v/>
      </c>
      <c r="H1864" s="29">
        <v>6</v>
      </c>
      <c r="I1864" s="29">
        <f>IF(Table2[[#This Row],[M2A]]="","",SUM(Table2[[#This Row],[M2A]]-(IF(Table2[[#This Row],[M1A]]="",Table2[[#This Row],[AWAL]],Table2[[#This Row],[M1A]]))))</f>
        <v>-1</v>
      </c>
      <c r="J1864" s="30"/>
      <c r="K186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6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64" s="31" t="str">
        <f>IF(NOT(Table2[[#This Row],[M1B]]=""),"+-","")</f>
        <v/>
      </c>
      <c r="O1864" s="50"/>
    </row>
    <row r="1865" spans="1:15">
      <c r="A1865" s="28">
        <f>IF(Table2[[#This Row],[TT]]&lt;1,"",COUNT(A$2:A1864)+1)</f>
        <v>1701</v>
      </c>
      <c r="B1865" s="38" t="s">
        <v>1933</v>
      </c>
      <c r="C1865" s="39">
        <v>18</v>
      </c>
      <c r="D1865" s="39" t="s">
        <v>91</v>
      </c>
      <c r="E186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17</v>
      </c>
      <c r="G1865" s="29" t="str">
        <f>IF(Table2[[#This Row],[M1A]]="","",Table2[[#This Row],[M1A]]-Table2[[#This Row],[AWAL]])</f>
        <v/>
      </c>
      <c r="I1865" s="29" t="str">
        <f>IF(Table2[[#This Row],[M2A]]="","",SUM(Table2[[#This Row],[M2A]]-(IF(Table2[[#This Row],[M1A]]="",Table2[[#This Row],[AWAL]],Table2[[#This Row],[M1A]]))))</f>
        <v/>
      </c>
      <c r="J1865" s="30">
        <v>17</v>
      </c>
      <c r="K1865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186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65" s="31" t="str">
        <f>IF(NOT(Table2[[#This Row],[M1B]]=""),"+-","")</f>
        <v/>
      </c>
      <c r="O1865" s="50"/>
    </row>
    <row r="1866" spans="1:15">
      <c r="A1866" s="28">
        <f>IF(Table2[[#This Row],[TT]]&lt;1,"",COUNT(A$2:A1865)+1)</f>
        <v>1702</v>
      </c>
      <c r="B1866" s="38" t="s">
        <v>3084</v>
      </c>
      <c r="C1866" s="39">
        <v>6</v>
      </c>
      <c r="D1866" s="39" t="s">
        <v>2892</v>
      </c>
      <c r="E186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866" s="29" t="str">
        <f>IF(Table2[[#This Row],[M1A]]="","",Table2[[#This Row],[M1A]]-Table2[[#This Row],[AWAL]])</f>
        <v/>
      </c>
      <c r="H1866" s="29">
        <v>5</v>
      </c>
      <c r="I1866" s="29">
        <f>IF(Table2[[#This Row],[M2A]]="","",SUM(Table2[[#This Row],[M2A]]-(IF(Table2[[#This Row],[M1A]]="",Table2[[#This Row],[AWAL]],Table2[[#This Row],[M1A]]))))</f>
        <v>-1</v>
      </c>
      <c r="J1866" s="30">
        <v>4</v>
      </c>
      <c r="K1866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186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66" s="31" t="str">
        <f>IF(NOT(Table2[[#This Row],[M1B]]=""),"+-","")</f>
        <v/>
      </c>
      <c r="O1866" s="50"/>
    </row>
    <row r="1867" spans="1:15">
      <c r="A1867" s="28">
        <f>IF(Table2[[#This Row],[TT]]&lt;1,"",COUNT(A$2:A1866)+1)</f>
        <v>1703</v>
      </c>
      <c r="B1867" s="38" t="s">
        <v>1934</v>
      </c>
      <c r="C1867" s="39">
        <v>11</v>
      </c>
      <c r="D1867" s="39" t="s">
        <v>91</v>
      </c>
      <c r="E186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G1867" s="29" t="str">
        <f>IF(Table2[[#This Row],[M1A]]="","",Table2[[#This Row],[M1A]]-Table2[[#This Row],[AWAL]])</f>
        <v/>
      </c>
      <c r="I1867" s="29" t="str">
        <f>IF(Table2[[#This Row],[M2A]]="","",SUM(Table2[[#This Row],[M2A]]-(IF(Table2[[#This Row],[M1A]]="",Table2[[#This Row],[AWAL]],Table2[[#This Row],[M1A]]))))</f>
        <v/>
      </c>
      <c r="J1867" s="30">
        <v>10</v>
      </c>
      <c r="K1867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186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67" s="31" t="str">
        <f>IF(NOT(Table2[[#This Row],[M1B]]=""),"+-","")</f>
        <v/>
      </c>
      <c r="O1867" s="50"/>
    </row>
    <row r="1868" spans="1:15">
      <c r="A1868" s="28">
        <f>IF(Table2[[#This Row],[TT]]&lt;1,"",COUNT(A$2:A1867)+1)</f>
        <v>1704</v>
      </c>
      <c r="B1868" s="38" t="s">
        <v>1935</v>
      </c>
      <c r="C1868" s="39">
        <v>9</v>
      </c>
      <c r="D1868" s="39" t="s">
        <v>91</v>
      </c>
      <c r="E186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1868" s="29" t="str">
        <f>IF(Table2[[#This Row],[M1A]]="","",Table2[[#This Row],[M1A]]-Table2[[#This Row],[AWAL]])</f>
        <v/>
      </c>
      <c r="I1868" s="29" t="str">
        <f>IF(Table2[[#This Row],[M2A]]="","",SUM(Table2[[#This Row],[M2A]]-(IF(Table2[[#This Row],[M1A]]="",Table2[[#This Row],[AWAL]],Table2[[#This Row],[M1A]]))))</f>
        <v/>
      </c>
      <c r="J1868" s="30"/>
      <c r="K186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6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68" s="31" t="str">
        <f>IF(NOT(Table2[[#This Row],[M1B]]=""),"+-","")</f>
        <v/>
      </c>
      <c r="O1868" s="50"/>
    </row>
    <row r="1869" spans="1:15">
      <c r="A1869" s="28">
        <f>IF(Table2[[#This Row],[TT]]&lt;1,"",COUNT(A$2:A1868)+1)</f>
        <v>1705</v>
      </c>
      <c r="B1869" s="38" t="s">
        <v>1936</v>
      </c>
      <c r="C1869" s="39">
        <v>5</v>
      </c>
      <c r="D1869" s="39" t="s">
        <v>91</v>
      </c>
      <c r="E186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869" s="29" t="str">
        <f>IF(Table2[[#This Row],[M1A]]="","",Table2[[#This Row],[M1A]]-Table2[[#This Row],[AWAL]])</f>
        <v/>
      </c>
      <c r="I1869" s="29" t="str">
        <f>IF(Table2[[#This Row],[M2A]]="","",SUM(Table2[[#This Row],[M2A]]-(IF(Table2[[#This Row],[M1A]]="",Table2[[#This Row],[AWAL]],Table2[[#This Row],[M1A]]))))</f>
        <v/>
      </c>
      <c r="J1869" s="30">
        <v>4</v>
      </c>
      <c r="K1869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186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69" s="31" t="str">
        <f>IF(NOT(Table2[[#This Row],[M1B]]=""),"+-","")</f>
        <v/>
      </c>
      <c r="O1869" s="50"/>
    </row>
    <row r="1870" spans="1:15">
      <c r="A1870" s="28">
        <f>IF(Table2[[#This Row],[TT]]&lt;1,"",COUNT(A$2:A1869)+1)</f>
        <v>1706</v>
      </c>
      <c r="B1870" s="38" t="s">
        <v>1937</v>
      </c>
      <c r="C1870" s="39">
        <v>13</v>
      </c>
      <c r="D1870" s="39" t="s">
        <v>91</v>
      </c>
      <c r="E187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G1870" s="29" t="str">
        <f>IF(Table2[[#This Row],[M1A]]="","",Table2[[#This Row],[M1A]]-Table2[[#This Row],[AWAL]])</f>
        <v/>
      </c>
      <c r="H1870" s="29">
        <v>12</v>
      </c>
      <c r="I1870" s="29">
        <f>IF(Table2[[#This Row],[M2A]]="","",SUM(Table2[[#This Row],[M2A]]-(IF(Table2[[#This Row],[M1A]]="",Table2[[#This Row],[AWAL]],Table2[[#This Row],[M1A]]))))</f>
        <v>-1</v>
      </c>
      <c r="J1870" s="30"/>
      <c r="K187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7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70" s="31" t="str">
        <f>IF(NOT(Table2[[#This Row],[M1B]]=""),"+-","")</f>
        <v/>
      </c>
      <c r="O1870" s="50"/>
    </row>
    <row r="1871" spans="1:15">
      <c r="A1871" s="28">
        <f>IF(Table2[[#This Row],[TT]]&lt;1,"",COUNT(A$2:A1870)+1)</f>
        <v>1707</v>
      </c>
      <c r="B1871" s="38" t="s">
        <v>2639</v>
      </c>
      <c r="C1871" s="39">
        <v>8</v>
      </c>
      <c r="D1871" s="39" t="s">
        <v>2892</v>
      </c>
      <c r="E187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871" s="29" t="str">
        <f>IF(Table2[[#This Row],[M1A]]="","",Table2[[#This Row],[M1A]]-Table2[[#This Row],[AWAL]])</f>
        <v/>
      </c>
      <c r="I1871" s="29" t="str">
        <f>IF(Table2[[#This Row],[M2A]]="","",SUM(Table2[[#This Row],[M2A]]-(IF(Table2[[#This Row],[M1A]]="",Table2[[#This Row],[AWAL]],Table2[[#This Row],[M1A]]))))</f>
        <v/>
      </c>
      <c r="J1871" s="30">
        <v>7</v>
      </c>
      <c r="K1871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187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71" s="31" t="str">
        <f>IF(NOT(Table2[[#This Row],[M1B]]=""),"+-","")</f>
        <v/>
      </c>
      <c r="O1871" s="50"/>
    </row>
    <row r="1872" spans="1:15">
      <c r="A1872" s="28" t="str">
        <f>IF(Table2[[#This Row],[TT]]&lt;1,"",COUNT(A$2:A1871)+1)</f>
        <v/>
      </c>
      <c r="B1872" s="38" t="s">
        <v>1938</v>
      </c>
      <c r="C1872" s="39">
        <v>0</v>
      </c>
      <c r="D1872" s="39" t="s">
        <v>91</v>
      </c>
      <c r="E187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872" s="29" t="str">
        <f>IF(Table2[[#This Row],[M1A]]="","",Table2[[#This Row],[M1A]]-Table2[[#This Row],[AWAL]])</f>
        <v/>
      </c>
      <c r="I1872" s="29" t="str">
        <f>IF(Table2[[#This Row],[M2A]]="","",SUM(Table2[[#This Row],[M2A]]-(IF(Table2[[#This Row],[M1A]]="",Table2[[#This Row],[AWAL]],Table2[[#This Row],[M1A]]))))</f>
        <v/>
      </c>
      <c r="J1872" s="30"/>
      <c r="K187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7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72" s="31" t="str">
        <f>IF(NOT(Table2[[#This Row],[M1B]]=""),"+-","")</f>
        <v/>
      </c>
      <c r="O1872" s="50"/>
    </row>
    <row r="1873" spans="1:15">
      <c r="A1873" s="28">
        <f>IF(Table2[[#This Row],[TT]]&lt;1,"",COUNT(A$2:A1872)+1)</f>
        <v>1708</v>
      </c>
      <c r="B1873" s="38" t="s">
        <v>2955</v>
      </c>
      <c r="C1873" s="39">
        <v>8</v>
      </c>
      <c r="D1873" s="39" t="s">
        <v>2892</v>
      </c>
      <c r="E187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1873" s="29" t="str">
        <f>IF(Table2[[#This Row],[M1A]]="","",Table2[[#This Row],[M1A]]-Table2[[#This Row],[AWAL]])</f>
        <v/>
      </c>
      <c r="I1873" s="29" t="str">
        <f>IF(Table2[[#This Row],[M2A]]="","",SUM(Table2[[#This Row],[M2A]]-(IF(Table2[[#This Row],[M1A]]="",Table2[[#This Row],[AWAL]],Table2[[#This Row],[M1A]]))))</f>
        <v/>
      </c>
      <c r="J1873" s="30">
        <v>6</v>
      </c>
      <c r="K1873" s="29">
        <f>IF(Table2[[#This Row],[M3A]]="","",SUM(Table2[[#This Row],[M3A]]-(IF(Table2[[#This Row],[M2A]]="",IF(Table2[[#This Row],[M1A]]="",Table2[[#This Row],[AWAL]],Table2[[#This Row],[M1A]]),Table2[[#This Row],[M2A]]))))</f>
        <v>-2</v>
      </c>
      <c r="M187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73" s="31" t="str">
        <f>IF(NOT(Table2[[#This Row],[M1B]]=""),"+-","")</f>
        <v/>
      </c>
      <c r="O1873" s="50"/>
    </row>
    <row r="1874" spans="1:15">
      <c r="A1874" s="28">
        <f>IF(Table2[[#This Row],[TT]]&lt;1,"",COUNT(A$2:A1873)+1)</f>
        <v>1709</v>
      </c>
      <c r="B1874" s="38" t="s">
        <v>1939</v>
      </c>
      <c r="C1874" s="39">
        <v>2</v>
      </c>
      <c r="D1874" s="39" t="s">
        <v>32</v>
      </c>
      <c r="E187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874" s="29" t="str">
        <f>IF(Table2[[#This Row],[M1A]]="","",Table2[[#This Row],[M1A]]-Table2[[#This Row],[AWAL]])</f>
        <v/>
      </c>
      <c r="I1874" s="29" t="str">
        <f>IF(Table2[[#This Row],[M2A]]="","",SUM(Table2[[#This Row],[M2A]]-(IF(Table2[[#This Row],[M1A]]="",Table2[[#This Row],[AWAL]],Table2[[#This Row],[M1A]]))))</f>
        <v/>
      </c>
      <c r="J1874" s="30"/>
      <c r="K187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7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74" s="31" t="str">
        <f>IF(NOT(Table2[[#This Row],[M1B]]=""),"+-","")</f>
        <v/>
      </c>
      <c r="O1874" s="50"/>
    </row>
    <row r="1875" spans="1:15">
      <c r="A1875" s="28">
        <f>IF(Table2[[#This Row],[TT]]&lt;1,"",COUNT(A$2:A1874)+1)</f>
        <v>1710</v>
      </c>
      <c r="B1875" s="38" t="s">
        <v>1940</v>
      </c>
      <c r="C1875" s="39">
        <v>3</v>
      </c>
      <c r="D1875" s="39" t="s">
        <v>153</v>
      </c>
      <c r="E187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875" s="29" t="str">
        <f>IF(Table2[[#This Row],[M1A]]="","",Table2[[#This Row],[M1A]]-Table2[[#This Row],[AWAL]])</f>
        <v/>
      </c>
      <c r="I1875" s="29" t="str">
        <f>IF(Table2[[#This Row],[M2A]]="","",SUM(Table2[[#This Row],[M2A]]-(IF(Table2[[#This Row],[M1A]]="",Table2[[#This Row],[AWAL]],Table2[[#This Row],[M1A]]))))</f>
        <v/>
      </c>
      <c r="J1875" s="30"/>
      <c r="K187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7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75" s="31" t="str">
        <f>IF(NOT(Table2[[#This Row],[M1B]]=""),"+-","")</f>
        <v/>
      </c>
      <c r="O1875" s="50"/>
    </row>
    <row r="1876" spans="1:15">
      <c r="A1876" s="28">
        <f>IF(Table2[[#This Row],[TT]]&lt;1,"",COUNT(A$2:A1875)+1)</f>
        <v>1711</v>
      </c>
      <c r="B1876" s="38" t="s">
        <v>1941</v>
      </c>
      <c r="C1876" s="39">
        <v>14</v>
      </c>
      <c r="D1876" s="39" t="s">
        <v>120</v>
      </c>
      <c r="E187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G1876" s="29" t="str">
        <f>IF(Table2[[#This Row],[M1A]]="","",Table2[[#This Row],[M1A]]-Table2[[#This Row],[AWAL]])</f>
        <v/>
      </c>
      <c r="I1876" s="29" t="str">
        <f>IF(Table2[[#This Row],[M2A]]="","",SUM(Table2[[#This Row],[M2A]]-(IF(Table2[[#This Row],[M1A]]="",Table2[[#This Row],[AWAL]],Table2[[#This Row],[M1A]]))))</f>
        <v/>
      </c>
      <c r="J1876" s="30"/>
      <c r="K187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7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76" s="31" t="str">
        <f>IF(NOT(Table2[[#This Row],[M1B]]=""),"+-","")</f>
        <v/>
      </c>
      <c r="O1876" s="50"/>
    </row>
    <row r="1877" spans="1:15">
      <c r="A1877" s="28">
        <f>IF(Table2[[#This Row],[TT]]&lt;1,"",COUNT(A$2:A1876)+1)</f>
        <v>1712</v>
      </c>
      <c r="B1877" s="38" t="s">
        <v>1942</v>
      </c>
      <c r="C1877" s="39">
        <v>2</v>
      </c>
      <c r="D1877" s="39" t="s">
        <v>135</v>
      </c>
      <c r="E187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877" s="29" t="str">
        <f>IF(Table2[[#This Row],[M1A]]="","",Table2[[#This Row],[M1A]]-Table2[[#This Row],[AWAL]])</f>
        <v/>
      </c>
      <c r="I1877" s="29" t="str">
        <f>IF(Table2[[#This Row],[M2A]]="","",SUM(Table2[[#This Row],[M2A]]-(IF(Table2[[#This Row],[M1A]]="",Table2[[#This Row],[AWAL]],Table2[[#This Row],[M1A]]))))</f>
        <v/>
      </c>
      <c r="J1877" s="30"/>
      <c r="K187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7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77" s="31" t="str">
        <f>IF(NOT(Table2[[#This Row],[M1B]]=""),"+-","")</f>
        <v/>
      </c>
      <c r="O1877" s="50"/>
    </row>
    <row r="1878" spans="1:15">
      <c r="A1878" s="28">
        <f>IF(Table2[[#This Row],[TT]]&lt;1,"",COUNT(A$2:A1877)+1)</f>
        <v>1713</v>
      </c>
      <c r="B1878" s="38" t="s">
        <v>1943</v>
      </c>
      <c r="C1878" s="39">
        <v>3</v>
      </c>
      <c r="D1878" s="39">
        <v>288</v>
      </c>
      <c r="E187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878" s="29" t="str">
        <f>IF(Table2[[#This Row],[M1A]]="","",Table2[[#This Row],[M1A]]-Table2[[#This Row],[AWAL]])</f>
        <v/>
      </c>
      <c r="I1878" s="29" t="str">
        <f>IF(Table2[[#This Row],[M2A]]="","",SUM(Table2[[#This Row],[M2A]]-(IF(Table2[[#This Row],[M1A]]="",Table2[[#This Row],[AWAL]],Table2[[#This Row],[M1A]]))))</f>
        <v/>
      </c>
      <c r="J1878" s="30"/>
      <c r="K187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7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78" s="31" t="str">
        <f>IF(NOT(Table2[[#This Row],[M1B]]=""),"+-","")</f>
        <v/>
      </c>
      <c r="O1878" s="50"/>
    </row>
    <row r="1879" spans="1:15">
      <c r="A1879" s="28">
        <f>IF(Table2[[#This Row],[TT]]&lt;1,"",COUNT(A$2:A1878)+1)</f>
        <v>1714</v>
      </c>
      <c r="B1879" s="38" t="s">
        <v>1944</v>
      </c>
      <c r="C1879" s="39">
        <v>1</v>
      </c>
      <c r="D1879" s="39" t="s">
        <v>1709</v>
      </c>
      <c r="E187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879" s="29" t="str">
        <f>IF(Table2[[#This Row],[M1A]]="","",Table2[[#This Row],[M1A]]-Table2[[#This Row],[AWAL]])</f>
        <v/>
      </c>
      <c r="I1879" s="29" t="str">
        <f>IF(Table2[[#This Row],[M2A]]="","",SUM(Table2[[#This Row],[M2A]]-(IF(Table2[[#This Row],[M1A]]="",Table2[[#This Row],[AWAL]],Table2[[#This Row],[M1A]]))))</f>
        <v/>
      </c>
      <c r="J1879" s="30"/>
      <c r="K187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7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79" s="31" t="str">
        <f>IF(NOT(Table2[[#This Row],[M1B]]=""),"+-","")</f>
        <v/>
      </c>
      <c r="O1879" s="50"/>
    </row>
    <row r="1880" spans="1:15">
      <c r="A1880" s="28">
        <f>IF(Table2[[#This Row],[TT]]&lt;1,"",COUNT(A$2:A1879)+1)</f>
        <v>1715</v>
      </c>
      <c r="B1880" s="38" t="s">
        <v>1945</v>
      </c>
      <c r="C1880" s="39">
        <v>2</v>
      </c>
      <c r="D1880" s="39" t="s">
        <v>1371</v>
      </c>
      <c r="E188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880" s="29" t="str">
        <f>IF(Table2[[#This Row],[M1A]]="","",Table2[[#This Row],[M1A]]-Table2[[#This Row],[AWAL]])</f>
        <v/>
      </c>
      <c r="I1880" s="29" t="str">
        <f>IF(Table2[[#This Row],[M2A]]="","",SUM(Table2[[#This Row],[M2A]]-(IF(Table2[[#This Row],[M1A]]="",Table2[[#This Row],[AWAL]],Table2[[#This Row],[M1A]]))))</f>
        <v/>
      </c>
      <c r="J1880" s="30"/>
      <c r="K188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8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80" s="31" t="str">
        <f>IF(NOT(Table2[[#This Row],[M1B]]=""),"+-","")</f>
        <v/>
      </c>
      <c r="O1880" s="50"/>
    </row>
    <row r="1881" spans="1:15">
      <c r="A1881" s="28">
        <f>IF(Table2[[#This Row],[TT]]&lt;1,"",COUNT(A$2:A1880)+1)</f>
        <v>1716</v>
      </c>
      <c r="B1881" s="38" t="s">
        <v>1946</v>
      </c>
      <c r="C1881" s="39">
        <v>4</v>
      </c>
      <c r="D1881" s="39" t="s">
        <v>57</v>
      </c>
      <c r="E188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881" s="29" t="str">
        <f>IF(Table2[[#This Row],[M1A]]="","",Table2[[#This Row],[M1A]]-Table2[[#This Row],[AWAL]])</f>
        <v/>
      </c>
      <c r="I1881" s="29" t="str">
        <f>IF(Table2[[#This Row],[M2A]]="","",SUM(Table2[[#This Row],[M2A]]-(IF(Table2[[#This Row],[M1A]]="",Table2[[#This Row],[AWAL]],Table2[[#This Row],[M1A]]))))</f>
        <v/>
      </c>
      <c r="J1881" s="30"/>
      <c r="K188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8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81" s="31" t="str">
        <f>IF(NOT(Table2[[#This Row],[M1B]]=""),"+-","")</f>
        <v/>
      </c>
      <c r="O1881" s="50"/>
    </row>
    <row r="1882" spans="1:15">
      <c r="A1882" s="28">
        <f>IF(Table2[[#This Row],[TT]]&lt;1,"",COUNT(A$2:A1881)+1)</f>
        <v>1717</v>
      </c>
      <c r="B1882" s="38" t="s">
        <v>1947</v>
      </c>
      <c r="C1882" s="39">
        <v>4</v>
      </c>
      <c r="D1882" s="39">
        <v>240</v>
      </c>
      <c r="E188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882" s="29" t="str">
        <f>IF(Table2[[#This Row],[M1A]]="","",Table2[[#This Row],[M1A]]-Table2[[#This Row],[AWAL]])</f>
        <v/>
      </c>
      <c r="I1882" s="29" t="str">
        <f>IF(Table2[[#This Row],[M2A]]="","",SUM(Table2[[#This Row],[M2A]]-(IF(Table2[[#This Row],[M1A]]="",Table2[[#This Row],[AWAL]],Table2[[#This Row],[M1A]]))))</f>
        <v/>
      </c>
      <c r="J1882" s="30"/>
      <c r="K188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8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82" s="31" t="str">
        <f>IF(NOT(Table2[[#This Row],[M1B]]=""),"+-","")</f>
        <v/>
      </c>
      <c r="O1882" s="50"/>
    </row>
    <row r="1883" spans="1:15">
      <c r="A1883" s="28">
        <f>IF(Table2[[#This Row],[TT]]&lt;1,"",COUNT(A$2:A1882)+1)</f>
        <v>1718</v>
      </c>
      <c r="B1883" s="38" t="s">
        <v>1948</v>
      </c>
      <c r="C1883" s="39">
        <v>37</v>
      </c>
      <c r="D1883" s="39">
        <v>144</v>
      </c>
      <c r="E188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37</v>
      </c>
      <c r="G1883" s="29" t="str">
        <f>IF(Table2[[#This Row],[M1A]]="","",Table2[[#This Row],[M1A]]-Table2[[#This Row],[AWAL]])</f>
        <v/>
      </c>
      <c r="I1883" s="29" t="str">
        <f>IF(Table2[[#This Row],[M2A]]="","",SUM(Table2[[#This Row],[M2A]]-(IF(Table2[[#This Row],[M1A]]="",Table2[[#This Row],[AWAL]],Table2[[#This Row],[M1A]]))))</f>
        <v/>
      </c>
      <c r="J1883" s="30"/>
      <c r="K188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8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83" s="31" t="str">
        <f>IF(NOT(Table2[[#This Row],[M1B]]=""),"+-","")</f>
        <v/>
      </c>
      <c r="O1883" s="50"/>
    </row>
    <row r="1884" spans="1:15">
      <c r="A1884" s="28">
        <f>IF(Table2[[#This Row],[TT]]&lt;1,"",COUNT(A$2:A1883)+1)</f>
        <v>1719</v>
      </c>
      <c r="B1884" s="38" t="s">
        <v>1949</v>
      </c>
      <c r="C1884" s="39">
        <v>1</v>
      </c>
      <c r="D1884" s="39" t="s">
        <v>835</v>
      </c>
      <c r="E188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884" s="29" t="str">
        <f>IF(Table2[[#This Row],[M1A]]="","",Table2[[#This Row],[M1A]]-Table2[[#This Row],[AWAL]])</f>
        <v/>
      </c>
      <c r="I1884" s="29" t="str">
        <f>IF(Table2[[#This Row],[M2A]]="","",SUM(Table2[[#This Row],[M2A]]-(IF(Table2[[#This Row],[M1A]]="",Table2[[#This Row],[AWAL]],Table2[[#This Row],[M1A]]))))</f>
        <v/>
      </c>
      <c r="J1884" s="30"/>
      <c r="K188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8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84" s="31" t="str">
        <f>IF(NOT(Table2[[#This Row],[M1B]]=""),"+-","")</f>
        <v/>
      </c>
      <c r="O1884" s="50"/>
    </row>
    <row r="1885" spans="1:15">
      <c r="A1885" s="28">
        <f>IF(Table2[[#This Row],[TT]]&lt;1,"",COUNT(A$2:A1884)+1)</f>
        <v>1720</v>
      </c>
      <c r="B1885" s="38" t="s">
        <v>1950</v>
      </c>
      <c r="C1885" s="39">
        <v>2</v>
      </c>
      <c r="D1885" s="39" t="s">
        <v>91</v>
      </c>
      <c r="E188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885" s="29" t="str">
        <f>IF(Table2[[#This Row],[M1A]]="","",Table2[[#This Row],[M1A]]-Table2[[#This Row],[AWAL]])</f>
        <v/>
      </c>
      <c r="I1885" s="29" t="str">
        <f>IF(Table2[[#This Row],[M2A]]="","",SUM(Table2[[#This Row],[M2A]]-(IF(Table2[[#This Row],[M1A]]="",Table2[[#This Row],[AWAL]],Table2[[#This Row],[M1A]]))))</f>
        <v/>
      </c>
      <c r="J1885" s="30"/>
      <c r="K188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8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85" s="31" t="str">
        <f>IF(NOT(Table2[[#This Row],[M1B]]=""),"+-","")</f>
        <v/>
      </c>
      <c r="O1885" s="50"/>
    </row>
    <row r="1886" spans="1:15">
      <c r="A1886" s="28">
        <f>IF(Table2[[#This Row],[TT]]&lt;1,"",COUNT(A$2:A1885)+1)</f>
        <v>1721</v>
      </c>
      <c r="B1886" s="38" t="s">
        <v>1951</v>
      </c>
      <c r="C1886" s="39">
        <v>7</v>
      </c>
      <c r="D1886" s="39" t="s">
        <v>57</v>
      </c>
      <c r="E188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886" s="29" t="str">
        <f>IF(Table2[[#This Row],[M1A]]="","",Table2[[#This Row],[M1A]]-Table2[[#This Row],[AWAL]])</f>
        <v/>
      </c>
      <c r="I1886" s="29" t="str">
        <f>IF(Table2[[#This Row],[M2A]]="","",SUM(Table2[[#This Row],[M2A]]-(IF(Table2[[#This Row],[M1A]]="",Table2[[#This Row],[AWAL]],Table2[[#This Row],[M1A]]))))</f>
        <v/>
      </c>
      <c r="J1886" s="30"/>
      <c r="K188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8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86" s="31" t="str">
        <f>IF(NOT(Table2[[#This Row],[M1B]]=""),"+-","")</f>
        <v/>
      </c>
      <c r="O1886" s="50"/>
    </row>
    <row r="1887" spans="1:15">
      <c r="A1887" s="28">
        <f>IF(Table2[[#This Row],[TT]]&lt;1,"",COUNT(A$2:A1886)+1)</f>
        <v>1722</v>
      </c>
      <c r="B1887" s="38" t="s">
        <v>1952</v>
      </c>
      <c r="C1887" s="39">
        <v>14</v>
      </c>
      <c r="D1887" s="39" t="s">
        <v>67</v>
      </c>
      <c r="E188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G1887" s="29" t="str">
        <f>IF(Table2[[#This Row],[M1A]]="","",Table2[[#This Row],[M1A]]-Table2[[#This Row],[AWAL]])</f>
        <v/>
      </c>
      <c r="I1887" s="29" t="str">
        <f>IF(Table2[[#This Row],[M2A]]="","",SUM(Table2[[#This Row],[M2A]]-(IF(Table2[[#This Row],[M1A]]="",Table2[[#This Row],[AWAL]],Table2[[#This Row],[M1A]]))))</f>
        <v/>
      </c>
      <c r="J1887" s="30"/>
      <c r="K188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8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87" s="31" t="str">
        <f>IF(NOT(Table2[[#This Row],[M1B]]=""),"+-","")</f>
        <v/>
      </c>
      <c r="O1887" s="50"/>
    </row>
    <row r="1888" spans="1:15">
      <c r="A1888" s="28">
        <f>IF(Table2[[#This Row],[TT]]&lt;1,"",COUNT(A$2:A1887)+1)</f>
        <v>1723</v>
      </c>
      <c r="B1888" s="38" t="s">
        <v>1953</v>
      </c>
      <c r="C1888" s="39">
        <v>14</v>
      </c>
      <c r="D1888" s="39" t="s">
        <v>43</v>
      </c>
      <c r="E188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G1888" s="29" t="str">
        <f>IF(Table2[[#This Row],[M1A]]="","",Table2[[#This Row],[M1A]]-Table2[[#This Row],[AWAL]])</f>
        <v/>
      </c>
      <c r="I1888" s="29" t="str">
        <f>IF(Table2[[#This Row],[M2A]]="","",SUM(Table2[[#This Row],[M2A]]-(IF(Table2[[#This Row],[M1A]]="",Table2[[#This Row],[AWAL]],Table2[[#This Row],[M1A]]))))</f>
        <v/>
      </c>
      <c r="J1888" s="30"/>
      <c r="K188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8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88" s="31" t="str">
        <f>IF(NOT(Table2[[#This Row],[M1B]]=""),"+-","")</f>
        <v/>
      </c>
      <c r="O1888" s="50"/>
    </row>
    <row r="1889" spans="1:15">
      <c r="A1889" s="28">
        <f>IF(Table2[[#This Row],[TT]]&lt;1,"",COUNT(A$2:A1888)+1)</f>
        <v>1724</v>
      </c>
      <c r="B1889" s="38" t="s">
        <v>1954</v>
      </c>
      <c r="C1889" s="39">
        <v>12</v>
      </c>
      <c r="D1889" s="39" t="s">
        <v>825</v>
      </c>
      <c r="E188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G1889" s="29" t="str">
        <f>IF(Table2[[#This Row],[M1A]]="","",Table2[[#This Row],[M1A]]-Table2[[#This Row],[AWAL]])</f>
        <v/>
      </c>
      <c r="I1889" s="29" t="str">
        <f>IF(Table2[[#This Row],[M2A]]="","",SUM(Table2[[#This Row],[M2A]]-(IF(Table2[[#This Row],[M1A]]="",Table2[[#This Row],[AWAL]],Table2[[#This Row],[M1A]]))))</f>
        <v/>
      </c>
      <c r="J1889" s="30"/>
      <c r="K188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8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89" s="31" t="str">
        <f>IF(NOT(Table2[[#This Row],[M1B]]=""),"+-","")</f>
        <v/>
      </c>
      <c r="O1889" s="50"/>
    </row>
    <row r="1890" spans="1:15">
      <c r="A1890" s="28">
        <f>IF(Table2[[#This Row],[TT]]&lt;1,"",COUNT(A$2:A1889)+1)</f>
        <v>1725</v>
      </c>
      <c r="B1890" s="38" t="s">
        <v>1955</v>
      </c>
      <c r="C1890" s="39">
        <v>7</v>
      </c>
      <c r="D1890" s="39" t="s">
        <v>67</v>
      </c>
      <c r="E189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890" s="29" t="str">
        <f>IF(Table2[[#This Row],[M1A]]="","",Table2[[#This Row],[M1A]]-Table2[[#This Row],[AWAL]])</f>
        <v/>
      </c>
      <c r="I1890" s="29" t="str">
        <f>IF(Table2[[#This Row],[M2A]]="","",SUM(Table2[[#This Row],[M2A]]-(IF(Table2[[#This Row],[M1A]]="",Table2[[#This Row],[AWAL]],Table2[[#This Row],[M1A]]))))</f>
        <v/>
      </c>
      <c r="J1890" s="30"/>
      <c r="K189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9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90" s="31" t="str">
        <f>IF(NOT(Table2[[#This Row],[M1B]]=""),"+-","")</f>
        <v/>
      </c>
      <c r="O1890" s="50"/>
    </row>
    <row r="1891" spans="1:15">
      <c r="A1891" s="28">
        <f>IF(Table2[[#This Row],[TT]]&lt;1,"",COUNT(A$2:A1890)+1)</f>
        <v>1726</v>
      </c>
      <c r="B1891" s="38" t="s">
        <v>1956</v>
      </c>
      <c r="C1891" s="39">
        <v>4</v>
      </c>
      <c r="D1891" s="39" t="s">
        <v>554</v>
      </c>
      <c r="E189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891" s="29" t="str">
        <f>IF(Table2[[#This Row],[M1A]]="","",Table2[[#This Row],[M1A]]-Table2[[#This Row],[AWAL]])</f>
        <v/>
      </c>
      <c r="I1891" s="29" t="str">
        <f>IF(Table2[[#This Row],[M2A]]="","",SUM(Table2[[#This Row],[M2A]]-(IF(Table2[[#This Row],[M1A]]="",Table2[[#This Row],[AWAL]],Table2[[#This Row],[M1A]]))))</f>
        <v/>
      </c>
      <c r="J1891" s="30"/>
      <c r="K189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9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91" s="31" t="str">
        <f>IF(NOT(Table2[[#This Row],[M1B]]=""),"+-","")</f>
        <v/>
      </c>
      <c r="O1891" s="50"/>
    </row>
    <row r="1892" spans="1:15">
      <c r="A1892" s="28">
        <f>IF(Table2[[#This Row],[TT]]&lt;1,"",COUNT(A$2:A1891)+1)</f>
        <v>1727</v>
      </c>
      <c r="B1892" s="38" t="s">
        <v>1957</v>
      </c>
      <c r="C1892" s="39">
        <v>4</v>
      </c>
      <c r="D1892" s="39" t="s">
        <v>67</v>
      </c>
      <c r="E189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892" s="29" t="str">
        <f>IF(Table2[[#This Row],[M1A]]="","",Table2[[#This Row],[M1A]]-Table2[[#This Row],[AWAL]])</f>
        <v/>
      </c>
      <c r="I1892" s="29" t="str">
        <f>IF(Table2[[#This Row],[M2A]]="","",SUM(Table2[[#This Row],[M2A]]-(IF(Table2[[#This Row],[M1A]]="",Table2[[#This Row],[AWAL]],Table2[[#This Row],[M1A]]))))</f>
        <v/>
      </c>
      <c r="J1892" s="30"/>
      <c r="K189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9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92" s="31" t="str">
        <f>IF(NOT(Table2[[#This Row],[M1B]]=""),"+-","")</f>
        <v/>
      </c>
      <c r="O1892" s="50"/>
    </row>
    <row r="1893" spans="1:15">
      <c r="A1893" s="28">
        <f>IF(Table2[[#This Row],[TT]]&lt;1,"",COUNT(A$2:A1892)+1)</f>
        <v>1728</v>
      </c>
      <c r="B1893" s="38" t="s">
        <v>1958</v>
      </c>
      <c r="C1893" s="39">
        <v>12</v>
      </c>
      <c r="D1893" s="39" t="s">
        <v>106</v>
      </c>
      <c r="E189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G1893" s="29" t="str">
        <f>IF(Table2[[#This Row],[M1A]]="","",Table2[[#This Row],[M1A]]-Table2[[#This Row],[AWAL]])</f>
        <v/>
      </c>
      <c r="I1893" s="29" t="str">
        <f>IF(Table2[[#This Row],[M2A]]="","",SUM(Table2[[#This Row],[M2A]]-(IF(Table2[[#This Row],[M1A]]="",Table2[[#This Row],[AWAL]],Table2[[#This Row],[M1A]]))))</f>
        <v/>
      </c>
      <c r="J1893" s="30"/>
      <c r="K189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9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93" s="31" t="str">
        <f>IF(NOT(Table2[[#This Row],[M1B]]=""),"+-","")</f>
        <v/>
      </c>
      <c r="O1893" s="50"/>
    </row>
    <row r="1894" spans="1:15">
      <c r="A1894" s="28">
        <f>IF(Table2[[#This Row],[TT]]&lt;1,"",COUNT(A$2:A1893)+1)</f>
        <v>1729</v>
      </c>
      <c r="B1894" s="38" t="s">
        <v>1959</v>
      </c>
      <c r="C1894" s="39">
        <v>5</v>
      </c>
      <c r="D1894" s="39" t="s">
        <v>106</v>
      </c>
      <c r="E189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894" s="29" t="str">
        <f>IF(Table2[[#This Row],[M1A]]="","",Table2[[#This Row],[M1A]]-Table2[[#This Row],[AWAL]])</f>
        <v/>
      </c>
      <c r="I1894" s="29" t="str">
        <f>IF(Table2[[#This Row],[M2A]]="","",SUM(Table2[[#This Row],[M2A]]-(IF(Table2[[#This Row],[M1A]]="",Table2[[#This Row],[AWAL]],Table2[[#This Row],[M1A]]))))</f>
        <v/>
      </c>
      <c r="J1894" s="30"/>
      <c r="K189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9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94" s="31" t="str">
        <f>IF(NOT(Table2[[#This Row],[M1B]]=""),"+-","")</f>
        <v/>
      </c>
      <c r="O1894" s="50"/>
    </row>
    <row r="1895" spans="1:15">
      <c r="A1895" s="28">
        <f>IF(Table2[[#This Row],[TT]]&lt;1,"",COUNT(A$2:A1894)+1)</f>
        <v>1730</v>
      </c>
      <c r="B1895" s="38" t="s">
        <v>1960</v>
      </c>
      <c r="C1895" s="39">
        <v>7</v>
      </c>
      <c r="D1895" s="39" t="s">
        <v>106</v>
      </c>
      <c r="E189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895" s="29" t="str">
        <f>IF(Table2[[#This Row],[M1A]]="","",Table2[[#This Row],[M1A]]-Table2[[#This Row],[AWAL]])</f>
        <v/>
      </c>
      <c r="I1895" s="29" t="str">
        <f>IF(Table2[[#This Row],[M2A]]="","",SUM(Table2[[#This Row],[M2A]]-(IF(Table2[[#This Row],[M1A]]="",Table2[[#This Row],[AWAL]],Table2[[#This Row],[M1A]]))))</f>
        <v/>
      </c>
      <c r="J1895" s="30"/>
      <c r="K189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9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95" s="31" t="str">
        <f>IF(NOT(Table2[[#This Row],[M1B]]=""),"+-","")</f>
        <v/>
      </c>
      <c r="O1895" s="50"/>
    </row>
    <row r="1896" spans="1:15">
      <c r="A1896" s="28">
        <f>IF(Table2[[#This Row],[TT]]&lt;1,"",COUNT(A$2:A1895)+1)</f>
        <v>1731</v>
      </c>
      <c r="B1896" s="38" t="s">
        <v>1961</v>
      </c>
      <c r="C1896" s="39">
        <v>12</v>
      </c>
      <c r="D1896" s="39" t="s">
        <v>67</v>
      </c>
      <c r="E189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G1896" s="29" t="str">
        <f>IF(Table2[[#This Row],[M1A]]="","",Table2[[#This Row],[M1A]]-Table2[[#This Row],[AWAL]])</f>
        <v/>
      </c>
      <c r="I1896" s="29" t="str">
        <f>IF(Table2[[#This Row],[M2A]]="","",SUM(Table2[[#This Row],[M2A]]-(IF(Table2[[#This Row],[M1A]]="",Table2[[#This Row],[AWAL]],Table2[[#This Row],[M1A]]))))</f>
        <v/>
      </c>
      <c r="J1896" s="30"/>
      <c r="K189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9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96" s="31" t="str">
        <f>IF(NOT(Table2[[#This Row],[M1B]]=""),"+-","")</f>
        <v/>
      </c>
      <c r="O1896" s="50"/>
    </row>
    <row r="1897" spans="1:15">
      <c r="A1897" s="28">
        <f>IF(Table2[[#This Row],[TT]]&lt;1,"",COUNT(A$2:A1896)+1)</f>
        <v>1732</v>
      </c>
      <c r="B1897" s="38" t="s">
        <v>1962</v>
      </c>
      <c r="C1897" s="39">
        <v>7</v>
      </c>
      <c r="D1897" s="39" t="s">
        <v>67</v>
      </c>
      <c r="E189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897" s="29" t="str">
        <f>IF(Table2[[#This Row],[M1A]]="","",Table2[[#This Row],[M1A]]-Table2[[#This Row],[AWAL]])</f>
        <v/>
      </c>
      <c r="I1897" s="29" t="str">
        <f>IF(Table2[[#This Row],[M2A]]="","",SUM(Table2[[#This Row],[M2A]]-(IF(Table2[[#This Row],[M1A]]="",Table2[[#This Row],[AWAL]],Table2[[#This Row],[M1A]]))))</f>
        <v/>
      </c>
      <c r="J1897" s="30"/>
      <c r="K189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9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97" s="31" t="str">
        <f>IF(NOT(Table2[[#This Row],[M1B]]=""),"+-","")</f>
        <v/>
      </c>
      <c r="O1897" s="50"/>
    </row>
    <row r="1898" spans="1:15">
      <c r="A1898" s="28">
        <f>IF(Table2[[#This Row],[TT]]&lt;1,"",COUNT(A$2:A1897)+1)</f>
        <v>1733</v>
      </c>
      <c r="B1898" s="38" t="s">
        <v>1963</v>
      </c>
      <c r="C1898" s="39">
        <v>6</v>
      </c>
      <c r="D1898" s="39" t="s">
        <v>64</v>
      </c>
      <c r="E189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1898" s="29" t="str">
        <f>IF(Table2[[#This Row],[M1A]]="","",Table2[[#This Row],[M1A]]-Table2[[#This Row],[AWAL]])</f>
        <v/>
      </c>
      <c r="I1898" s="29" t="str">
        <f>IF(Table2[[#This Row],[M2A]]="","",SUM(Table2[[#This Row],[M2A]]-(IF(Table2[[#This Row],[M1A]]="",Table2[[#This Row],[AWAL]],Table2[[#This Row],[M1A]]))))</f>
        <v/>
      </c>
      <c r="J1898" s="30"/>
      <c r="K189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9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98" s="31" t="str">
        <f>IF(NOT(Table2[[#This Row],[M1B]]=""),"+-","")</f>
        <v/>
      </c>
      <c r="O1898" s="50"/>
    </row>
    <row r="1899" spans="1:15">
      <c r="A1899" s="28">
        <f>IF(Table2[[#This Row],[TT]]&lt;1,"",COUNT(A$2:A1898)+1)</f>
        <v>1734</v>
      </c>
      <c r="B1899" s="38" t="s">
        <v>1964</v>
      </c>
      <c r="C1899" s="39">
        <v>6</v>
      </c>
      <c r="D1899" s="39" t="s">
        <v>64</v>
      </c>
      <c r="E189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1899" s="29" t="str">
        <f>IF(Table2[[#This Row],[M1A]]="","",Table2[[#This Row],[M1A]]-Table2[[#This Row],[AWAL]])</f>
        <v/>
      </c>
      <c r="I1899" s="29" t="str">
        <f>IF(Table2[[#This Row],[M2A]]="","",SUM(Table2[[#This Row],[M2A]]-(IF(Table2[[#This Row],[M1A]]="",Table2[[#This Row],[AWAL]],Table2[[#This Row],[M1A]]))))</f>
        <v/>
      </c>
      <c r="J1899" s="30"/>
      <c r="K189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9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99" s="31" t="str">
        <f>IF(NOT(Table2[[#This Row],[M1B]]=""),"+-","")</f>
        <v/>
      </c>
      <c r="O1899" s="50"/>
    </row>
    <row r="1900" spans="1:15">
      <c r="A1900" s="28">
        <f>IF(Table2[[#This Row],[TT]]&lt;1,"",COUNT(A$2:A1899)+1)</f>
        <v>1735</v>
      </c>
      <c r="B1900" s="72" t="s">
        <v>1965</v>
      </c>
      <c r="C1900" s="73">
        <v>4</v>
      </c>
      <c r="D1900" s="73" t="s">
        <v>347</v>
      </c>
      <c r="E190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900" s="29" t="str">
        <f>IF(Table2[[#This Row],[M1A]]="","",Table2[[#This Row],[M1A]]-Table2[[#This Row],[AWAL]])</f>
        <v/>
      </c>
      <c r="I1900" s="29" t="str">
        <f>IF(Table2[[#This Row],[M2A]]="","",SUM(Table2[[#This Row],[M2A]]-(IF(Table2[[#This Row],[M1A]]="",Table2[[#This Row],[AWAL]],Table2[[#This Row],[M1A]]))))</f>
        <v/>
      </c>
      <c r="J1900" s="30"/>
      <c r="K190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0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00" s="31" t="str">
        <f>IF(NOT(Table2[[#This Row],[M1B]]=""),"+-","")</f>
        <v/>
      </c>
      <c r="O1900" s="50"/>
    </row>
    <row r="1901" spans="1:15">
      <c r="A1901" s="28">
        <f>IF(Table2[[#This Row],[TT]]&lt;1,"",COUNT(A$2:A1900)+1)</f>
        <v>1736</v>
      </c>
      <c r="B1901" s="72" t="s">
        <v>1966</v>
      </c>
      <c r="C1901" s="73">
        <v>10</v>
      </c>
      <c r="D1901" s="73" t="s">
        <v>196</v>
      </c>
      <c r="E190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G1901" s="29" t="str">
        <f>IF(Table2[[#This Row],[M1A]]="","",Table2[[#This Row],[M1A]]-Table2[[#This Row],[AWAL]])</f>
        <v/>
      </c>
      <c r="I1901" s="29" t="str">
        <f>IF(Table2[[#This Row],[M2A]]="","",SUM(Table2[[#This Row],[M2A]]-(IF(Table2[[#This Row],[M1A]]="",Table2[[#This Row],[AWAL]],Table2[[#This Row],[M1A]]))))</f>
        <v/>
      </c>
      <c r="J1901" s="30"/>
      <c r="K190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0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01" s="31" t="str">
        <f>IF(NOT(Table2[[#This Row],[M1B]]=""),"+-","")</f>
        <v/>
      </c>
      <c r="O1901" s="50"/>
    </row>
    <row r="1902" spans="1:15">
      <c r="A1902" s="28">
        <f>IF(Table2[[#This Row],[TT]]&lt;1,"",COUNT(A$2:A1901)+1)</f>
        <v>1737</v>
      </c>
      <c r="B1902" s="38" t="s">
        <v>1967</v>
      </c>
      <c r="C1902" s="39">
        <v>3</v>
      </c>
      <c r="D1902" s="39" t="s">
        <v>954</v>
      </c>
      <c r="E190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902" s="29" t="str">
        <f>IF(Table2[[#This Row],[M1A]]="","",Table2[[#This Row],[M1A]]-Table2[[#This Row],[AWAL]])</f>
        <v/>
      </c>
      <c r="I1902" s="29" t="str">
        <f>IF(Table2[[#This Row],[M2A]]="","",SUM(Table2[[#This Row],[M2A]]-(IF(Table2[[#This Row],[M1A]]="",Table2[[#This Row],[AWAL]],Table2[[#This Row],[M1A]]))))</f>
        <v/>
      </c>
      <c r="J1902" s="30">
        <v>2</v>
      </c>
      <c r="K1902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190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02" s="31" t="str">
        <f>IF(NOT(Table2[[#This Row],[M1B]]=""),"+-","")</f>
        <v/>
      </c>
      <c r="O1902" s="50"/>
    </row>
    <row r="1903" spans="1:15">
      <c r="A1903" s="28">
        <f>IF(Table2[[#This Row],[TT]]&lt;1,"",COUNT(A$2:A1902)+1)</f>
        <v>1738</v>
      </c>
      <c r="B1903" s="38" t="s">
        <v>1968</v>
      </c>
      <c r="C1903" s="39">
        <v>5</v>
      </c>
      <c r="D1903" s="39" t="s">
        <v>347</v>
      </c>
      <c r="E190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903" s="29" t="str">
        <f>IF(Table2[[#This Row],[M1A]]="","",Table2[[#This Row],[M1A]]-Table2[[#This Row],[AWAL]])</f>
        <v/>
      </c>
      <c r="I1903" s="29" t="str">
        <f>IF(Table2[[#This Row],[M2A]]="","",SUM(Table2[[#This Row],[M2A]]-(IF(Table2[[#This Row],[M1A]]="",Table2[[#This Row],[AWAL]],Table2[[#This Row],[M1A]]))))</f>
        <v/>
      </c>
      <c r="J1903" s="30"/>
      <c r="K190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0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03" s="31" t="str">
        <f>IF(NOT(Table2[[#This Row],[M1B]]=""),"+-","")</f>
        <v/>
      </c>
      <c r="O1903" s="50"/>
    </row>
    <row r="1904" spans="1:15">
      <c r="A1904" s="28">
        <f>IF(Table2[[#This Row],[TT]]&lt;1,"",COUNT(A$2:A1903)+1)</f>
        <v>1739</v>
      </c>
      <c r="B1904" s="38" t="s">
        <v>1969</v>
      </c>
      <c r="C1904" s="39">
        <v>10</v>
      </c>
      <c r="D1904" s="39" t="s">
        <v>55</v>
      </c>
      <c r="E190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G1904" s="29" t="str">
        <f>IF(Table2[[#This Row],[M1A]]="","",Table2[[#This Row],[M1A]]-Table2[[#This Row],[AWAL]])</f>
        <v/>
      </c>
      <c r="I1904" s="29" t="str">
        <f>IF(Table2[[#This Row],[M2A]]="","",SUM(Table2[[#This Row],[M2A]]-(IF(Table2[[#This Row],[M1A]]="",Table2[[#This Row],[AWAL]],Table2[[#This Row],[M1A]]))))</f>
        <v/>
      </c>
      <c r="J1904" s="30"/>
      <c r="K190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0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04" s="31" t="str">
        <f>IF(NOT(Table2[[#This Row],[M1B]]=""),"+-","")</f>
        <v/>
      </c>
      <c r="O1904" s="50"/>
    </row>
    <row r="1905" spans="1:15">
      <c r="A1905" s="28">
        <f>IF(Table2[[#This Row],[TT]]&lt;1,"",COUNT(A$2:A1904)+1)</f>
        <v>1740</v>
      </c>
      <c r="B1905" s="38" t="s">
        <v>1970</v>
      </c>
      <c r="C1905" s="39">
        <v>1</v>
      </c>
      <c r="D1905" s="39" t="s">
        <v>91</v>
      </c>
      <c r="E190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905" s="29" t="str">
        <f>IF(Table2[[#This Row],[M1A]]="","",Table2[[#This Row],[M1A]]-Table2[[#This Row],[AWAL]])</f>
        <v/>
      </c>
      <c r="I1905" s="29" t="str">
        <f>IF(Table2[[#This Row],[M2A]]="","",SUM(Table2[[#This Row],[M2A]]-(IF(Table2[[#This Row],[M1A]]="",Table2[[#This Row],[AWAL]],Table2[[#This Row],[M1A]]))))</f>
        <v/>
      </c>
      <c r="J1905" s="30"/>
      <c r="K190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0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05" s="31" t="str">
        <f>IF(NOT(Table2[[#This Row],[M1B]]=""),"+-","")</f>
        <v/>
      </c>
      <c r="O1905" s="50"/>
    </row>
    <row r="1906" spans="1:15">
      <c r="A1906" s="28" t="str">
        <f>IF(Table2[[#This Row],[TT]]&lt;1,"",COUNT(A$2:A1905)+1)</f>
        <v/>
      </c>
      <c r="B1906" s="38" t="s">
        <v>1971</v>
      </c>
      <c r="C1906" s="39">
        <v>1</v>
      </c>
      <c r="D1906" s="39" t="s">
        <v>78</v>
      </c>
      <c r="E190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906" s="29" t="str">
        <f>IF(Table2[[#This Row],[M1A]]="","",Table2[[#This Row],[M1A]]-Table2[[#This Row],[AWAL]])</f>
        <v/>
      </c>
      <c r="I1906" s="29" t="str">
        <f>IF(Table2[[#This Row],[M2A]]="","",SUM(Table2[[#This Row],[M2A]]-(IF(Table2[[#This Row],[M1A]]="",Table2[[#This Row],[AWAL]],Table2[[#This Row],[M1A]]))))</f>
        <v/>
      </c>
      <c r="J1906" s="30">
        <v>0</v>
      </c>
      <c r="K1906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190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06" s="31" t="str">
        <f>IF(NOT(Table2[[#This Row],[M1B]]=""),"+-","")</f>
        <v/>
      </c>
      <c r="O1906" s="50"/>
    </row>
    <row r="1907" spans="1:15">
      <c r="A1907" s="28">
        <f>IF(Table2[[#This Row],[TT]]&lt;1,"",COUNT(A$2:A1906)+1)</f>
        <v>1741</v>
      </c>
      <c r="B1907" s="38" t="s">
        <v>1972</v>
      </c>
      <c r="C1907" s="39">
        <v>4</v>
      </c>
      <c r="D1907" s="39" t="s">
        <v>78</v>
      </c>
      <c r="E190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907" s="29" t="str">
        <f>IF(Table2[[#This Row],[M1A]]="","",Table2[[#This Row],[M1A]]-Table2[[#This Row],[AWAL]])</f>
        <v/>
      </c>
      <c r="H1907" s="29">
        <v>2</v>
      </c>
      <c r="I1907" s="29">
        <f>IF(Table2[[#This Row],[M2A]]="","",SUM(Table2[[#This Row],[M2A]]-(IF(Table2[[#This Row],[M1A]]="",Table2[[#This Row],[AWAL]],Table2[[#This Row],[M1A]]))))</f>
        <v>-2</v>
      </c>
      <c r="J1907" s="30"/>
      <c r="K190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0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07" s="31" t="str">
        <f>IF(NOT(Table2[[#This Row],[M1B]]=""),"+-","")</f>
        <v/>
      </c>
      <c r="O1907" s="50"/>
    </row>
    <row r="1908" spans="1:15">
      <c r="A1908" s="28">
        <f>IF(Table2[[#This Row],[TT]]&lt;1,"",COUNT(A$2:A1907)+1)</f>
        <v>1742</v>
      </c>
      <c r="B1908" s="38" t="s">
        <v>1973</v>
      </c>
      <c r="C1908" s="39">
        <v>5</v>
      </c>
      <c r="D1908" s="39" t="s">
        <v>86</v>
      </c>
      <c r="E190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908" s="29" t="str">
        <f>IF(Table2[[#This Row],[M1A]]="","",Table2[[#This Row],[M1A]]-Table2[[#This Row],[AWAL]])</f>
        <v/>
      </c>
      <c r="H1908" s="29">
        <v>4</v>
      </c>
      <c r="I1908" s="29">
        <f>IF(Table2[[#This Row],[M2A]]="","",SUM(Table2[[#This Row],[M2A]]-(IF(Table2[[#This Row],[M1A]]="",Table2[[#This Row],[AWAL]],Table2[[#This Row],[M1A]]))))</f>
        <v>-1</v>
      </c>
      <c r="J1908" s="30"/>
      <c r="K190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0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08" s="31" t="str">
        <f>IF(NOT(Table2[[#This Row],[M1B]]=""),"+-","")</f>
        <v/>
      </c>
      <c r="O1908" s="50"/>
    </row>
    <row r="1909" spans="1:15">
      <c r="A1909" s="28" t="str">
        <f>IF(Table2[[#This Row],[TT]]&lt;1,"",COUNT(A$2:A1908)+1)</f>
        <v/>
      </c>
      <c r="B1909" s="38" t="s">
        <v>1974</v>
      </c>
      <c r="C1909" s="39">
        <v>0</v>
      </c>
      <c r="D1909" s="39" t="s">
        <v>186</v>
      </c>
      <c r="E190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909" s="29" t="str">
        <f>IF(Table2[[#This Row],[M1A]]="","",Table2[[#This Row],[M1A]]-Table2[[#This Row],[AWAL]])</f>
        <v/>
      </c>
      <c r="I1909" s="29" t="str">
        <f>IF(Table2[[#This Row],[M2A]]="","",SUM(Table2[[#This Row],[M2A]]-(IF(Table2[[#This Row],[M1A]]="",Table2[[#This Row],[AWAL]],Table2[[#This Row],[M1A]]))))</f>
        <v/>
      </c>
      <c r="J1909" s="30"/>
      <c r="K190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0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09" s="31" t="str">
        <f>IF(NOT(Table2[[#This Row],[M1B]]=""),"+-","")</f>
        <v/>
      </c>
      <c r="O1909" s="50"/>
    </row>
    <row r="1910" spans="1:15">
      <c r="A1910" s="28">
        <f>IF(Table2[[#This Row],[TT]]&lt;1,"",COUNT(A$2:A1909)+1)</f>
        <v>1743</v>
      </c>
      <c r="B1910" s="38" t="s">
        <v>1975</v>
      </c>
      <c r="C1910" s="39">
        <v>4</v>
      </c>
      <c r="D1910" s="39" t="s">
        <v>86</v>
      </c>
      <c r="E191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910" s="29" t="str">
        <f>IF(Table2[[#This Row],[M1A]]="","",Table2[[#This Row],[M1A]]-Table2[[#This Row],[AWAL]])</f>
        <v/>
      </c>
      <c r="I1910" s="29" t="str">
        <f>IF(Table2[[#This Row],[M2A]]="","",SUM(Table2[[#This Row],[M2A]]-(IF(Table2[[#This Row],[M1A]]="",Table2[[#This Row],[AWAL]],Table2[[#This Row],[M1A]]))))</f>
        <v/>
      </c>
      <c r="J1910" s="30"/>
      <c r="K191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1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10" s="31" t="str">
        <f>IF(NOT(Table2[[#This Row],[M1B]]=""),"+-","")</f>
        <v/>
      </c>
      <c r="O1910" s="50"/>
    </row>
    <row r="1911" spans="1:15">
      <c r="A1911" s="28">
        <f>IF(Table2[[#This Row],[TT]]&lt;1,"",COUNT(A$2:A1910)+1)</f>
        <v>1744</v>
      </c>
      <c r="B1911" s="38" t="s">
        <v>1976</v>
      </c>
      <c r="C1911" s="39">
        <v>3</v>
      </c>
      <c r="D1911" s="39" t="s">
        <v>1977</v>
      </c>
      <c r="E191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911" s="29" t="str">
        <f>IF(Table2[[#This Row],[M1A]]="","",Table2[[#This Row],[M1A]]-Table2[[#This Row],[AWAL]])</f>
        <v/>
      </c>
      <c r="I1911" s="29" t="str">
        <f>IF(Table2[[#This Row],[M2A]]="","",SUM(Table2[[#This Row],[M2A]]-(IF(Table2[[#This Row],[M1A]]="",Table2[[#This Row],[AWAL]],Table2[[#This Row],[M1A]]))))</f>
        <v/>
      </c>
      <c r="J1911" s="30"/>
      <c r="K191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1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11" s="31" t="str">
        <f>IF(NOT(Table2[[#This Row],[M1B]]=""),"+-","")</f>
        <v/>
      </c>
      <c r="O1911" s="50"/>
    </row>
    <row r="1912" spans="1:15">
      <c r="A1912" s="28">
        <f>IF(Table2[[#This Row],[TT]]&lt;1,"",COUNT(A$2:A1911)+1)</f>
        <v>1745</v>
      </c>
      <c r="B1912" s="38" t="s">
        <v>1978</v>
      </c>
      <c r="C1912" s="39">
        <v>2</v>
      </c>
      <c r="D1912" s="39" t="s">
        <v>1979</v>
      </c>
      <c r="E191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912" s="29" t="str">
        <f>IF(Table2[[#This Row],[M1A]]="","",Table2[[#This Row],[M1A]]-Table2[[#This Row],[AWAL]])</f>
        <v/>
      </c>
      <c r="I1912" s="29" t="str">
        <f>IF(Table2[[#This Row],[M2A]]="","",SUM(Table2[[#This Row],[M2A]]-(IF(Table2[[#This Row],[M1A]]="",Table2[[#This Row],[AWAL]],Table2[[#This Row],[M1A]]))))</f>
        <v/>
      </c>
      <c r="J1912" s="30"/>
      <c r="K191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1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12" s="31" t="str">
        <f>IF(NOT(Table2[[#This Row],[M1B]]=""),"+-","")</f>
        <v/>
      </c>
      <c r="O1912" s="50"/>
    </row>
    <row r="1913" spans="1:15">
      <c r="A1913" s="28">
        <f>IF(Table2[[#This Row],[TT]]&lt;1,"",COUNT(A$2:A1912)+1)</f>
        <v>1746</v>
      </c>
      <c r="B1913" s="38" t="s">
        <v>1980</v>
      </c>
      <c r="C1913" s="39">
        <v>2</v>
      </c>
      <c r="D1913" s="39" t="s">
        <v>252</v>
      </c>
      <c r="E191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913" s="29" t="str">
        <f>IF(Table2[[#This Row],[M1A]]="","",Table2[[#This Row],[M1A]]-Table2[[#This Row],[AWAL]])</f>
        <v/>
      </c>
      <c r="I1913" s="29" t="str">
        <f>IF(Table2[[#This Row],[M2A]]="","",SUM(Table2[[#This Row],[M2A]]-(IF(Table2[[#This Row],[M1A]]="",Table2[[#This Row],[AWAL]],Table2[[#This Row],[M1A]]))))</f>
        <v/>
      </c>
      <c r="J1913" s="30"/>
      <c r="K191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1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13" s="31" t="str">
        <f>IF(NOT(Table2[[#This Row],[M1B]]=""),"+-","")</f>
        <v/>
      </c>
      <c r="O1913" s="50"/>
    </row>
    <row r="1914" spans="1:15">
      <c r="A1914" s="28">
        <f>IF(Table2[[#This Row],[TT]]&lt;1,"",COUNT(A$2:A1913)+1)</f>
        <v>1747</v>
      </c>
      <c r="B1914" s="38" t="s">
        <v>1981</v>
      </c>
      <c r="C1914" s="39">
        <v>1</v>
      </c>
      <c r="D1914" s="39" t="s">
        <v>51</v>
      </c>
      <c r="E191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914" s="29" t="str">
        <f>IF(Table2[[#This Row],[M1A]]="","",Table2[[#This Row],[M1A]]-Table2[[#This Row],[AWAL]])</f>
        <v/>
      </c>
      <c r="I1914" s="29" t="str">
        <f>IF(Table2[[#This Row],[M2A]]="","",SUM(Table2[[#This Row],[M2A]]-(IF(Table2[[#This Row],[M1A]]="",Table2[[#This Row],[AWAL]],Table2[[#This Row],[M1A]]))))</f>
        <v/>
      </c>
      <c r="J1914" s="30"/>
      <c r="K191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1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14" s="31" t="str">
        <f>IF(NOT(Table2[[#This Row],[M1B]]=""),"+-","")</f>
        <v/>
      </c>
      <c r="O1914" s="50"/>
    </row>
    <row r="1915" spans="1:15">
      <c r="A1915" s="28">
        <f>IF(Table2[[#This Row],[TT]]&lt;1,"",COUNT(A$2:A1914)+1)</f>
        <v>1748</v>
      </c>
      <c r="B1915" s="38" t="s">
        <v>1981</v>
      </c>
      <c r="C1915" s="39">
        <v>1</v>
      </c>
      <c r="D1915" s="39" t="s">
        <v>1982</v>
      </c>
      <c r="E191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915" s="29" t="str">
        <f>IF(Table2[[#This Row],[M1A]]="","",Table2[[#This Row],[M1A]]-Table2[[#This Row],[AWAL]])</f>
        <v/>
      </c>
      <c r="I1915" s="29" t="str">
        <f>IF(Table2[[#This Row],[M2A]]="","",SUM(Table2[[#This Row],[M2A]]-(IF(Table2[[#This Row],[M1A]]="",Table2[[#This Row],[AWAL]],Table2[[#This Row],[M1A]]))))</f>
        <v/>
      </c>
      <c r="J1915" s="30"/>
      <c r="K191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1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15" s="31" t="str">
        <f>IF(NOT(Table2[[#This Row],[M1B]]=""),"+-","")</f>
        <v/>
      </c>
      <c r="O1915" s="50"/>
    </row>
    <row r="1916" spans="1:15">
      <c r="A1916" s="28">
        <f>IF(Table2[[#This Row],[TT]]&lt;1,"",COUNT(A$2:A1915)+1)</f>
        <v>1749</v>
      </c>
      <c r="B1916" s="38" t="s">
        <v>1983</v>
      </c>
      <c r="C1916" s="39">
        <v>1</v>
      </c>
      <c r="D1916" s="39" t="s">
        <v>1984</v>
      </c>
      <c r="E191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916" s="29" t="str">
        <f>IF(Table2[[#This Row],[M1A]]="","",Table2[[#This Row],[M1A]]-Table2[[#This Row],[AWAL]])</f>
        <v/>
      </c>
      <c r="I1916" s="29" t="str">
        <f>IF(Table2[[#This Row],[M2A]]="","",SUM(Table2[[#This Row],[M2A]]-(IF(Table2[[#This Row],[M1A]]="",Table2[[#This Row],[AWAL]],Table2[[#This Row],[M1A]]))))</f>
        <v/>
      </c>
      <c r="J1916" s="30"/>
      <c r="K191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1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16" s="31" t="str">
        <f>IF(NOT(Table2[[#This Row],[M1B]]=""),"+-","")</f>
        <v/>
      </c>
      <c r="O1916" s="50"/>
    </row>
    <row r="1917" spans="1:15">
      <c r="A1917" s="28">
        <f>IF(Table2[[#This Row],[TT]]&lt;1,"",COUNT(A$2:A1916)+1)</f>
        <v>1750</v>
      </c>
      <c r="B1917" s="38" t="s">
        <v>1985</v>
      </c>
      <c r="C1917" s="39">
        <v>5</v>
      </c>
      <c r="D1917" s="39" t="s">
        <v>1986</v>
      </c>
      <c r="E191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917" s="29" t="str">
        <f>IF(Table2[[#This Row],[M1A]]="","",Table2[[#This Row],[M1A]]-Table2[[#This Row],[AWAL]])</f>
        <v/>
      </c>
      <c r="I1917" s="29" t="str">
        <f>IF(Table2[[#This Row],[M2A]]="","",SUM(Table2[[#This Row],[M2A]]-(IF(Table2[[#This Row],[M1A]]="",Table2[[#This Row],[AWAL]],Table2[[#This Row],[M1A]]))))</f>
        <v/>
      </c>
      <c r="J1917" s="30"/>
      <c r="K191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1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17" s="31" t="str">
        <f>IF(NOT(Table2[[#This Row],[M1B]]=""),"+-","")</f>
        <v/>
      </c>
      <c r="O1917" s="50"/>
    </row>
    <row r="1918" spans="1:15">
      <c r="A1918" s="28">
        <f>IF(Table2[[#This Row],[TT]]&lt;1,"",COUNT(A$2:A1917)+1)</f>
        <v>1751</v>
      </c>
      <c r="B1918" s="38" t="s">
        <v>1987</v>
      </c>
      <c r="C1918" s="39">
        <v>4</v>
      </c>
      <c r="D1918" s="39" t="s">
        <v>1986</v>
      </c>
      <c r="E191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918" s="29" t="str">
        <f>IF(Table2[[#This Row],[M1A]]="","",Table2[[#This Row],[M1A]]-Table2[[#This Row],[AWAL]])</f>
        <v/>
      </c>
      <c r="I1918" s="29" t="str">
        <f>IF(Table2[[#This Row],[M2A]]="","",SUM(Table2[[#This Row],[M2A]]-(IF(Table2[[#This Row],[M1A]]="",Table2[[#This Row],[AWAL]],Table2[[#This Row],[M1A]]))))</f>
        <v/>
      </c>
      <c r="J1918" s="30"/>
      <c r="K191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1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18" s="31" t="str">
        <f>IF(NOT(Table2[[#This Row],[M1B]]=""),"+-","")</f>
        <v/>
      </c>
      <c r="O1918" s="50"/>
    </row>
    <row r="1919" spans="1:15">
      <c r="A1919" s="28">
        <f>IF(Table2[[#This Row],[TT]]&lt;1,"",COUNT(A$2:A1918)+1)</f>
        <v>1752</v>
      </c>
      <c r="B1919" s="38" t="s">
        <v>1988</v>
      </c>
      <c r="C1919" s="39">
        <v>1</v>
      </c>
      <c r="D1919" s="39" t="s">
        <v>1989</v>
      </c>
      <c r="E191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919" s="29" t="str">
        <f>IF(Table2[[#This Row],[M1A]]="","",Table2[[#This Row],[M1A]]-Table2[[#This Row],[AWAL]])</f>
        <v/>
      </c>
      <c r="I1919" s="29" t="str">
        <f>IF(Table2[[#This Row],[M2A]]="","",SUM(Table2[[#This Row],[M2A]]-(IF(Table2[[#This Row],[M1A]]="",Table2[[#This Row],[AWAL]],Table2[[#This Row],[M1A]]))))</f>
        <v/>
      </c>
      <c r="J1919" s="30"/>
      <c r="K191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1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19" s="31" t="str">
        <f>IF(NOT(Table2[[#This Row],[M1B]]=""),"+-","")</f>
        <v/>
      </c>
      <c r="O1919" s="50"/>
    </row>
    <row r="1920" spans="1:15">
      <c r="A1920" s="28">
        <f>IF(Table2[[#This Row],[TT]]&lt;1,"",COUNT(A$2:A1919)+1)</f>
        <v>1753</v>
      </c>
      <c r="B1920" s="38" t="s">
        <v>1990</v>
      </c>
      <c r="C1920" s="39">
        <v>1</v>
      </c>
      <c r="D1920" s="39" t="s">
        <v>413</v>
      </c>
      <c r="E192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920" s="29" t="str">
        <f>IF(Table2[[#This Row],[M1A]]="","",Table2[[#This Row],[M1A]]-Table2[[#This Row],[AWAL]])</f>
        <v/>
      </c>
      <c r="I1920" s="29" t="str">
        <f>IF(Table2[[#This Row],[M2A]]="","",SUM(Table2[[#This Row],[M2A]]-(IF(Table2[[#This Row],[M1A]]="",Table2[[#This Row],[AWAL]],Table2[[#This Row],[M1A]]))))</f>
        <v/>
      </c>
      <c r="J1920" s="30"/>
      <c r="K192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2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20" s="31" t="str">
        <f>IF(NOT(Table2[[#This Row],[M1B]]=""),"+-","")</f>
        <v/>
      </c>
      <c r="O1920" s="50"/>
    </row>
    <row r="1921" spans="1:15">
      <c r="A1921" s="28">
        <f>IF(Table2[[#This Row],[TT]]&lt;1,"",COUNT(A$2:A1920)+1)</f>
        <v>1754</v>
      </c>
      <c r="B1921" s="38" t="s">
        <v>1991</v>
      </c>
      <c r="C1921" s="39">
        <v>8</v>
      </c>
      <c r="D1921" s="39" t="s">
        <v>233</v>
      </c>
      <c r="E192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1921" s="29" t="str">
        <f>IF(Table2[[#This Row],[M1A]]="","",Table2[[#This Row],[M1A]]-Table2[[#This Row],[AWAL]])</f>
        <v/>
      </c>
      <c r="I1921" s="29" t="str">
        <f>IF(Table2[[#This Row],[M2A]]="","",SUM(Table2[[#This Row],[M2A]]-(IF(Table2[[#This Row],[M1A]]="",Table2[[#This Row],[AWAL]],Table2[[#This Row],[M1A]]))))</f>
        <v/>
      </c>
      <c r="J1921" s="30"/>
      <c r="K192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2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21" s="31" t="str">
        <f>IF(NOT(Table2[[#This Row],[M1B]]=""),"+-","")</f>
        <v/>
      </c>
      <c r="O1921" s="50"/>
    </row>
    <row r="1922" spans="1:15">
      <c r="A1922" s="28">
        <f>IF(Table2[[#This Row],[TT]]&lt;1,"",COUNT(A$2:A1921)+1)</f>
        <v>1755</v>
      </c>
      <c r="B1922" s="38" t="s">
        <v>1992</v>
      </c>
      <c r="C1922" s="39">
        <v>62</v>
      </c>
      <c r="D1922" s="39" t="s">
        <v>206</v>
      </c>
      <c r="E192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62</v>
      </c>
      <c r="G1922" s="29" t="str">
        <f>IF(Table2[[#This Row],[M1A]]="","",Table2[[#This Row],[M1A]]-Table2[[#This Row],[AWAL]])</f>
        <v/>
      </c>
      <c r="I1922" s="29" t="str">
        <f>IF(Table2[[#This Row],[M2A]]="","",SUM(Table2[[#This Row],[M2A]]-(IF(Table2[[#This Row],[M1A]]="",Table2[[#This Row],[AWAL]],Table2[[#This Row],[M1A]]))))</f>
        <v/>
      </c>
      <c r="J1922" s="30"/>
      <c r="K192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2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22" s="31" t="str">
        <f>IF(NOT(Table2[[#This Row],[M1B]]=""),"+-","")</f>
        <v/>
      </c>
      <c r="O1922" s="50"/>
    </row>
    <row r="1923" spans="1:15">
      <c r="A1923" s="28">
        <f>IF(Table2[[#This Row],[TT]]&lt;1,"",COUNT(A$2:A1922)+1)</f>
        <v>1756</v>
      </c>
      <c r="B1923" s="38" t="s">
        <v>1993</v>
      </c>
      <c r="C1923" s="39">
        <v>50</v>
      </c>
      <c r="D1923" s="39" t="s">
        <v>206</v>
      </c>
      <c r="E192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50</v>
      </c>
      <c r="G1923" s="29" t="str">
        <f>IF(Table2[[#This Row],[M1A]]="","",Table2[[#This Row],[M1A]]-Table2[[#This Row],[AWAL]])</f>
        <v/>
      </c>
      <c r="I1923" s="29" t="str">
        <f>IF(Table2[[#This Row],[M2A]]="","",SUM(Table2[[#This Row],[M2A]]-(IF(Table2[[#This Row],[M1A]]="",Table2[[#This Row],[AWAL]],Table2[[#This Row],[M1A]]))))</f>
        <v/>
      </c>
      <c r="J1923" s="30"/>
      <c r="K192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2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23" s="31" t="str">
        <f>IF(NOT(Table2[[#This Row],[M1B]]=""),"+-","")</f>
        <v/>
      </c>
      <c r="O1923" s="50"/>
    </row>
    <row r="1924" spans="1:15">
      <c r="A1924" s="28">
        <f>IF(Table2[[#This Row],[TT]]&lt;1,"",COUNT(A$2:A1923)+1)</f>
        <v>1757</v>
      </c>
      <c r="B1924" s="38" t="s">
        <v>1994</v>
      </c>
      <c r="C1924" s="39">
        <v>4</v>
      </c>
      <c r="D1924" s="39" t="s">
        <v>8</v>
      </c>
      <c r="E192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924" s="29" t="str">
        <f>IF(Table2[[#This Row],[M1A]]="","",Table2[[#This Row],[M1A]]-Table2[[#This Row],[AWAL]])</f>
        <v/>
      </c>
      <c r="I1924" s="29" t="str">
        <f>IF(Table2[[#This Row],[M2A]]="","",SUM(Table2[[#This Row],[M2A]]-(IF(Table2[[#This Row],[M1A]]="",Table2[[#This Row],[AWAL]],Table2[[#This Row],[M1A]]))))</f>
        <v/>
      </c>
      <c r="J1924" s="30"/>
      <c r="K192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2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24" s="31" t="str">
        <f>IF(NOT(Table2[[#This Row],[M1B]]=""),"+-","")</f>
        <v/>
      </c>
      <c r="O1924" s="50"/>
    </row>
    <row r="1925" spans="1:15">
      <c r="A1925" s="28">
        <f>IF(Table2[[#This Row],[TT]]&lt;1,"",COUNT(A$2:A1924)+1)</f>
        <v>1758</v>
      </c>
      <c r="B1925" s="38" t="s">
        <v>1995</v>
      </c>
      <c r="C1925" s="39">
        <v>2</v>
      </c>
      <c r="D1925" s="39" t="s">
        <v>96</v>
      </c>
      <c r="E192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925" s="29" t="str">
        <f>IF(Table2[[#This Row],[M1A]]="","",Table2[[#This Row],[M1A]]-Table2[[#This Row],[AWAL]])</f>
        <v/>
      </c>
      <c r="I1925" s="29" t="str">
        <f>IF(Table2[[#This Row],[M2A]]="","",SUM(Table2[[#This Row],[M2A]]-(IF(Table2[[#This Row],[M1A]]="",Table2[[#This Row],[AWAL]],Table2[[#This Row],[M1A]]))))</f>
        <v/>
      </c>
      <c r="J1925" s="30"/>
      <c r="K192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2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25" s="31" t="str">
        <f>IF(NOT(Table2[[#This Row],[M1B]]=""),"+-","")</f>
        <v/>
      </c>
      <c r="O1925" s="50"/>
    </row>
    <row r="1926" spans="1:15">
      <c r="A1926" s="28">
        <f>IF(Table2[[#This Row],[TT]]&lt;1,"",COUNT(A$2:A1925)+1)</f>
        <v>1759</v>
      </c>
      <c r="B1926" s="38" t="s">
        <v>1996</v>
      </c>
      <c r="C1926" s="39">
        <v>36</v>
      </c>
      <c r="D1926" s="39" t="s">
        <v>96</v>
      </c>
      <c r="E192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32</v>
      </c>
      <c r="G1926" s="29" t="str">
        <f>IF(Table2[[#This Row],[M1A]]="","",Table2[[#This Row],[M1A]]-Table2[[#This Row],[AWAL]])</f>
        <v/>
      </c>
      <c r="H1926" s="29">
        <v>34</v>
      </c>
      <c r="I1926" s="29">
        <f>IF(Table2[[#This Row],[M2A]]="","",SUM(Table2[[#This Row],[M2A]]-(IF(Table2[[#This Row],[M1A]]="",Table2[[#This Row],[AWAL]],Table2[[#This Row],[M1A]]))))</f>
        <v>-2</v>
      </c>
      <c r="J1926" s="30">
        <v>33</v>
      </c>
      <c r="K1926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L1926" s="29">
        <v>32</v>
      </c>
      <c r="M1926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1926" s="31" t="str">
        <f>IF(NOT(Table2[[#This Row],[M1B]]=""),"+-","")</f>
        <v/>
      </c>
      <c r="O1926" s="50"/>
    </row>
    <row r="1927" spans="1:15">
      <c r="A1927" s="28">
        <f>IF(Table2[[#This Row],[TT]]&lt;1,"",COUNT(A$2:A1926)+1)</f>
        <v>1760</v>
      </c>
      <c r="B1927" s="38" t="s">
        <v>1997</v>
      </c>
      <c r="C1927" s="39">
        <v>5</v>
      </c>
      <c r="D1927" s="39" t="s">
        <v>1998</v>
      </c>
      <c r="E192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927" s="29" t="str">
        <f>IF(Table2[[#This Row],[M1A]]="","",Table2[[#This Row],[M1A]]-Table2[[#This Row],[AWAL]])</f>
        <v/>
      </c>
      <c r="I1927" s="29" t="str">
        <f>IF(Table2[[#This Row],[M2A]]="","",SUM(Table2[[#This Row],[M2A]]-(IF(Table2[[#This Row],[M1A]]="",Table2[[#This Row],[AWAL]],Table2[[#This Row],[M1A]]))))</f>
        <v/>
      </c>
      <c r="J1927" s="30"/>
      <c r="K192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2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27" s="31" t="str">
        <f>IF(NOT(Table2[[#This Row],[M1B]]=""),"+-","")</f>
        <v/>
      </c>
      <c r="O1927" s="50"/>
    </row>
    <row r="1928" spans="1:15">
      <c r="A1928" s="28">
        <f>IF(Table2[[#This Row],[TT]]&lt;1,"",COUNT(A$2:A1927)+1)</f>
        <v>1761</v>
      </c>
      <c r="B1928" s="38" t="s">
        <v>1999</v>
      </c>
      <c r="C1928" s="39">
        <v>2</v>
      </c>
      <c r="D1928" s="39" t="s">
        <v>8</v>
      </c>
      <c r="E192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928" s="29" t="str">
        <f>IF(Table2[[#This Row],[M1A]]="","",Table2[[#This Row],[M1A]]-Table2[[#This Row],[AWAL]])</f>
        <v/>
      </c>
      <c r="I1928" s="29" t="str">
        <f>IF(Table2[[#This Row],[M2A]]="","",SUM(Table2[[#This Row],[M2A]]-(IF(Table2[[#This Row],[M1A]]="",Table2[[#This Row],[AWAL]],Table2[[#This Row],[M1A]]))))</f>
        <v/>
      </c>
      <c r="J1928" s="30"/>
      <c r="K192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2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28" s="31" t="str">
        <f>IF(NOT(Table2[[#This Row],[M1B]]=""),"+-","")</f>
        <v/>
      </c>
      <c r="O1928" s="50"/>
    </row>
    <row r="1929" spans="1:15">
      <c r="A1929" s="28">
        <f>IF(Table2[[#This Row],[TT]]&lt;1,"",COUNT(A$2:A1928)+1)</f>
        <v>1762</v>
      </c>
      <c r="B1929" s="38" t="s">
        <v>2000</v>
      </c>
      <c r="C1929" s="39">
        <v>1</v>
      </c>
      <c r="D1929" s="39" t="s">
        <v>8</v>
      </c>
      <c r="E192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929" s="29" t="str">
        <f>IF(Table2[[#This Row],[M1A]]="","",Table2[[#This Row],[M1A]]-Table2[[#This Row],[AWAL]])</f>
        <v/>
      </c>
      <c r="I1929" s="29" t="str">
        <f>IF(Table2[[#This Row],[M2A]]="","",SUM(Table2[[#This Row],[M2A]]-(IF(Table2[[#This Row],[M1A]]="",Table2[[#This Row],[AWAL]],Table2[[#This Row],[M1A]]))))</f>
        <v/>
      </c>
      <c r="J1929" s="30"/>
      <c r="K192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2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29" s="31" t="str">
        <f>IF(NOT(Table2[[#This Row],[M1B]]=""),"+-","")</f>
        <v/>
      </c>
      <c r="O1929" s="50"/>
    </row>
    <row r="1930" spans="1:15">
      <c r="A1930" s="28">
        <f>IF(Table2[[#This Row],[TT]]&lt;1,"",COUNT(A$2:A1929)+1)</f>
        <v>1763</v>
      </c>
      <c r="B1930" s="38" t="s">
        <v>2001</v>
      </c>
      <c r="C1930" s="39">
        <v>9</v>
      </c>
      <c r="D1930" s="39" t="s">
        <v>96</v>
      </c>
      <c r="E193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1930" s="29" t="str">
        <f>IF(Table2[[#This Row],[M1A]]="","",Table2[[#This Row],[M1A]]-Table2[[#This Row],[AWAL]])</f>
        <v/>
      </c>
      <c r="I1930" s="29" t="str">
        <f>IF(Table2[[#This Row],[M2A]]="","",SUM(Table2[[#This Row],[M2A]]-(IF(Table2[[#This Row],[M1A]]="",Table2[[#This Row],[AWAL]],Table2[[#This Row],[M1A]]))))</f>
        <v/>
      </c>
      <c r="J1930" s="30"/>
      <c r="K193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3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30" s="31" t="str">
        <f>IF(NOT(Table2[[#This Row],[M1B]]=""),"+-","")</f>
        <v/>
      </c>
      <c r="O1930" s="50"/>
    </row>
    <row r="1931" spans="1:15">
      <c r="A1931" s="28">
        <f>IF(Table2[[#This Row],[TT]]&lt;1,"",COUNT(A$2:A1930)+1)</f>
        <v>1764</v>
      </c>
      <c r="B1931" s="38" t="s">
        <v>2002</v>
      </c>
      <c r="C1931" s="39">
        <v>67</v>
      </c>
      <c r="D1931" s="39" t="s">
        <v>672</v>
      </c>
      <c r="E193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67</v>
      </c>
      <c r="G1931" s="29" t="str">
        <f>IF(Table2[[#This Row],[M1A]]="","",Table2[[#This Row],[M1A]]-Table2[[#This Row],[AWAL]])</f>
        <v/>
      </c>
      <c r="I1931" s="29" t="str">
        <f>IF(Table2[[#This Row],[M2A]]="","",SUM(Table2[[#This Row],[M2A]]-(IF(Table2[[#This Row],[M1A]]="",Table2[[#This Row],[AWAL]],Table2[[#This Row],[M1A]]))))</f>
        <v/>
      </c>
      <c r="J1931" s="30"/>
      <c r="K193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3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31" s="31" t="str">
        <f>IF(NOT(Table2[[#This Row],[M1B]]=""),"+-","")</f>
        <v/>
      </c>
      <c r="O1931" s="50"/>
    </row>
    <row r="1932" spans="1:15">
      <c r="A1932" s="28">
        <f>IF(Table2[[#This Row],[TT]]&lt;1,"",COUNT(A$2:A1931)+1)</f>
        <v>1765</v>
      </c>
      <c r="B1932" s="38" t="s">
        <v>2003</v>
      </c>
      <c r="C1932" s="39">
        <v>45</v>
      </c>
      <c r="D1932" s="39" t="s">
        <v>554</v>
      </c>
      <c r="E193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45</v>
      </c>
      <c r="G1932" s="29" t="str">
        <f>IF(Table2[[#This Row],[M1A]]="","",Table2[[#This Row],[M1A]]-Table2[[#This Row],[AWAL]])</f>
        <v/>
      </c>
      <c r="I1932" s="29" t="str">
        <f>IF(Table2[[#This Row],[M2A]]="","",SUM(Table2[[#This Row],[M2A]]-(IF(Table2[[#This Row],[M1A]]="",Table2[[#This Row],[AWAL]],Table2[[#This Row],[M1A]]))))</f>
        <v/>
      </c>
      <c r="J1932" s="30"/>
      <c r="K193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3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32" s="31" t="str">
        <f>IF(NOT(Table2[[#This Row],[M1B]]=""),"+-","")</f>
        <v/>
      </c>
      <c r="O1932" s="50"/>
    </row>
    <row r="1933" spans="1:15">
      <c r="A1933" s="28">
        <f>IF(Table2[[#This Row],[TT]]&lt;1,"",COUNT(A$2:A1932)+1)</f>
        <v>1766</v>
      </c>
      <c r="B1933" s="38" t="s">
        <v>2004</v>
      </c>
      <c r="C1933" s="39">
        <v>4</v>
      </c>
      <c r="D1933" s="39" t="s">
        <v>2005</v>
      </c>
      <c r="E193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933" s="29" t="str">
        <f>IF(Table2[[#This Row],[M1A]]="","",Table2[[#This Row],[M1A]]-Table2[[#This Row],[AWAL]])</f>
        <v/>
      </c>
      <c r="I1933" s="29" t="str">
        <f>IF(Table2[[#This Row],[M2A]]="","",SUM(Table2[[#This Row],[M2A]]-(IF(Table2[[#This Row],[M1A]]="",Table2[[#This Row],[AWAL]],Table2[[#This Row],[M1A]]))))</f>
        <v/>
      </c>
      <c r="J1933" s="30"/>
      <c r="K193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3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33" s="31" t="str">
        <f>IF(NOT(Table2[[#This Row],[M1B]]=""),"+-","")</f>
        <v/>
      </c>
      <c r="O1933" s="50"/>
    </row>
    <row r="1934" spans="1:15">
      <c r="A1934" s="28">
        <f>IF(Table2[[#This Row],[TT]]&lt;1,"",COUNT(A$2:A1933)+1)</f>
        <v>1767</v>
      </c>
      <c r="B1934" s="70" t="s">
        <v>2006</v>
      </c>
      <c r="C1934" s="71">
        <v>18</v>
      </c>
      <c r="D1934" s="71" t="s">
        <v>2007</v>
      </c>
      <c r="E193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18</v>
      </c>
      <c r="G1934" s="29" t="str">
        <f>IF(Table2[[#This Row],[M1A]]="","",Table2[[#This Row],[M1A]]-Table2[[#This Row],[AWAL]])</f>
        <v/>
      </c>
      <c r="I1934" s="29" t="str">
        <f>IF(Table2[[#This Row],[M2A]]="","",SUM(Table2[[#This Row],[M2A]]-(IF(Table2[[#This Row],[M1A]]="",Table2[[#This Row],[AWAL]],Table2[[#This Row],[M1A]]))))</f>
        <v/>
      </c>
      <c r="J1934" s="30"/>
      <c r="K193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3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34" s="31" t="str">
        <f>IF(NOT(Table2[[#This Row],[M1B]]=""),"+-","")</f>
        <v/>
      </c>
      <c r="O1934" s="50"/>
    </row>
    <row r="1935" spans="1:15">
      <c r="A1935" s="28">
        <f>IF(Table2[[#This Row],[TT]]&lt;1,"",COUNT(A$2:A1934)+1)</f>
        <v>1768</v>
      </c>
      <c r="B1935" s="38" t="s">
        <v>2008</v>
      </c>
      <c r="C1935" s="39">
        <v>36</v>
      </c>
      <c r="D1935" s="39" t="s">
        <v>2009</v>
      </c>
      <c r="E193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34</v>
      </c>
      <c r="G1935" s="29" t="str">
        <f>IF(Table2[[#This Row],[M1A]]="","",Table2[[#This Row],[M1A]]-Table2[[#This Row],[AWAL]])</f>
        <v/>
      </c>
      <c r="H1935" s="29">
        <v>35</v>
      </c>
      <c r="I1935" s="29">
        <f>IF(Table2[[#This Row],[M2A]]="","",SUM(Table2[[#This Row],[M2A]]-(IF(Table2[[#This Row],[M1A]]="",Table2[[#This Row],[AWAL]],Table2[[#This Row],[M1A]]))))</f>
        <v>-1</v>
      </c>
      <c r="J1935" s="30">
        <v>34</v>
      </c>
      <c r="K1935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193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35" s="31" t="str">
        <f>IF(NOT(Table2[[#This Row],[M1B]]=""),"+-","")</f>
        <v/>
      </c>
      <c r="O1935" s="50"/>
    </row>
    <row r="1936" spans="1:15">
      <c r="A1936" s="28">
        <f>IF(Table2[[#This Row],[TT]]&lt;1,"",COUNT(A$2:A1935)+1)</f>
        <v>1769</v>
      </c>
      <c r="B1936" s="38" t="s">
        <v>2010</v>
      </c>
      <c r="C1936" s="39">
        <v>8</v>
      </c>
      <c r="D1936" s="39" t="s">
        <v>2011</v>
      </c>
      <c r="E193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1936" s="29" t="str">
        <f>IF(Table2[[#This Row],[M1A]]="","",Table2[[#This Row],[M1A]]-Table2[[#This Row],[AWAL]])</f>
        <v/>
      </c>
      <c r="I1936" s="29" t="str">
        <f>IF(Table2[[#This Row],[M2A]]="","",SUM(Table2[[#This Row],[M2A]]-(IF(Table2[[#This Row],[M1A]]="",Table2[[#This Row],[AWAL]],Table2[[#This Row],[M1A]]))))</f>
        <v/>
      </c>
      <c r="J1936" s="30"/>
      <c r="K193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3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36" s="31" t="str">
        <f>IF(NOT(Table2[[#This Row],[M1B]]=""),"+-","")</f>
        <v/>
      </c>
      <c r="O1936" s="50"/>
    </row>
    <row r="1937" spans="1:15">
      <c r="A1937" s="28">
        <f>IF(Table2[[#This Row],[TT]]&lt;1,"",COUNT(A$2:A1936)+1)</f>
        <v>1770</v>
      </c>
      <c r="B1937" s="38" t="s">
        <v>2012</v>
      </c>
      <c r="C1937" s="39">
        <v>1</v>
      </c>
      <c r="D1937" s="39" t="s">
        <v>2013</v>
      </c>
      <c r="E193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937" s="29" t="str">
        <f>IF(Table2[[#This Row],[M1A]]="","",Table2[[#This Row],[M1A]]-Table2[[#This Row],[AWAL]])</f>
        <v/>
      </c>
      <c r="I1937" s="29" t="str">
        <f>IF(Table2[[#This Row],[M2A]]="","",SUM(Table2[[#This Row],[M2A]]-(IF(Table2[[#This Row],[M1A]]="",Table2[[#This Row],[AWAL]],Table2[[#This Row],[M1A]]))))</f>
        <v/>
      </c>
      <c r="J1937" s="30"/>
      <c r="K193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3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37" s="31" t="str">
        <f>IF(NOT(Table2[[#This Row],[M1B]]=""),"+-","")</f>
        <v/>
      </c>
      <c r="O1937" s="50"/>
    </row>
    <row r="1938" spans="1:15">
      <c r="A1938" s="28">
        <f>IF(Table2[[#This Row],[TT]]&lt;1,"",COUNT(A$2:A1937)+1)</f>
        <v>1771</v>
      </c>
      <c r="B1938" s="38" t="s">
        <v>2014</v>
      </c>
      <c r="C1938" s="39">
        <v>4</v>
      </c>
      <c r="D1938" s="39" t="s">
        <v>135</v>
      </c>
      <c r="E193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938" s="29" t="str">
        <f>IF(Table2[[#This Row],[M1A]]="","",Table2[[#This Row],[M1A]]-Table2[[#This Row],[AWAL]])</f>
        <v/>
      </c>
      <c r="I1938" s="29" t="str">
        <f>IF(Table2[[#This Row],[M2A]]="","",SUM(Table2[[#This Row],[M2A]]-(IF(Table2[[#This Row],[M1A]]="",Table2[[#This Row],[AWAL]],Table2[[#This Row],[M1A]]))))</f>
        <v/>
      </c>
      <c r="J1938" s="30"/>
      <c r="K193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3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38" s="31" t="str">
        <f>IF(NOT(Table2[[#This Row],[M1B]]=""),"+-","")</f>
        <v/>
      </c>
      <c r="O1938" s="50"/>
    </row>
    <row r="1939" spans="1:15">
      <c r="A1939" s="28">
        <f>IF(Table2[[#This Row],[TT]]&lt;1,"",COUNT(A$2:A1938)+1)</f>
        <v>1772</v>
      </c>
      <c r="B1939" s="38" t="s">
        <v>2015</v>
      </c>
      <c r="C1939" s="39">
        <v>10</v>
      </c>
      <c r="D1939" s="39" t="s">
        <v>120</v>
      </c>
      <c r="E193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G1939" s="29" t="str">
        <f>IF(Table2[[#This Row],[M1A]]="","",Table2[[#This Row],[M1A]]-Table2[[#This Row],[AWAL]])</f>
        <v/>
      </c>
      <c r="I1939" s="29" t="str">
        <f>IF(Table2[[#This Row],[M2A]]="","",SUM(Table2[[#This Row],[M2A]]-(IF(Table2[[#This Row],[M1A]]="",Table2[[#This Row],[AWAL]],Table2[[#This Row],[M1A]]))))</f>
        <v/>
      </c>
      <c r="J1939" s="30"/>
      <c r="K193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3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39" s="31" t="str">
        <f>IF(NOT(Table2[[#This Row],[M1B]]=""),"+-","")</f>
        <v/>
      </c>
      <c r="O1939" s="50"/>
    </row>
    <row r="1940" spans="1:15">
      <c r="A1940" s="28" t="str">
        <f>IF(Table2[[#This Row],[TT]]&lt;1,"",COUNT(A$2:A1939)+1)</f>
        <v/>
      </c>
      <c r="B1940" s="37" t="s">
        <v>2934</v>
      </c>
      <c r="C1940" s="42">
        <v>1</v>
      </c>
      <c r="D1940" s="42" t="s">
        <v>2656</v>
      </c>
      <c r="E194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940" s="29" t="str">
        <f>IF(Table2[[#This Row],[M1A]]="","",Table2[[#This Row],[M1A]]-Table2[[#This Row],[AWAL]])</f>
        <v/>
      </c>
      <c r="H1940" s="29">
        <v>0</v>
      </c>
      <c r="I1940" s="29">
        <f>IF(Table2[[#This Row],[M2A]]="","",SUM(Table2[[#This Row],[M2A]]-(IF(Table2[[#This Row],[M1A]]="",Table2[[#This Row],[AWAL]],Table2[[#This Row],[M1A]]))))</f>
        <v>-1</v>
      </c>
      <c r="J1940" s="30"/>
      <c r="K194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4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40" s="31" t="str">
        <f>IF(NOT(Table2[[#This Row],[M1B]]=""),"+-","")</f>
        <v/>
      </c>
      <c r="O1940" s="50"/>
    </row>
    <row r="1941" spans="1:15">
      <c r="A1941" s="28" t="str">
        <f>IF(Table2[[#This Row],[TT]]&lt;1,"",COUNT(A$2:A1940)+1)</f>
        <v/>
      </c>
      <c r="B1941" s="37" t="s">
        <v>2935</v>
      </c>
      <c r="C1941" s="42">
        <v>1</v>
      </c>
      <c r="D1941" s="42" t="s">
        <v>2656</v>
      </c>
      <c r="E194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941" s="29" t="str">
        <f>IF(Table2[[#This Row],[M1A]]="","",Table2[[#This Row],[M1A]]-Table2[[#This Row],[AWAL]])</f>
        <v/>
      </c>
      <c r="H1941" s="29">
        <v>0</v>
      </c>
      <c r="I1941" s="29">
        <f>IF(Table2[[#This Row],[M2A]]="","",SUM(Table2[[#This Row],[M2A]]-(IF(Table2[[#This Row],[M1A]]="",Table2[[#This Row],[AWAL]],Table2[[#This Row],[M1A]]))))</f>
        <v>-1</v>
      </c>
      <c r="J1941" s="30"/>
      <c r="K194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4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41" s="31" t="str">
        <f>IF(NOT(Table2[[#This Row],[M1B]]=""),"+-","")</f>
        <v/>
      </c>
      <c r="O1941" s="50"/>
    </row>
    <row r="1942" spans="1:15">
      <c r="A1942" s="28" t="str">
        <f>IF(Table2[[#This Row],[TT]]&lt;1,"",COUNT(A$2:A1941)+1)</f>
        <v/>
      </c>
      <c r="B1942" s="37" t="s">
        <v>2932</v>
      </c>
      <c r="C1942" s="42">
        <v>1</v>
      </c>
      <c r="D1942" s="42" t="s">
        <v>2656</v>
      </c>
      <c r="E194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942" s="29" t="str">
        <f>IF(Table2[[#This Row],[M1A]]="","",Table2[[#This Row],[M1A]]-Table2[[#This Row],[AWAL]])</f>
        <v/>
      </c>
      <c r="H1942" s="29">
        <v>0</v>
      </c>
      <c r="I1942" s="29">
        <f>IF(Table2[[#This Row],[M2A]]="","",SUM(Table2[[#This Row],[M2A]]-(IF(Table2[[#This Row],[M1A]]="",Table2[[#This Row],[AWAL]],Table2[[#This Row],[M1A]]))))</f>
        <v>-1</v>
      </c>
      <c r="J1942" s="30"/>
      <c r="K194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4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42" s="31" t="str">
        <f>IF(NOT(Table2[[#This Row],[M1B]]=""),"+-","")</f>
        <v/>
      </c>
      <c r="O1942" s="50"/>
    </row>
    <row r="1943" spans="1:15">
      <c r="A1943" s="28" t="str">
        <f>IF(Table2[[#This Row],[TT]]&lt;1,"",COUNT(A$2:A1942)+1)</f>
        <v/>
      </c>
      <c r="B1943" s="37" t="s">
        <v>2936</v>
      </c>
      <c r="C1943" s="42">
        <v>1</v>
      </c>
      <c r="D1943" s="42" t="s">
        <v>2656</v>
      </c>
      <c r="E194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943" s="29" t="str">
        <f>IF(Table2[[#This Row],[M1A]]="","",Table2[[#This Row],[M1A]]-Table2[[#This Row],[AWAL]])</f>
        <v/>
      </c>
      <c r="H1943" s="29">
        <v>0</v>
      </c>
      <c r="I1943" s="29">
        <f>IF(Table2[[#This Row],[M2A]]="","",SUM(Table2[[#This Row],[M2A]]-(IF(Table2[[#This Row],[M1A]]="",Table2[[#This Row],[AWAL]],Table2[[#This Row],[M1A]]))))</f>
        <v>-1</v>
      </c>
      <c r="J1943" s="30"/>
      <c r="K194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4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43" s="31" t="str">
        <f>IF(NOT(Table2[[#This Row],[M1B]]=""),"+-","")</f>
        <v/>
      </c>
      <c r="O1943" s="50"/>
    </row>
    <row r="1944" spans="1:15">
      <c r="A1944" s="28" t="str">
        <f>IF(Table2[[#This Row],[TT]]&lt;1,"",COUNT(A$2:A1943)+1)</f>
        <v/>
      </c>
      <c r="B1944" s="37" t="s">
        <v>2930</v>
      </c>
      <c r="C1944" s="42">
        <v>1</v>
      </c>
      <c r="D1944" s="42" t="s">
        <v>2656</v>
      </c>
      <c r="E194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944" s="29" t="str">
        <f>IF(Table2[[#This Row],[M1A]]="","",Table2[[#This Row],[M1A]]-Table2[[#This Row],[AWAL]])</f>
        <v/>
      </c>
      <c r="H1944" s="29">
        <v>0</v>
      </c>
      <c r="I1944" s="29">
        <f>IF(Table2[[#This Row],[M2A]]="","",SUM(Table2[[#This Row],[M2A]]-(IF(Table2[[#This Row],[M1A]]="",Table2[[#This Row],[AWAL]],Table2[[#This Row],[M1A]]))))</f>
        <v>-1</v>
      </c>
      <c r="J1944" s="30"/>
      <c r="K194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4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44" s="31" t="str">
        <f>IF(NOT(Table2[[#This Row],[M1B]]=""),"+-","")</f>
        <v/>
      </c>
      <c r="O1944" s="50"/>
    </row>
    <row r="1945" spans="1:15">
      <c r="A1945" s="28" t="str">
        <f>IF(Table2[[#This Row],[TT]]&lt;1,"",COUNT(A$2:A1944)+1)</f>
        <v/>
      </c>
      <c r="B1945" s="37" t="s">
        <v>2931</v>
      </c>
      <c r="C1945" s="42">
        <v>1</v>
      </c>
      <c r="D1945" s="42" t="s">
        <v>2656</v>
      </c>
      <c r="E194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945" s="29" t="str">
        <f>IF(Table2[[#This Row],[M1A]]="","",Table2[[#This Row],[M1A]]-Table2[[#This Row],[AWAL]])</f>
        <v/>
      </c>
      <c r="H1945" s="29">
        <v>0</v>
      </c>
      <c r="I1945" s="29">
        <f>IF(Table2[[#This Row],[M2A]]="","",SUM(Table2[[#This Row],[M2A]]-(IF(Table2[[#This Row],[M1A]]="",Table2[[#This Row],[AWAL]],Table2[[#This Row],[M1A]]))))</f>
        <v>-1</v>
      </c>
      <c r="J1945" s="30"/>
      <c r="K194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4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45" s="31" t="str">
        <f>IF(NOT(Table2[[#This Row],[M1B]]=""),"+-","")</f>
        <v/>
      </c>
      <c r="O1945" s="50"/>
    </row>
    <row r="1946" spans="1:15">
      <c r="A1946" s="28" t="str">
        <f>IF(Table2[[#This Row],[TT]]&lt;1,"",COUNT(A$2:A1945)+1)</f>
        <v/>
      </c>
      <c r="B1946" s="37" t="s">
        <v>2937</v>
      </c>
      <c r="C1946" s="42">
        <v>1</v>
      </c>
      <c r="D1946" s="42" t="s">
        <v>2656</v>
      </c>
      <c r="E194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946" s="29" t="str">
        <f>IF(Table2[[#This Row],[M1A]]="","",Table2[[#This Row],[M1A]]-Table2[[#This Row],[AWAL]])</f>
        <v/>
      </c>
      <c r="H1946" s="29">
        <v>0</v>
      </c>
      <c r="I1946" s="29">
        <f>IF(Table2[[#This Row],[M2A]]="","",SUM(Table2[[#This Row],[M2A]]-(IF(Table2[[#This Row],[M1A]]="",Table2[[#This Row],[AWAL]],Table2[[#This Row],[M1A]]))))</f>
        <v>-1</v>
      </c>
      <c r="J1946" s="30"/>
      <c r="K194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4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46" s="31" t="str">
        <f>IF(NOT(Table2[[#This Row],[M1B]]=""),"+-","")</f>
        <v/>
      </c>
      <c r="O1946" s="50"/>
    </row>
    <row r="1947" spans="1:15">
      <c r="A1947" s="28" t="str">
        <f>IF(Table2[[#This Row],[TT]]&lt;1,"",COUNT(A$2:A1946)+1)</f>
        <v/>
      </c>
      <c r="B1947" s="37" t="s">
        <v>2929</v>
      </c>
      <c r="C1947" s="42">
        <v>1</v>
      </c>
      <c r="D1947" s="42" t="s">
        <v>2656</v>
      </c>
      <c r="E194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947" s="29" t="str">
        <f>IF(Table2[[#This Row],[M1A]]="","",Table2[[#This Row],[M1A]]-Table2[[#This Row],[AWAL]])</f>
        <v/>
      </c>
      <c r="H1947" s="29">
        <v>0</v>
      </c>
      <c r="I1947" s="29">
        <f>IF(Table2[[#This Row],[M2A]]="","",SUM(Table2[[#This Row],[M2A]]-(IF(Table2[[#This Row],[M1A]]="",Table2[[#This Row],[AWAL]],Table2[[#This Row],[M1A]]))))</f>
        <v>-1</v>
      </c>
      <c r="J1947" s="30"/>
      <c r="K194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4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47" s="31" t="str">
        <f>IF(NOT(Table2[[#This Row],[M1B]]=""),"+-","")</f>
        <v/>
      </c>
      <c r="O1947" s="50"/>
    </row>
    <row r="1948" spans="1:15">
      <c r="A1948" s="28" t="str">
        <f>IF(Table2[[#This Row],[TT]]&lt;1,"",COUNT(A$2:A1947)+1)</f>
        <v/>
      </c>
      <c r="B1948" s="37" t="s">
        <v>2933</v>
      </c>
      <c r="C1948" s="42">
        <v>1</v>
      </c>
      <c r="D1948" s="42" t="s">
        <v>2656</v>
      </c>
      <c r="E194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948" s="29" t="str">
        <f>IF(Table2[[#This Row],[M1A]]="","",Table2[[#This Row],[M1A]]-Table2[[#This Row],[AWAL]])</f>
        <v/>
      </c>
      <c r="H1948" s="29">
        <v>0</v>
      </c>
      <c r="I1948" s="29">
        <f>IF(Table2[[#This Row],[M2A]]="","",SUM(Table2[[#This Row],[M2A]]-(IF(Table2[[#This Row],[M1A]]="",Table2[[#This Row],[AWAL]],Table2[[#This Row],[M1A]]))))</f>
        <v>-1</v>
      </c>
      <c r="J1948" s="30"/>
      <c r="K194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4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48" s="31" t="str">
        <f>IF(NOT(Table2[[#This Row],[M1B]]=""),"+-","")</f>
        <v/>
      </c>
      <c r="O1948" s="50"/>
    </row>
    <row r="1949" spans="1:15">
      <c r="A1949" s="28">
        <f>IF(Table2[[#This Row],[TT]]&lt;1,"",COUNT(A$2:A1948)+1)</f>
        <v>1773</v>
      </c>
      <c r="B1949" s="38" t="s">
        <v>2016</v>
      </c>
      <c r="C1949" s="39">
        <v>3</v>
      </c>
      <c r="D1949" s="39" t="s">
        <v>96</v>
      </c>
      <c r="E194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F1949" s="29">
        <v>2</v>
      </c>
      <c r="G1949" s="29">
        <f>IF(Table2[[#This Row],[M1A]]="","",Table2[[#This Row],[M1A]]-Table2[[#This Row],[AWAL]])</f>
        <v>-1</v>
      </c>
      <c r="I1949" s="29" t="str">
        <f>IF(Table2[[#This Row],[M2A]]="","",SUM(Table2[[#This Row],[M2A]]-(IF(Table2[[#This Row],[M1A]]="",Table2[[#This Row],[AWAL]],Table2[[#This Row],[M1A]]))))</f>
        <v/>
      </c>
      <c r="J1949" s="30"/>
      <c r="K194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4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49" s="31" t="str">
        <f>IF(NOT(Table2[[#This Row],[M1B]]=""),"+-","")</f>
        <v>+-</v>
      </c>
      <c r="O1949" s="50"/>
    </row>
    <row r="1950" spans="1:15">
      <c r="A1950" s="28">
        <f>IF(Table2[[#This Row],[TT]]&lt;1,"",COUNT(A$2:A1949)+1)</f>
        <v>1774</v>
      </c>
      <c r="B1950" s="38" t="s">
        <v>2017</v>
      </c>
      <c r="C1950" s="39">
        <v>3</v>
      </c>
      <c r="D1950" s="39" t="s">
        <v>96</v>
      </c>
      <c r="E195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F1950" s="29">
        <v>2</v>
      </c>
      <c r="G1950" s="29">
        <f>IF(Table2[[#This Row],[M1A]]="","",Table2[[#This Row],[M1A]]-Table2[[#This Row],[AWAL]])</f>
        <v>-1</v>
      </c>
      <c r="I1950" s="29" t="str">
        <f>IF(Table2[[#This Row],[M2A]]="","",SUM(Table2[[#This Row],[M2A]]-(IF(Table2[[#This Row],[M1A]]="",Table2[[#This Row],[AWAL]],Table2[[#This Row],[M1A]]))))</f>
        <v/>
      </c>
      <c r="J1950" s="30"/>
      <c r="K195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5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50" s="31" t="str">
        <f>IF(NOT(Table2[[#This Row],[M1B]]=""),"+-","")</f>
        <v>+-</v>
      </c>
      <c r="O1950" s="50"/>
    </row>
    <row r="1951" spans="1:15">
      <c r="A1951" s="28">
        <f>IF(Table2[[#This Row],[TT]]&lt;1,"",COUNT(A$2:A1950)+1)</f>
        <v>1775</v>
      </c>
      <c r="B1951" s="38" t="s">
        <v>2018</v>
      </c>
      <c r="C1951" s="39">
        <v>2</v>
      </c>
      <c r="D1951" s="39" t="s">
        <v>554</v>
      </c>
      <c r="E195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951" s="29" t="str">
        <f>IF(Table2[[#This Row],[M1A]]="","",Table2[[#This Row],[M1A]]-Table2[[#This Row],[AWAL]])</f>
        <v/>
      </c>
      <c r="I1951" s="29" t="str">
        <f>IF(Table2[[#This Row],[M2A]]="","",SUM(Table2[[#This Row],[M2A]]-(IF(Table2[[#This Row],[M1A]]="",Table2[[#This Row],[AWAL]],Table2[[#This Row],[M1A]]))))</f>
        <v/>
      </c>
      <c r="J1951" s="30"/>
      <c r="K195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5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51" s="31" t="str">
        <f>IF(NOT(Table2[[#This Row],[M1B]]=""),"+-","")</f>
        <v/>
      </c>
      <c r="O1951" s="50"/>
    </row>
    <row r="1952" spans="1:15">
      <c r="A1952" s="28" t="str">
        <f>IF(Table2[[#This Row],[TT]]&lt;1,"",COUNT(A$2:A1951)+1)</f>
        <v/>
      </c>
      <c r="B1952" s="37" t="s">
        <v>2928</v>
      </c>
      <c r="C1952" s="42">
        <v>1</v>
      </c>
      <c r="D1952" s="42" t="s">
        <v>2656</v>
      </c>
      <c r="E195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952" s="29" t="str">
        <f>IF(Table2[[#This Row],[M1A]]="","",Table2[[#This Row],[M1A]]-Table2[[#This Row],[AWAL]])</f>
        <v/>
      </c>
      <c r="H1952" s="29">
        <v>0</v>
      </c>
      <c r="I1952" s="29">
        <f>IF(Table2[[#This Row],[M2A]]="","",SUM(Table2[[#This Row],[M2A]]-(IF(Table2[[#This Row],[M1A]]="",Table2[[#This Row],[AWAL]],Table2[[#This Row],[M1A]]))))</f>
        <v>-1</v>
      </c>
      <c r="J1952" s="30"/>
      <c r="K195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5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52" s="31" t="str">
        <f>IF(NOT(Table2[[#This Row],[M1B]]=""),"+-","")</f>
        <v/>
      </c>
      <c r="O1952" s="50"/>
    </row>
    <row r="1953" spans="1:15">
      <c r="A1953" s="28" t="str">
        <f>IF(Table2[[#This Row],[TT]]&lt;1,"",COUNT(A$2:A1952)+1)</f>
        <v/>
      </c>
      <c r="B1953" s="37" t="s">
        <v>2926</v>
      </c>
      <c r="C1953" s="42">
        <v>1</v>
      </c>
      <c r="D1953" s="42" t="s">
        <v>2656</v>
      </c>
      <c r="E195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953" s="29" t="str">
        <f>IF(Table2[[#This Row],[M1A]]="","",Table2[[#This Row],[M1A]]-Table2[[#This Row],[AWAL]])</f>
        <v/>
      </c>
      <c r="H1953" s="29">
        <v>0</v>
      </c>
      <c r="I1953" s="29">
        <f>IF(Table2[[#This Row],[M2A]]="","",SUM(Table2[[#This Row],[M2A]]-(IF(Table2[[#This Row],[M1A]]="",Table2[[#This Row],[AWAL]],Table2[[#This Row],[M1A]]))))</f>
        <v>-1</v>
      </c>
      <c r="J1953" s="30"/>
      <c r="K195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5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53" s="31" t="str">
        <f>IF(NOT(Table2[[#This Row],[M1B]]=""),"+-","")</f>
        <v/>
      </c>
      <c r="O1953" s="50"/>
    </row>
    <row r="1954" spans="1:15">
      <c r="A1954" s="28" t="str">
        <f>IF(Table2[[#This Row],[TT]]&lt;1,"",COUNT(A$2:A1953)+1)</f>
        <v/>
      </c>
      <c r="B1954" s="37" t="s">
        <v>2927</v>
      </c>
      <c r="C1954" s="42">
        <v>1</v>
      </c>
      <c r="D1954" s="42" t="s">
        <v>2656</v>
      </c>
      <c r="E195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954" s="29" t="str">
        <f>IF(Table2[[#This Row],[M1A]]="","",Table2[[#This Row],[M1A]]-Table2[[#This Row],[AWAL]])</f>
        <v/>
      </c>
      <c r="H1954" s="29">
        <v>0</v>
      </c>
      <c r="I1954" s="29">
        <f>IF(Table2[[#This Row],[M2A]]="","",SUM(Table2[[#This Row],[M2A]]-(IF(Table2[[#This Row],[M1A]]="",Table2[[#This Row],[AWAL]],Table2[[#This Row],[M1A]]))))</f>
        <v>-1</v>
      </c>
      <c r="J1954" s="30"/>
      <c r="K195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5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54" s="31" t="str">
        <f>IF(NOT(Table2[[#This Row],[M1B]]=""),"+-","")</f>
        <v/>
      </c>
      <c r="O1954" s="50"/>
    </row>
    <row r="1955" spans="1:15">
      <c r="A1955" s="28">
        <f>IF(Table2[[#This Row],[TT]]&lt;1,"",COUNT(A$2:A1954)+1)</f>
        <v>1776</v>
      </c>
      <c r="B1955" s="38" t="s">
        <v>2019</v>
      </c>
      <c r="C1955" s="39">
        <v>8</v>
      </c>
      <c r="D1955" s="39" t="s">
        <v>672</v>
      </c>
      <c r="E195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1955" s="29" t="str">
        <f>IF(Table2[[#This Row],[M1A]]="","",Table2[[#This Row],[M1A]]-Table2[[#This Row],[AWAL]])</f>
        <v/>
      </c>
      <c r="I1955" s="29" t="str">
        <f>IF(Table2[[#This Row],[M2A]]="","",SUM(Table2[[#This Row],[M2A]]-(IF(Table2[[#This Row],[M1A]]="",Table2[[#This Row],[AWAL]],Table2[[#This Row],[M1A]]))))</f>
        <v/>
      </c>
      <c r="J1955" s="30"/>
      <c r="K195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5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55" s="31" t="str">
        <f>IF(NOT(Table2[[#This Row],[M1B]]=""),"+-","")</f>
        <v/>
      </c>
      <c r="O1955" s="50"/>
    </row>
    <row r="1956" spans="1:15">
      <c r="A1956" s="28">
        <f>IF(Table2[[#This Row],[TT]]&lt;1,"",COUNT(A$2:A1955)+1)</f>
        <v>1777</v>
      </c>
      <c r="B1956" s="38" t="s">
        <v>2020</v>
      </c>
      <c r="C1956" s="39">
        <v>112</v>
      </c>
      <c r="D1956" s="39" t="s">
        <v>672</v>
      </c>
      <c r="E195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111</v>
      </c>
      <c r="F1956" s="29">
        <v>111</v>
      </c>
      <c r="G1956" s="29">
        <f>IF(Table2[[#This Row],[M1A]]="","",Table2[[#This Row],[M1A]]-Table2[[#This Row],[AWAL]])</f>
        <v>-1</v>
      </c>
      <c r="I1956" s="29" t="str">
        <f>IF(Table2[[#This Row],[M2A]]="","",SUM(Table2[[#This Row],[M2A]]-(IF(Table2[[#This Row],[M1A]]="",Table2[[#This Row],[AWAL]],Table2[[#This Row],[M1A]]))))</f>
        <v/>
      </c>
      <c r="J1956" s="30"/>
      <c r="K195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5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56" s="31" t="str">
        <f>IF(NOT(Table2[[#This Row],[M1B]]=""),"+-","")</f>
        <v>+-</v>
      </c>
      <c r="O1956" s="50"/>
    </row>
    <row r="1957" spans="1:15">
      <c r="A1957" s="28" t="str">
        <f>IF(Table2[[#This Row],[TT]]&lt;1,"",COUNT(A$2:A1956)+1)</f>
        <v/>
      </c>
      <c r="B1957" s="38" t="s">
        <v>2021</v>
      </c>
      <c r="C1957" s="39">
        <v>1</v>
      </c>
      <c r="D1957" s="39" t="s">
        <v>672</v>
      </c>
      <c r="E195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957" s="29" t="str">
        <f>IF(Table2[[#This Row],[M1A]]="","",Table2[[#This Row],[M1A]]-Table2[[#This Row],[AWAL]])</f>
        <v/>
      </c>
      <c r="I1957" s="29" t="str">
        <f>IF(Table2[[#This Row],[M2A]]="","",SUM(Table2[[#This Row],[M2A]]-(IF(Table2[[#This Row],[M1A]]="",Table2[[#This Row],[AWAL]],Table2[[#This Row],[M1A]]))))</f>
        <v/>
      </c>
      <c r="J1957" s="30">
        <v>0</v>
      </c>
      <c r="K1957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195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57" s="31" t="str">
        <f>IF(NOT(Table2[[#This Row],[M1B]]=""),"+-","")</f>
        <v/>
      </c>
      <c r="O1957" s="50"/>
    </row>
    <row r="1958" spans="1:15">
      <c r="A1958" s="28">
        <f>IF(Table2[[#This Row],[TT]]&lt;1,"",COUNT(A$2:A1957)+1)</f>
        <v>1778</v>
      </c>
      <c r="B1958" s="38" t="s">
        <v>2022</v>
      </c>
      <c r="C1958" s="39">
        <v>59</v>
      </c>
      <c r="D1958" s="39" t="s">
        <v>672</v>
      </c>
      <c r="E195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58</v>
      </c>
      <c r="F1958" s="29">
        <v>58</v>
      </c>
      <c r="G1958" s="29">
        <f>IF(Table2[[#This Row],[M1A]]="","",Table2[[#This Row],[M1A]]-Table2[[#This Row],[AWAL]])</f>
        <v>-1</v>
      </c>
      <c r="I1958" s="29" t="str">
        <f>IF(Table2[[#This Row],[M2A]]="","",SUM(Table2[[#This Row],[M2A]]-(IF(Table2[[#This Row],[M1A]]="",Table2[[#This Row],[AWAL]],Table2[[#This Row],[M1A]]))))</f>
        <v/>
      </c>
      <c r="J1958" s="30"/>
      <c r="K195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5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58" s="31" t="str">
        <f>IF(NOT(Table2[[#This Row],[M1B]]=""),"+-","")</f>
        <v>+-</v>
      </c>
      <c r="O1958" s="50"/>
    </row>
    <row r="1959" spans="1:15">
      <c r="A1959" s="28">
        <f>IF(Table2[[#This Row],[TT]]&lt;1,"",COUNT(A$2:A1958)+1)</f>
        <v>1779</v>
      </c>
      <c r="B1959" s="38" t="s">
        <v>2023</v>
      </c>
      <c r="C1959" s="39">
        <v>5</v>
      </c>
      <c r="D1959" s="39" t="s">
        <v>218</v>
      </c>
      <c r="E195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959" s="29" t="str">
        <f>IF(Table2[[#This Row],[M1A]]="","",Table2[[#This Row],[M1A]]-Table2[[#This Row],[AWAL]])</f>
        <v/>
      </c>
      <c r="I1959" s="29" t="str">
        <f>IF(Table2[[#This Row],[M2A]]="","",SUM(Table2[[#This Row],[M2A]]-(IF(Table2[[#This Row],[M1A]]="",Table2[[#This Row],[AWAL]],Table2[[#This Row],[M1A]]))))</f>
        <v/>
      </c>
      <c r="J1959" s="30"/>
      <c r="K195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5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59" s="31" t="str">
        <f>IF(NOT(Table2[[#This Row],[M1B]]=""),"+-","")</f>
        <v/>
      </c>
      <c r="O1959" s="50"/>
    </row>
    <row r="1960" spans="1:15">
      <c r="A1960" s="28">
        <f>IF(Table2[[#This Row],[TT]]&lt;1,"",COUNT(A$2:A1959)+1)</f>
        <v>1780</v>
      </c>
      <c r="B1960" s="38" t="s">
        <v>2024</v>
      </c>
      <c r="C1960" s="39">
        <v>8</v>
      </c>
      <c r="D1960" s="39" t="s">
        <v>350</v>
      </c>
      <c r="E196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1960" s="29" t="str">
        <f>IF(Table2[[#This Row],[M1A]]="","",Table2[[#This Row],[M1A]]-Table2[[#This Row],[AWAL]])</f>
        <v/>
      </c>
      <c r="I1960" s="29" t="str">
        <f>IF(Table2[[#This Row],[M2A]]="","",SUM(Table2[[#This Row],[M2A]]-(IF(Table2[[#This Row],[M1A]]="",Table2[[#This Row],[AWAL]],Table2[[#This Row],[M1A]]))))</f>
        <v/>
      </c>
      <c r="J1960" s="30"/>
      <c r="K196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6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60" s="31" t="str">
        <f>IF(NOT(Table2[[#This Row],[M1B]]=""),"+-","")</f>
        <v/>
      </c>
      <c r="O1960" s="50"/>
    </row>
    <row r="1961" spans="1:15">
      <c r="A1961" s="28">
        <f>IF(Table2[[#This Row],[TT]]&lt;1,"",COUNT(A$2:A1960)+1)</f>
        <v>1781</v>
      </c>
      <c r="B1961" s="38" t="s">
        <v>2025</v>
      </c>
      <c r="C1961" s="39">
        <v>93</v>
      </c>
      <c r="D1961" s="39" t="s">
        <v>536</v>
      </c>
      <c r="E196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93</v>
      </c>
      <c r="G1961" s="29" t="str">
        <f>IF(Table2[[#This Row],[M1A]]="","",Table2[[#This Row],[M1A]]-Table2[[#This Row],[AWAL]])</f>
        <v/>
      </c>
      <c r="I1961" s="29" t="str">
        <f>IF(Table2[[#This Row],[M2A]]="","",SUM(Table2[[#This Row],[M2A]]-(IF(Table2[[#This Row],[M1A]]="",Table2[[#This Row],[AWAL]],Table2[[#This Row],[M1A]]))))</f>
        <v/>
      </c>
      <c r="J1961" s="30"/>
      <c r="K196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6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61" s="31" t="str">
        <f>IF(NOT(Table2[[#This Row],[M1B]]=""),"+-","")</f>
        <v/>
      </c>
      <c r="O1961" s="50"/>
    </row>
    <row r="1962" spans="1:15">
      <c r="A1962" s="28">
        <f>IF(Table2[[#This Row],[TT]]&lt;1,"",COUNT(A$2:A1961)+1)</f>
        <v>1782</v>
      </c>
      <c r="B1962" s="38" t="s">
        <v>2026</v>
      </c>
      <c r="C1962" s="39">
        <v>24</v>
      </c>
      <c r="D1962" s="39" t="s">
        <v>178</v>
      </c>
      <c r="E196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24</v>
      </c>
      <c r="G1962" s="29" t="str">
        <f>IF(Table2[[#This Row],[M1A]]="","",Table2[[#This Row],[M1A]]-Table2[[#This Row],[AWAL]])</f>
        <v/>
      </c>
      <c r="I1962" s="29" t="str">
        <f>IF(Table2[[#This Row],[M2A]]="","",SUM(Table2[[#This Row],[M2A]]-(IF(Table2[[#This Row],[M1A]]="",Table2[[#This Row],[AWAL]],Table2[[#This Row],[M1A]]))))</f>
        <v/>
      </c>
      <c r="J1962" s="30"/>
      <c r="K196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6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62" s="31" t="str">
        <f>IF(NOT(Table2[[#This Row],[M1B]]=""),"+-","")</f>
        <v/>
      </c>
      <c r="O1962" s="50"/>
    </row>
    <row r="1963" spans="1:15">
      <c r="A1963" s="28">
        <f>IF(Table2[[#This Row],[TT]]&lt;1,"",COUNT(A$2:A1962)+1)</f>
        <v>1783</v>
      </c>
      <c r="B1963" s="38" t="s">
        <v>2027</v>
      </c>
      <c r="C1963" s="39">
        <v>6</v>
      </c>
      <c r="D1963" s="39" t="s">
        <v>96</v>
      </c>
      <c r="E196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1963" s="29" t="str">
        <f>IF(Table2[[#This Row],[M1A]]="","",Table2[[#This Row],[M1A]]-Table2[[#This Row],[AWAL]])</f>
        <v/>
      </c>
      <c r="I1963" s="29" t="str">
        <f>IF(Table2[[#This Row],[M2A]]="","",SUM(Table2[[#This Row],[M2A]]-(IF(Table2[[#This Row],[M1A]]="",Table2[[#This Row],[AWAL]],Table2[[#This Row],[M1A]]))))</f>
        <v/>
      </c>
      <c r="J1963" s="30"/>
      <c r="K196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6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63" s="31" t="str">
        <f>IF(NOT(Table2[[#This Row],[M1B]]=""),"+-","")</f>
        <v/>
      </c>
      <c r="O1963" s="50"/>
    </row>
    <row r="1964" spans="1:15">
      <c r="A1964" s="28" t="str">
        <f>IF(Table2[[#This Row],[TT]]&lt;1,"",COUNT(A$2:A1963)+1)</f>
        <v/>
      </c>
      <c r="B1964" s="38" t="s">
        <v>2028</v>
      </c>
      <c r="C1964" s="39">
        <v>1</v>
      </c>
      <c r="D1964" s="39" t="s">
        <v>2005</v>
      </c>
      <c r="E196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1964" s="29">
        <v>0</v>
      </c>
      <c r="G1964" s="29">
        <f>IF(Table2[[#This Row],[M1A]]="","",Table2[[#This Row],[M1A]]-Table2[[#This Row],[AWAL]])</f>
        <v>-1</v>
      </c>
      <c r="I1964" s="29" t="str">
        <f>IF(Table2[[#This Row],[M2A]]="","",SUM(Table2[[#This Row],[M2A]]-(IF(Table2[[#This Row],[M1A]]="",Table2[[#This Row],[AWAL]],Table2[[#This Row],[M1A]]))))</f>
        <v/>
      </c>
      <c r="J1964" s="30"/>
      <c r="K196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6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64" s="31" t="str">
        <f>IF(NOT(Table2[[#This Row],[M1B]]=""),"+-","")</f>
        <v>+-</v>
      </c>
      <c r="O1964" s="50"/>
    </row>
    <row r="1965" spans="1:15">
      <c r="A1965" s="28">
        <f>IF(Table2[[#This Row],[TT]]&lt;1,"",COUNT(A$2:A1964)+1)</f>
        <v>1784</v>
      </c>
      <c r="B1965" s="38" t="s">
        <v>2029</v>
      </c>
      <c r="C1965" s="39">
        <v>4</v>
      </c>
      <c r="D1965" s="39" t="s">
        <v>1998</v>
      </c>
      <c r="E196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965" s="29" t="str">
        <f>IF(Table2[[#This Row],[M1A]]="","",Table2[[#This Row],[M1A]]-Table2[[#This Row],[AWAL]])</f>
        <v/>
      </c>
      <c r="I1965" s="29" t="str">
        <f>IF(Table2[[#This Row],[M2A]]="","",SUM(Table2[[#This Row],[M2A]]-(IF(Table2[[#This Row],[M1A]]="",Table2[[#This Row],[AWAL]],Table2[[#This Row],[M1A]]))))</f>
        <v/>
      </c>
      <c r="J1965" s="30"/>
      <c r="K196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6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65" s="31" t="str">
        <f>IF(NOT(Table2[[#This Row],[M1B]]=""),"+-","")</f>
        <v/>
      </c>
      <c r="O1965" s="50"/>
    </row>
    <row r="1966" spans="1:15">
      <c r="A1966" s="28" t="str">
        <f>IF(Table2[[#This Row],[TT]]&lt;1,"",COUNT(A$2:A1965)+1)</f>
        <v/>
      </c>
      <c r="B1966" s="38" t="s">
        <v>2030</v>
      </c>
      <c r="C1966" s="39">
        <v>4</v>
      </c>
      <c r="D1966" s="39" t="s">
        <v>942</v>
      </c>
      <c r="E196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1966" s="29">
        <v>0</v>
      </c>
      <c r="G1966" s="29">
        <f>IF(Table2[[#This Row],[M1A]]="","",Table2[[#This Row],[M1A]]-Table2[[#This Row],[AWAL]])</f>
        <v>-4</v>
      </c>
      <c r="I1966" s="29" t="str">
        <f>IF(Table2[[#This Row],[M2A]]="","",SUM(Table2[[#This Row],[M2A]]-(IF(Table2[[#This Row],[M1A]]="",Table2[[#This Row],[AWAL]],Table2[[#This Row],[M1A]]))))</f>
        <v/>
      </c>
      <c r="J1966" s="30"/>
      <c r="K196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6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66" s="31" t="str">
        <f>IF(NOT(Table2[[#This Row],[M1B]]=""),"+-","")</f>
        <v>+-</v>
      </c>
      <c r="O1966" s="50"/>
    </row>
    <row r="1967" spans="1:15">
      <c r="A1967" s="28">
        <f>IF(Table2[[#This Row],[TT]]&lt;1,"",COUNT(A$2:A1966)+1)</f>
        <v>1785</v>
      </c>
      <c r="B1967" s="37" t="s">
        <v>2925</v>
      </c>
      <c r="C1967" s="42">
        <v>34</v>
      </c>
      <c r="D1967" s="42" t="s">
        <v>2816</v>
      </c>
      <c r="E196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29</v>
      </c>
      <c r="F1967" s="29">
        <v>32</v>
      </c>
      <c r="G1967" s="29">
        <f>IF(Table2[[#This Row],[M1A]]="","",Table2[[#This Row],[M1A]]-Table2[[#This Row],[AWAL]])</f>
        <v>-2</v>
      </c>
      <c r="H1967" s="29">
        <v>31</v>
      </c>
      <c r="I1967" s="29">
        <f>IF(Table2[[#This Row],[M2A]]="","",SUM(Table2[[#This Row],[M2A]]-(IF(Table2[[#This Row],[M1A]]="",Table2[[#This Row],[AWAL]],Table2[[#This Row],[M1A]]))))</f>
        <v>-1</v>
      </c>
      <c r="J1967" s="30">
        <v>29</v>
      </c>
      <c r="K1967" s="29">
        <f>IF(Table2[[#This Row],[M3A]]="","",SUM(Table2[[#This Row],[M3A]]-(IF(Table2[[#This Row],[M2A]]="",IF(Table2[[#This Row],[M1A]]="",Table2[[#This Row],[AWAL]],Table2[[#This Row],[M1A]]),Table2[[#This Row],[M2A]]))))</f>
        <v>-2</v>
      </c>
      <c r="M196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67" s="31" t="str">
        <f>IF(NOT(Table2[[#This Row],[M1B]]=""),"+-","")</f>
        <v>+-</v>
      </c>
      <c r="O1967" s="50"/>
    </row>
    <row r="1968" spans="1:15">
      <c r="A1968" s="28">
        <f>IF(Table2[[#This Row],[TT]]&lt;1,"",COUNT(A$2:A1967)+1)</f>
        <v>1786</v>
      </c>
      <c r="B1968" s="37" t="s">
        <v>2924</v>
      </c>
      <c r="C1968" s="42">
        <v>14</v>
      </c>
      <c r="D1968" s="42" t="s">
        <v>2816</v>
      </c>
      <c r="E196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G1968" s="29" t="str">
        <f>IF(Table2[[#This Row],[M1A]]="","",Table2[[#This Row],[M1A]]-Table2[[#This Row],[AWAL]])</f>
        <v/>
      </c>
      <c r="I1968" s="29" t="str">
        <f>IF(Table2[[#This Row],[M2A]]="","",SUM(Table2[[#This Row],[M2A]]-(IF(Table2[[#This Row],[M1A]]="",Table2[[#This Row],[AWAL]],Table2[[#This Row],[M1A]]))))</f>
        <v/>
      </c>
      <c r="J1968" s="30"/>
      <c r="K196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6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68" s="31" t="str">
        <f>IF(NOT(Table2[[#This Row],[M1B]]=""),"+-","")</f>
        <v/>
      </c>
      <c r="O1968" s="50"/>
    </row>
    <row r="1969" spans="1:15">
      <c r="A1969" s="78">
        <f>IF(Table2[[#This Row],[TT]]&lt;1,"",COUNT(A$2:A1968)+1)</f>
        <v>1787</v>
      </c>
      <c r="B1969" s="84" t="s">
        <v>3133</v>
      </c>
      <c r="C1969" s="79"/>
      <c r="D1969" s="79" t="s">
        <v>3132</v>
      </c>
      <c r="E1969" s="8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65</v>
      </c>
      <c r="F1969" s="81"/>
      <c r="G1969" s="80" t="str">
        <f>IF(Table2[[#This Row],[M1A]]="","",Table2[[#This Row],[M1A]]-Table2[[#This Row],[AWAL]])</f>
        <v/>
      </c>
      <c r="H1969" s="81">
        <v>7</v>
      </c>
      <c r="I1969" s="80">
        <f>IF(Table2[[#This Row],[M2A]]="","",SUM(Table2[[#This Row],[M2A]]-(IF(Table2[[#This Row],[M1A]]="",Table2[[#This Row],[AWAL]],Table2[[#This Row],[M1A]]))))</f>
        <v>7</v>
      </c>
      <c r="J1969" s="82">
        <v>70</v>
      </c>
      <c r="K1969" s="80">
        <f>IF(Table2[[#This Row],[M3A]]="","",SUM(Table2[[#This Row],[M3A]]-(IF(Table2[[#This Row],[M2A]]="",IF(Table2[[#This Row],[M1A]]="",Table2[[#This Row],[AWAL]],Table2[[#This Row],[M1A]]),Table2[[#This Row],[M2A]]))))</f>
        <v>63</v>
      </c>
      <c r="L1969" s="81">
        <v>65</v>
      </c>
      <c r="M1969" s="80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-5</v>
      </c>
      <c r="N1969" s="80" t="str">
        <f>IF(NOT(Table2[[#This Row],[M1B]]=""),"+-","")</f>
        <v/>
      </c>
      <c r="O1969" s="80"/>
    </row>
    <row r="1970" spans="1:15">
      <c r="A1970" s="28" t="str">
        <f>IF(Table2[[#This Row],[TT]]&lt;1,"",COUNT(A$2:A1969)+1)</f>
        <v/>
      </c>
      <c r="B1970" s="38" t="s">
        <v>2031</v>
      </c>
      <c r="C1970" s="39">
        <v>0</v>
      </c>
      <c r="D1970" s="39" t="s">
        <v>942</v>
      </c>
      <c r="E197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970" s="29" t="str">
        <f>IF(Table2[[#This Row],[M1A]]="","",Table2[[#This Row],[M1A]]-Table2[[#This Row],[AWAL]])</f>
        <v/>
      </c>
      <c r="I1970" s="29" t="str">
        <f>IF(Table2[[#This Row],[M2A]]="","",SUM(Table2[[#This Row],[M2A]]-(IF(Table2[[#This Row],[M1A]]="",Table2[[#This Row],[AWAL]],Table2[[#This Row],[M1A]]))))</f>
        <v/>
      </c>
      <c r="J1970" s="30"/>
      <c r="K197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7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70" s="31" t="str">
        <f>IF(NOT(Table2[[#This Row],[M1B]]=""),"+-","")</f>
        <v/>
      </c>
      <c r="O1970" s="50"/>
    </row>
    <row r="1971" spans="1:15">
      <c r="A1971" s="28" t="str">
        <f>IF(Table2[[#This Row],[TT]]&lt;1,"",COUNT(A$2:A1970)+1)</f>
        <v/>
      </c>
      <c r="B1971" s="38" t="s">
        <v>2032</v>
      </c>
      <c r="C1971" s="39">
        <v>4</v>
      </c>
      <c r="D1971" s="39" t="s">
        <v>78</v>
      </c>
      <c r="E197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971" s="29" t="str">
        <f>IF(Table2[[#This Row],[M1A]]="","",Table2[[#This Row],[M1A]]-Table2[[#This Row],[AWAL]])</f>
        <v/>
      </c>
      <c r="H1971" s="29">
        <v>0</v>
      </c>
      <c r="I1971" s="29">
        <f>IF(Table2[[#This Row],[M2A]]="","",SUM(Table2[[#This Row],[M2A]]-(IF(Table2[[#This Row],[M1A]]="",Table2[[#This Row],[AWAL]],Table2[[#This Row],[M1A]]))))</f>
        <v>-4</v>
      </c>
      <c r="J1971" s="30"/>
      <c r="K197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7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71" s="31" t="str">
        <f>IF(NOT(Table2[[#This Row],[M1B]]=""),"+-","")</f>
        <v/>
      </c>
      <c r="O1971" s="50"/>
    </row>
    <row r="1972" spans="1:15">
      <c r="A1972" s="28" t="str">
        <f>IF(Table2[[#This Row],[TT]]&lt;1,"",COUNT(A$2:A1971)+1)</f>
        <v/>
      </c>
      <c r="B1972" s="38" t="s">
        <v>2033</v>
      </c>
      <c r="C1972" s="39">
        <v>4</v>
      </c>
      <c r="D1972" s="39" t="s">
        <v>78</v>
      </c>
      <c r="E197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972" s="29" t="str">
        <f>IF(Table2[[#This Row],[M1A]]="","",Table2[[#This Row],[M1A]]-Table2[[#This Row],[AWAL]])</f>
        <v/>
      </c>
      <c r="H1972" s="29">
        <v>0</v>
      </c>
      <c r="I1972" s="29">
        <f>IF(Table2[[#This Row],[M2A]]="","",SUM(Table2[[#This Row],[M2A]]-(IF(Table2[[#This Row],[M1A]]="",Table2[[#This Row],[AWAL]],Table2[[#This Row],[M1A]]))))</f>
        <v>-4</v>
      </c>
      <c r="J1972" s="30"/>
      <c r="K197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7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72" s="31" t="str">
        <f>IF(NOT(Table2[[#This Row],[M1B]]=""),"+-","")</f>
        <v/>
      </c>
      <c r="O1972" s="50"/>
    </row>
    <row r="1973" spans="1:15">
      <c r="A1973" s="28">
        <f>IF(Table2[[#This Row],[TT]]&lt;1,"",COUNT(A$2:A1972)+1)</f>
        <v>1788</v>
      </c>
      <c r="B1973" s="38" t="s">
        <v>2034</v>
      </c>
      <c r="C1973" s="39">
        <v>7</v>
      </c>
      <c r="D1973" s="39" t="s">
        <v>78</v>
      </c>
      <c r="E197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973" s="29" t="str">
        <f>IF(Table2[[#This Row],[M1A]]="","",Table2[[#This Row],[M1A]]-Table2[[#This Row],[AWAL]])</f>
        <v/>
      </c>
      <c r="I1973" s="29" t="str">
        <f>IF(Table2[[#This Row],[M2A]]="","",SUM(Table2[[#This Row],[M2A]]-(IF(Table2[[#This Row],[M1A]]="",Table2[[#This Row],[AWAL]],Table2[[#This Row],[M1A]]))))</f>
        <v/>
      </c>
      <c r="J1973" s="30"/>
      <c r="K197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7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73" s="31" t="str">
        <f>IF(NOT(Table2[[#This Row],[M1B]]=""),"+-","")</f>
        <v/>
      </c>
      <c r="O1973" s="50"/>
    </row>
    <row r="1974" spans="1:15">
      <c r="A1974" s="28">
        <f>IF(Table2[[#This Row],[TT]]&lt;1,"",COUNT(A$2:A1973)+1)</f>
        <v>1789</v>
      </c>
      <c r="B1974" s="38" t="s">
        <v>2035</v>
      </c>
      <c r="C1974" s="39">
        <v>14</v>
      </c>
      <c r="D1974" s="39" t="s">
        <v>78</v>
      </c>
      <c r="E197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G1974" s="29" t="str">
        <f>IF(Table2[[#This Row],[M1A]]="","",Table2[[#This Row],[M1A]]-Table2[[#This Row],[AWAL]])</f>
        <v/>
      </c>
      <c r="I1974" s="29" t="str">
        <f>IF(Table2[[#This Row],[M2A]]="","",SUM(Table2[[#This Row],[M2A]]-(IF(Table2[[#This Row],[M1A]]="",Table2[[#This Row],[AWAL]],Table2[[#This Row],[M1A]]))))</f>
        <v/>
      </c>
      <c r="J1974" s="30"/>
      <c r="K197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7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74" s="31" t="str">
        <f>IF(NOT(Table2[[#This Row],[M1B]]=""),"+-","")</f>
        <v/>
      </c>
      <c r="O1974" s="50"/>
    </row>
    <row r="1975" spans="1:15">
      <c r="A1975" s="28">
        <f>IF(Table2[[#This Row],[TT]]&lt;1,"",COUNT(A$2:A1974)+1)</f>
        <v>1790</v>
      </c>
      <c r="B1975" s="38" t="s">
        <v>2036</v>
      </c>
      <c r="C1975" s="39">
        <v>2</v>
      </c>
      <c r="D1975" s="39" t="s">
        <v>86</v>
      </c>
      <c r="E197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975" s="29" t="str">
        <f>IF(Table2[[#This Row],[M1A]]="","",Table2[[#This Row],[M1A]]-Table2[[#This Row],[AWAL]])</f>
        <v/>
      </c>
      <c r="I1975" s="29" t="str">
        <f>IF(Table2[[#This Row],[M2A]]="","",SUM(Table2[[#This Row],[M2A]]-(IF(Table2[[#This Row],[M1A]]="",Table2[[#This Row],[AWAL]],Table2[[#This Row],[M1A]]))))</f>
        <v/>
      </c>
      <c r="J1975" s="30"/>
      <c r="K197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7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75" s="31" t="str">
        <f>IF(NOT(Table2[[#This Row],[M1B]]=""),"+-","")</f>
        <v/>
      </c>
      <c r="O1975" s="50"/>
    </row>
    <row r="1976" spans="1:15">
      <c r="A1976" s="28">
        <f>IF(Table2[[#This Row],[TT]]&lt;1,"",COUNT(A$2:A1975)+1)</f>
        <v>1791</v>
      </c>
      <c r="B1976" s="38" t="s">
        <v>2037</v>
      </c>
      <c r="C1976" s="39">
        <v>1</v>
      </c>
      <c r="D1976" s="39" t="s">
        <v>67</v>
      </c>
      <c r="E197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976" s="29" t="str">
        <f>IF(Table2[[#This Row],[M1A]]="","",Table2[[#This Row],[M1A]]-Table2[[#This Row],[AWAL]])</f>
        <v/>
      </c>
      <c r="I1976" s="29" t="str">
        <f>IF(Table2[[#This Row],[M2A]]="","",SUM(Table2[[#This Row],[M2A]]-(IF(Table2[[#This Row],[M1A]]="",Table2[[#This Row],[AWAL]],Table2[[#This Row],[M1A]]))))</f>
        <v/>
      </c>
      <c r="J1976" s="30"/>
      <c r="K197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7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76" s="31" t="str">
        <f>IF(NOT(Table2[[#This Row],[M1B]]=""),"+-","")</f>
        <v/>
      </c>
      <c r="O1976" s="50"/>
    </row>
    <row r="1977" spans="1:15">
      <c r="A1977" s="28">
        <f>IF(Table2[[#This Row],[TT]]&lt;1,"",COUNT(A$2:A1976)+1)</f>
        <v>1792</v>
      </c>
      <c r="B1977" s="38" t="s">
        <v>2038</v>
      </c>
      <c r="C1977" s="39">
        <v>2</v>
      </c>
      <c r="D1977" s="39" t="s">
        <v>82</v>
      </c>
      <c r="E197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977" s="29" t="str">
        <f>IF(Table2[[#This Row],[M1A]]="","",Table2[[#This Row],[M1A]]-Table2[[#This Row],[AWAL]])</f>
        <v/>
      </c>
      <c r="I1977" s="29" t="str">
        <f>IF(Table2[[#This Row],[M2A]]="","",SUM(Table2[[#This Row],[M2A]]-(IF(Table2[[#This Row],[M1A]]="",Table2[[#This Row],[AWAL]],Table2[[#This Row],[M1A]]))))</f>
        <v/>
      </c>
      <c r="J1977" s="30"/>
      <c r="K197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7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77" s="31" t="str">
        <f>IF(NOT(Table2[[#This Row],[M1B]]=""),"+-","")</f>
        <v/>
      </c>
      <c r="O1977" s="50"/>
    </row>
    <row r="1978" spans="1:15">
      <c r="A1978" s="28">
        <f>IF(Table2[[#This Row],[TT]]&lt;1,"",COUNT(A$2:A1977)+1)</f>
        <v>1793</v>
      </c>
      <c r="B1978" s="38" t="s">
        <v>2038</v>
      </c>
      <c r="C1978" s="39">
        <v>20</v>
      </c>
      <c r="D1978" s="39" t="s">
        <v>182</v>
      </c>
      <c r="E197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20</v>
      </c>
      <c r="G1978" s="29" t="str">
        <f>IF(Table2[[#This Row],[M1A]]="","",Table2[[#This Row],[M1A]]-Table2[[#This Row],[AWAL]])</f>
        <v/>
      </c>
      <c r="I1978" s="29" t="str">
        <f>IF(Table2[[#This Row],[M2A]]="","",SUM(Table2[[#This Row],[M2A]]-(IF(Table2[[#This Row],[M1A]]="",Table2[[#This Row],[AWAL]],Table2[[#This Row],[M1A]]))))</f>
        <v/>
      </c>
      <c r="J1978" s="30"/>
      <c r="K197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7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78" s="31" t="str">
        <f>IF(NOT(Table2[[#This Row],[M1B]]=""),"+-","")</f>
        <v/>
      </c>
      <c r="O1978" s="50"/>
    </row>
    <row r="1979" spans="1:15">
      <c r="A1979" s="28">
        <f>IF(Table2[[#This Row],[TT]]&lt;1,"",COUNT(A$2:A1978)+1)</f>
        <v>1794</v>
      </c>
      <c r="B1979" s="38" t="s">
        <v>2039</v>
      </c>
      <c r="C1979" s="39">
        <v>1</v>
      </c>
      <c r="D1979" s="39" t="s">
        <v>57</v>
      </c>
      <c r="E197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979" s="29" t="str">
        <f>IF(Table2[[#This Row],[M1A]]="","",Table2[[#This Row],[M1A]]-Table2[[#This Row],[AWAL]])</f>
        <v/>
      </c>
      <c r="I1979" s="29" t="str">
        <f>IF(Table2[[#This Row],[M2A]]="","",SUM(Table2[[#This Row],[M2A]]-(IF(Table2[[#This Row],[M1A]]="",Table2[[#This Row],[AWAL]],Table2[[#This Row],[M1A]]))))</f>
        <v/>
      </c>
      <c r="J1979" s="30"/>
      <c r="K197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7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79" s="31" t="str">
        <f>IF(NOT(Table2[[#This Row],[M1B]]=""),"+-","")</f>
        <v/>
      </c>
      <c r="O1979" s="50"/>
    </row>
    <row r="1980" spans="1:15">
      <c r="A1980" s="28">
        <f>IF(Table2[[#This Row],[TT]]&lt;1,"",COUNT(A$2:A1979)+1)</f>
        <v>1795</v>
      </c>
      <c r="B1980" s="38" t="s">
        <v>2040</v>
      </c>
      <c r="C1980" s="39">
        <v>4</v>
      </c>
      <c r="D1980" s="39">
        <v>2400</v>
      </c>
      <c r="E198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980" s="29" t="str">
        <f>IF(Table2[[#This Row],[M1A]]="","",Table2[[#This Row],[M1A]]-Table2[[#This Row],[AWAL]])</f>
        <v/>
      </c>
      <c r="I1980" s="29" t="str">
        <f>IF(Table2[[#This Row],[M2A]]="","",SUM(Table2[[#This Row],[M2A]]-(IF(Table2[[#This Row],[M1A]]="",Table2[[#This Row],[AWAL]],Table2[[#This Row],[M1A]]))))</f>
        <v/>
      </c>
      <c r="J1980" s="30"/>
      <c r="K198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8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80" s="31" t="str">
        <f>IF(NOT(Table2[[#This Row],[M1B]]=""),"+-","")</f>
        <v/>
      </c>
      <c r="O1980" s="50"/>
    </row>
    <row r="1981" spans="1:15">
      <c r="A1981" s="28">
        <f>IF(Table2[[#This Row],[TT]]&lt;1,"",COUNT(A$2:A1980)+1)</f>
        <v>1796</v>
      </c>
      <c r="B1981" s="38" t="s">
        <v>2041</v>
      </c>
      <c r="C1981" s="39">
        <v>6</v>
      </c>
      <c r="D1981" s="39">
        <v>2400</v>
      </c>
      <c r="E198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1981" s="29" t="str">
        <f>IF(Table2[[#This Row],[M1A]]="","",Table2[[#This Row],[M1A]]-Table2[[#This Row],[AWAL]])</f>
        <v/>
      </c>
      <c r="I1981" s="29" t="str">
        <f>IF(Table2[[#This Row],[M2A]]="","",SUM(Table2[[#This Row],[M2A]]-(IF(Table2[[#This Row],[M1A]]="",Table2[[#This Row],[AWAL]],Table2[[#This Row],[M1A]]))))</f>
        <v/>
      </c>
      <c r="J1981" s="30"/>
      <c r="K198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8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81" s="31" t="str">
        <f>IF(NOT(Table2[[#This Row],[M1B]]=""),"+-","")</f>
        <v/>
      </c>
      <c r="O1981" s="50"/>
    </row>
    <row r="1982" spans="1:15">
      <c r="A1982" s="28">
        <f>IF(Table2[[#This Row],[TT]]&lt;1,"",COUNT(A$2:A1981)+1)</f>
        <v>1797</v>
      </c>
      <c r="B1982" s="38" t="s">
        <v>2042</v>
      </c>
      <c r="C1982" s="39">
        <v>1</v>
      </c>
      <c r="D1982" s="39">
        <v>1200</v>
      </c>
      <c r="E198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982" s="29" t="str">
        <f>IF(Table2[[#This Row],[M1A]]="","",Table2[[#This Row],[M1A]]-Table2[[#This Row],[AWAL]])</f>
        <v/>
      </c>
      <c r="I1982" s="29" t="str">
        <f>IF(Table2[[#This Row],[M2A]]="","",SUM(Table2[[#This Row],[M2A]]-(IF(Table2[[#This Row],[M1A]]="",Table2[[#This Row],[AWAL]],Table2[[#This Row],[M1A]]))))</f>
        <v/>
      </c>
      <c r="J1982" s="30"/>
      <c r="K198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8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82" s="31" t="str">
        <f>IF(NOT(Table2[[#This Row],[M1B]]=""),"+-","")</f>
        <v/>
      </c>
      <c r="O1982" s="50"/>
    </row>
    <row r="1983" spans="1:15">
      <c r="A1983" s="28">
        <f>IF(Table2[[#This Row],[TT]]&lt;1,"",COUNT(A$2:A1982)+1)</f>
        <v>1798</v>
      </c>
      <c r="B1983" s="38" t="s">
        <v>2853</v>
      </c>
      <c r="C1983" s="39">
        <v>4</v>
      </c>
      <c r="D1983" s="39">
        <v>120</v>
      </c>
      <c r="E198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983" s="29" t="str">
        <f>IF(Table2[[#This Row],[M1A]]="","",Table2[[#This Row],[M1A]]-Table2[[#This Row],[AWAL]])</f>
        <v/>
      </c>
      <c r="I1983" s="29" t="str">
        <f>IF(Table2[[#This Row],[M2A]]="","",SUM(Table2[[#This Row],[M2A]]-(IF(Table2[[#This Row],[M1A]]="",Table2[[#This Row],[AWAL]],Table2[[#This Row],[M1A]]))))</f>
        <v/>
      </c>
      <c r="J1983" s="30"/>
      <c r="K198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8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83" s="31" t="str">
        <f>IF(NOT(Table2[[#This Row],[M1B]]=""),"+-","")</f>
        <v/>
      </c>
      <c r="O1983" s="50"/>
    </row>
    <row r="1984" spans="1:15">
      <c r="A1984" s="28">
        <f>IF(Table2[[#This Row],[TT]]&lt;1,"",COUNT(A$2:A1983)+1)</f>
        <v>1799</v>
      </c>
      <c r="B1984" s="38" t="s">
        <v>2854</v>
      </c>
      <c r="C1984" s="39">
        <v>2</v>
      </c>
      <c r="D1984" s="39">
        <v>120</v>
      </c>
      <c r="E198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984" s="29" t="str">
        <f>IF(Table2[[#This Row],[M1A]]="","",Table2[[#This Row],[M1A]]-Table2[[#This Row],[AWAL]])</f>
        <v/>
      </c>
      <c r="I1984" s="29" t="str">
        <f>IF(Table2[[#This Row],[M2A]]="","",SUM(Table2[[#This Row],[M2A]]-(IF(Table2[[#This Row],[M1A]]="",Table2[[#This Row],[AWAL]],Table2[[#This Row],[M1A]]))))</f>
        <v/>
      </c>
      <c r="J1984" s="30"/>
      <c r="K198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8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84" s="31" t="str">
        <f>IF(NOT(Table2[[#This Row],[M1B]]=""),"+-","")</f>
        <v/>
      </c>
      <c r="O1984" s="50"/>
    </row>
    <row r="1985" spans="1:15">
      <c r="A1985" s="28">
        <f>IF(Table2[[#This Row],[TT]]&lt;1,"",COUNT(A$2:A1984)+1)</f>
        <v>1800</v>
      </c>
      <c r="B1985" s="38" t="s">
        <v>2855</v>
      </c>
      <c r="C1985" s="39">
        <v>4</v>
      </c>
      <c r="D1985" s="39" t="s">
        <v>2893</v>
      </c>
      <c r="E198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985" s="29" t="str">
        <f>IF(Table2[[#This Row],[M1A]]="","",Table2[[#This Row],[M1A]]-Table2[[#This Row],[AWAL]])</f>
        <v/>
      </c>
      <c r="I1985" s="29" t="str">
        <f>IF(Table2[[#This Row],[M2A]]="","",SUM(Table2[[#This Row],[M2A]]-(IF(Table2[[#This Row],[M1A]]="",Table2[[#This Row],[AWAL]],Table2[[#This Row],[M1A]]))))</f>
        <v/>
      </c>
      <c r="J1985" s="30">
        <v>3</v>
      </c>
      <c r="K1985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198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85" s="31" t="str">
        <f>IF(NOT(Table2[[#This Row],[M1B]]=""),"+-","")</f>
        <v/>
      </c>
      <c r="O1985" s="50"/>
    </row>
    <row r="1986" spans="1:15">
      <c r="A1986" s="28">
        <f>IF(Table2[[#This Row],[TT]]&lt;1,"",COUNT(A$2:A1985)+1)</f>
        <v>1801</v>
      </c>
      <c r="B1986" s="38" t="s">
        <v>2856</v>
      </c>
      <c r="C1986" s="39">
        <v>2</v>
      </c>
      <c r="D1986" s="39" t="s">
        <v>2893</v>
      </c>
      <c r="E198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986" s="29" t="str">
        <f>IF(Table2[[#This Row],[M1A]]="","",Table2[[#This Row],[M1A]]-Table2[[#This Row],[AWAL]])</f>
        <v/>
      </c>
      <c r="I1986" s="29" t="str">
        <f>IF(Table2[[#This Row],[M2A]]="","",SUM(Table2[[#This Row],[M2A]]-(IF(Table2[[#This Row],[M1A]]="",Table2[[#This Row],[AWAL]],Table2[[#This Row],[M1A]]))))</f>
        <v/>
      </c>
      <c r="J1986" s="30"/>
      <c r="K198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1986" s="29">
        <v>1</v>
      </c>
      <c r="M1986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1986" s="31" t="str">
        <f>IF(NOT(Table2[[#This Row],[M1B]]=""),"+-","")</f>
        <v/>
      </c>
      <c r="O1986" s="50"/>
    </row>
    <row r="1987" spans="1:15">
      <c r="A1987" s="28">
        <f>IF(Table2[[#This Row],[TT]]&lt;1,"",COUNT(A$2:A1986)+1)</f>
        <v>1802</v>
      </c>
      <c r="B1987" s="38" t="s">
        <v>2043</v>
      </c>
      <c r="C1987" s="39">
        <v>11</v>
      </c>
      <c r="D1987" s="39">
        <v>40</v>
      </c>
      <c r="E198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G1987" s="29" t="str">
        <f>IF(Table2[[#This Row],[M1A]]="","",Table2[[#This Row],[M1A]]-Table2[[#This Row],[AWAL]])</f>
        <v/>
      </c>
      <c r="I1987" s="29" t="str">
        <f>IF(Table2[[#This Row],[M2A]]="","",SUM(Table2[[#This Row],[M2A]]-(IF(Table2[[#This Row],[M1A]]="",Table2[[#This Row],[AWAL]],Table2[[#This Row],[M1A]]))))</f>
        <v/>
      </c>
      <c r="J1987" s="30"/>
      <c r="K198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8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87" s="31" t="str">
        <f>IF(NOT(Table2[[#This Row],[M1B]]=""),"+-","")</f>
        <v/>
      </c>
      <c r="O1987" s="50"/>
    </row>
    <row r="1988" spans="1:15">
      <c r="A1988" s="28">
        <f>IF(Table2[[#This Row],[TT]]&lt;1,"",COUNT(A$2:A1987)+1)</f>
        <v>1803</v>
      </c>
      <c r="B1988" s="38" t="s">
        <v>2044</v>
      </c>
      <c r="C1988" s="39">
        <v>14</v>
      </c>
      <c r="D1988" s="39">
        <v>40</v>
      </c>
      <c r="E198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G1988" s="29" t="str">
        <f>IF(Table2[[#This Row],[M1A]]="","",Table2[[#This Row],[M1A]]-Table2[[#This Row],[AWAL]])</f>
        <v/>
      </c>
      <c r="I1988" s="29" t="str">
        <f>IF(Table2[[#This Row],[M2A]]="","",SUM(Table2[[#This Row],[M2A]]-(IF(Table2[[#This Row],[M1A]]="",Table2[[#This Row],[AWAL]],Table2[[#This Row],[M1A]]))))</f>
        <v/>
      </c>
      <c r="J1988" s="30"/>
      <c r="K198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1988" s="29">
        <v>13</v>
      </c>
      <c r="M1988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1988" s="31" t="str">
        <f>IF(NOT(Table2[[#This Row],[M1B]]=""),"+-","")</f>
        <v/>
      </c>
      <c r="O1988" s="50"/>
    </row>
    <row r="1989" spans="1:15">
      <c r="A1989" s="28">
        <f>IF(Table2[[#This Row],[TT]]&lt;1,"",COUNT(A$2:A1988)+1)</f>
        <v>1804</v>
      </c>
      <c r="B1989" s="38" t="s">
        <v>2045</v>
      </c>
      <c r="C1989" s="39">
        <v>2</v>
      </c>
      <c r="D1989" s="39">
        <v>1500</v>
      </c>
      <c r="E198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989" s="29" t="str">
        <f>IF(Table2[[#This Row],[M1A]]="","",Table2[[#This Row],[M1A]]-Table2[[#This Row],[AWAL]])</f>
        <v/>
      </c>
      <c r="I1989" s="29" t="str">
        <f>IF(Table2[[#This Row],[M2A]]="","",SUM(Table2[[#This Row],[M2A]]-(IF(Table2[[#This Row],[M1A]]="",Table2[[#This Row],[AWAL]],Table2[[#This Row],[M1A]]))))</f>
        <v/>
      </c>
      <c r="J1989" s="30"/>
      <c r="K198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8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89" s="31" t="str">
        <f>IF(NOT(Table2[[#This Row],[M1B]]=""),"+-","")</f>
        <v/>
      </c>
      <c r="O1989" s="50"/>
    </row>
    <row r="1990" spans="1:15">
      <c r="A1990" s="28">
        <f>IF(Table2[[#This Row],[TT]]&lt;1,"",COUNT(A$2:A1989)+1)</f>
        <v>1805</v>
      </c>
      <c r="B1990" s="38" t="s">
        <v>2046</v>
      </c>
      <c r="C1990" s="39">
        <v>5</v>
      </c>
      <c r="D1990" s="39">
        <v>2400</v>
      </c>
      <c r="E199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990" s="29" t="str">
        <f>IF(Table2[[#This Row],[M1A]]="","",Table2[[#This Row],[M1A]]-Table2[[#This Row],[AWAL]])</f>
        <v/>
      </c>
      <c r="I1990" s="29" t="str">
        <f>IF(Table2[[#This Row],[M2A]]="","",SUM(Table2[[#This Row],[M2A]]-(IF(Table2[[#This Row],[M1A]]="",Table2[[#This Row],[AWAL]],Table2[[#This Row],[M1A]]))))</f>
        <v/>
      </c>
      <c r="J1990" s="30"/>
      <c r="K199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9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90" s="31" t="str">
        <f>IF(NOT(Table2[[#This Row],[M1B]]=""),"+-","")</f>
        <v/>
      </c>
      <c r="O1990" s="50"/>
    </row>
    <row r="1991" spans="1:15">
      <c r="A1991" s="28">
        <f>IF(Table2[[#This Row],[TT]]&lt;1,"",COUNT(A$2:A1990)+1)</f>
        <v>1806</v>
      </c>
      <c r="B1991" s="38" t="s">
        <v>2047</v>
      </c>
      <c r="C1991" s="39">
        <v>6</v>
      </c>
      <c r="D1991" s="39">
        <v>2000</v>
      </c>
      <c r="E199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1991" s="29" t="str">
        <f>IF(Table2[[#This Row],[M1A]]="","",Table2[[#This Row],[M1A]]-Table2[[#This Row],[AWAL]])</f>
        <v/>
      </c>
      <c r="I1991" s="29" t="str">
        <f>IF(Table2[[#This Row],[M2A]]="","",SUM(Table2[[#This Row],[M2A]]-(IF(Table2[[#This Row],[M1A]]="",Table2[[#This Row],[AWAL]],Table2[[#This Row],[M1A]]))))</f>
        <v/>
      </c>
      <c r="J1991" s="30"/>
      <c r="K199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9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91" s="31" t="str">
        <f>IF(NOT(Table2[[#This Row],[M1B]]=""),"+-","")</f>
        <v/>
      </c>
      <c r="O1991" s="50"/>
    </row>
    <row r="1992" spans="1:15">
      <c r="A1992" s="28">
        <f>IF(Table2[[#This Row],[TT]]&lt;1,"",COUNT(A$2:A1991)+1)</f>
        <v>1807</v>
      </c>
      <c r="B1992" s="38" t="s">
        <v>2048</v>
      </c>
      <c r="C1992" s="39">
        <v>3</v>
      </c>
      <c r="D1992" s="39">
        <v>2000</v>
      </c>
      <c r="E199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992" s="29" t="str">
        <f>IF(Table2[[#This Row],[M1A]]="","",Table2[[#This Row],[M1A]]-Table2[[#This Row],[AWAL]])</f>
        <v/>
      </c>
      <c r="I1992" s="29" t="str">
        <f>IF(Table2[[#This Row],[M2A]]="","",SUM(Table2[[#This Row],[M2A]]-(IF(Table2[[#This Row],[M1A]]="",Table2[[#This Row],[AWAL]],Table2[[#This Row],[M1A]]))))</f>
        <v/>
      </c>
      <c r="J1992" s="30"/>
      <c r="K199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9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92" s="31" t="str">
        <f>IF(NOT(Table2[[#This Row],[M1B]]=""),"+-","")</f>
        <v/>
      </c>
      <c r="O1992" s="50"/>
    </row>
    <row r="1993" spans="1:15">
      <c r="A1993" s="28">
        <f>IF(Table2[[#This Row],[TT]]&lt;1,"",COUNT(A$2:A1992)+1)</f>
        <v>1808</v>
      </c>
      <c r="B1993" s="38" t="s">
        <v>2049</v>
      </c>
      <c r="C1993" s="39">
        <v>19</v>
      </c>
      <c r="D1993" s="39" t="s">
        <v>145</v>
      </c>
      <c r="E199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18</v>
      </c>
      <c r="G1993" s="29" t="str">
        <f>IF(Table2[[#This Row],[M1A]]="","",Table2[[#This Row],[M1A]]-Table2[[#This Row],[AWAL]])</f>
        <v/>
      </c>
      <c r="H1993" s="29">
        <v>18</v>
      </c>
      <c r="I1993" s="29">
        <f>IF(Table2[[#This Row],[M2A]]="","",SUM(Table2[[#This Row],[M2A]]-(IF(Table2[[#This Row],[M1A]]="",Table2[[#This Row],[AWAL]],Table2[[#This Row],[M1A]]))))</f>
        <v>-1</v>
      </c>
      <c r="J1993" s="30"/>
      <c r="K199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9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93" s="31" t="str">
        <f>IF(NOT(Table2[[#This Row],[M1B]]=""),"+-","")</f>
        <v/>
      </c>
      <c r="O1993" s="50"/>
    </row>
    <row r="1994" spans="1:15">
      <c r="A1994" s="28" t="str">
        <f>IF(Table2[[#This Row],[TT]]&lt;1,"",COUNT(A$2:A1993)+1)</f>
        <v/>
      </c>
      <c r="B1994" s="38" t="s">
        <v>2857</v>
      </c>
      <c r="C1994" s="39">
        <v>0</v>
      </c>
      <c r="D1994" s="39">
        <v>1200</v>
      </c>
      <c r="E199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994" s="29" t="str">
        <f>IF(Table2[[#This Row],[M1A]]="","",Table2[[#This Row],[M1A]]-Table2[[#This Row],[AWAL]])</f>
        <v/>
      </c>
      <c r="I1994" s="29" t="str">
        <f>IF(Table2[[#This Row],[M2A]]="","",SUM(Table2[[#This Row],[M2A]]-(IF(Table2[[#This Row],[M1A]]="",Table2[[#This Row],[AWAL]],Table2[[#This Row],[M1A]]))))</f>
        <v/>
      </c>
      <c r="J1994" s="30"/>
      <c r="K199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9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94" s="31" t="str">
        <f>IF(NOT(Table2[[#This Row],[M1B]]=""),"+-","")</f>
        <v/>
      </c>
      <c r="O1994" s="50"/>
    </row>
    <row r="1995" spans="1:15">
      <c r="A1995" s="28">
        <f>IF(Table2[[#This Row],[TT]]&lt;1,"",COUNT(A$2:A1994)+1)</f>
        <v>1809</v>
      </c>
      <c r="B1995" s="38" t="s">
        <v>2050</v>
      </c>
      <c r="C1995" s="39">
        <v>5</v>
      </c>
      <c r="D1995" s="39">
        <v>1200</v>
      </c>
      <c r="E199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995" s="29" t="str">
        <f>IF(Table2[[#This Row],[M1A]]="","",Table2[[#This Row],[M1A]]-Table2[[#This Row],[AWAL]])</f>
        <v/>
      </c>
      <c r="H1995" s="29">
        <v>4</v>
      </c>
      <c r="I1995" s="29">
        <f>IF(Table2[[#This Row],[M2A]]="","",SUM(Table2[[#This Row],[M2A]]-(IF(Table2[[#This Row],[M1A]]="",Table2[[#This Row],[AWAL]],Table2[[#This Row],[M1A]]))))</f>
        <v>-1</v>
      </c>
      <c r="J1995" s="30"/>
      <c r="K199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9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95" s="31" t="str">
        <f>IF(NOT(Table2[[#This Row],[M1B]]=""),"+-","")</f>
        <v/>
      </c>
      <c r="O1995" s="50"/>
    </row>
    <row r="1996" spans="1:15">
      <c r="A1996" s="78">
        <f>IF(Table2[[#This Row],[TT]]&lt;1,"",COUNT(A$2:A1995)+1)</f>
        <v>1810</v>
      </c>
      <c r="B1996" s="84" t="s">
        <v>3072</v>
      </c>
      <c r="C1996" s="79"/>
      <c r="D1996" s="79">
        <v>20</v>
      </c>
      <c r="E1996" s="8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F1996" s="81"/>
      <c r="G1996" s="80" t="str">
        <f>IF(Table2[[#This Row],[M1A]]="","",Table2[[#This Row],[M1A]]-Table2[[#This Row],[AWAL]])</f>
        <v/>
      </c>
      <c r="H1996" s="81">
        <v>4</v>
      </c>
      <c r="I1996" s="80">
        <f>IF(Table2[[#This Row],[M2A]]="","",SUM(Table2[[#This Row],[M2A]]-(IF(Table2[[#This Row],[M1A]]="",Table2[[#This Row],[AWAL]],Table2[[#This Row],[M1A]]))))</f>
        <v>4</v>
      </c>
      <c r="J1996" s="82"/>
      <c r="K1996" s="80" t="str">
        <f>IF(Table2[[#This Row],[M3A]]="","",SUM(Table2[[#This Row],[M3A]]-(IF(Table2[[#This Row],[M2A]]="",IF(Table2[[#This Row],[M1A]]="",Table2[[#This Row],[AWAL]],Table2[[#This Row],[M1A]]),Table2[[#This Row],[M2A]]))))</f>
        <v/>
      </c>
      <c r="L1996" s="81">
        <v>3</v>
      </c>
      <c r="M1996" s="80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1996" s="80" t="str">
        <f>IF(NOT(Table2[[#This Row],[M1B]]=""),"+-","")</f>
        <v/>
      </c>
      <c r="O1996" s="80"/>
    </row>
    <row r="1997" spans="1:15">
      <c r="A1997" s="28">
        <f>IF(Table2[[#This Row],[TT]]&lt;1,"",COUNT(A$2:A1996)+1)</f>
        <v>1811</v>
      </c>
      <c r="B1997" s="38" t="s">
        <v>2051</v>
      </c>
      <c r="C1997" s="39">
        <v>2</v>
      </c>
      <c r="D1997" s="39" t="s">
        <v>47</v>
      </c>
      <c r="E199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997" s="29" t="str">
        <f>IF(Table2[[#This Row],[M1A]]="","",Table2[[#This Row],[M1A]]-Table2[[#This Row],[AWAL]])</f>
        <v/>
      </c>
      <c r="I1997" s="29" t="str">
        <f>IF(Table2[[#This Row],[M2A]]="","",SUM(Table2[[#This Row],[M2A]]-(IF(Table2[[#This Row],[M1A]]="",Table2[[#This Row],[AWAL]],Table2[[#This Row],[M1A]]))))</f>
        <v/>
      </c>
      <c r="J1997" s="30"/>
      <c r="K199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9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97" s="31" t="str">
        <f>IF(NOT(Table2[[#This Row],[M1B]]=""),"+-","")</f>
        <v/>
      </c>
      <c r="O1997" s="50"/>
    </row>
    <row r="1998" spans="1:15">
      <c r="A1998" s="28">
        <f>IF(Table2[[#This Row],[TT]]&lt;1,"",COUNT(A$2:A1997)+1)</f>
        <v>1812</v>
      </c>
      <c r="B1998" s="38" t="s">
        <v>2052</v>
      </c>
      <c r="C1998" s="39">
        <v>9</v>
      </c>
      <c r="D1998" s="39">
        <v>100</v>
      </c>
      <c r="E199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1998" s="29" t="str">
        <f>IF(Table2[[#This Row],[M1A]]="","",Table2[[#This Row],[M1A]]-Table2[[#This Row],[AWAL]])</f>
        <v/>
      </c>
      <c r="I1998" s="29" t="str">
        <f>IF(Table2[[#This Row],[M2A]]="","",SUM(Table2[[#This Row],[M2A]]-(IF(Table2[[#This Row],[M1A]]="",Table2[[#This Row],[AWAL]],Table2[[#This Row],[M1A]]))))</f>
        <v/>
      </c>
      <c r="J1998" s="30"/>
      <c r="K199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9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98" s="31" t="str">
        <f>IF(NOT(Table2[[#This Row],[M1B]]=""),"+-","")</f>
        <v/>
      </c>
      <c r="O1998" s="50"/>
    </row>
    <row r="1999" spans="1:15">
      <c r="A1999" s="28">
        <f>IF(Table2[[#This Row],[TT]]&lt;1,"",COUNT(A$2:A1998)+1)</f>
        <v>1813</v>
      </c>
      <c r="B1999" s="38" t="s">
        <v>2053</v>
      </c>
      <c r="C1999" s="39">
        <v>8</v>
      </c>
      <c r="D1999" s="39">
        <v>100</v>
      </c>
      <c r="E199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1999" s="29" t="str">
        <f>IF(Table2[[#This Row],[M1A]]="","",Table2[[#This Row],[M1A]]-Table2[[#This Row],[AWAL]])</f>
        <v/>
      </c>
      <c r="I1999" s="29" t="str">
        <f>IF(Table2[[#This Row],[M2A]]="","",SUM(Table2[[#This Row],[M2A]]-(IF(Table2[[#This Row],[M1A]]="",Table2[[#This Row],[AWAL]],Table2[[#This Row],[M1A]]))))</f>
        <v/>
      </c>
      <c r="J1999" s="30"/>
      <c r="K199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9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99" s="31" t="str">
        <f>IF(NOT(Table2[[#This Row],[M1B]]=""),"+-","")</f>
        <v/>
      </c>
      <c r="O1999" s="50"/>
    </row>
    <row r="2000" spans="1:15">
      <c r="A2000" s="28">
        <f>IF(Table2[[#This Row],[TT]]&lt;1,"",COUNT(A$2:A1999)+1)</f>
        <v>1814</v>
      </c>
      <c r="B2000" s="38" t="s">
        <v>2054</v>
      </c>
      <c r="C2000" s="39">
        <v>4</v>
      </c>
      <c r="D2000" s="39">
        <v>1200</v>
      </c>
      <c r="E200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000" s="29" t="str">
        <f>IF(Table2[[#This Row],[M1A]]="","",Table2[[#This Row],[M1A]]-Table2[[#This Row],[AWAL]])</f>
        <v/>
      </c>
      <c r="I2000" s="29" t="str">
        <f>IF(Table2[[#This Row],[M2A]]="","",SUM(Table2[[#This Row],[M2A]]-(IF(Table2[[#This Row],[M1A]]="",Table2[[#This Row],[AWAL]],Table2[[#This Row],[M1A]]))))</f>
        <v/>
      </c>
      <c r="J2000" s="30"/>
      <c r="K200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0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00" s="31" t="str">
        <f>IF(NOT(Table2[[#This Row],[M1B]]=""),"+-","")</f>
        <v/>
      </c>
      <c r="O2000" s="50"/>
    </row>
    <row r="2001" spans="1:15">
      <c r="A2001" s="28">
        <f>IF(Table2[[#This Row],[TT]]&lt;1,"",COUNT(A$2:A2000)+1)</f>
        <v>1815</v>
      </c>
      <c r="B2001" s="38" t="s">
        <v>2055</v>
      </c>
      <c r="C2001" s="39">
        <v>1</v>
      </c>
      <c r="D2001" s="39">
        <v>1200</v>
      </c>
      <c r="E200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001" s="29" t="str">
        <f>IF(Table2[[#This Row],[M1A]]="","",Table2[[#This Row],[M1A]]-Table2[[#This Row],[AWAL]])</f>
        <v/>
      </c>
      <c r="I2001" s="29" t="str">
        <f>IF(Table2[[#This Row],[M2A]]="","",SUM(Table2[[#This Row],[M2A]]-(IF(Table2[[#This Row],[M1A]]="",Table2[[#This Row],[AWAL]],Table2[[#This Row],[M1A]]))))</f>
        <v/>
      </c>
      <c r="J2001" s="30"/>
      <c r="K200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0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01" s="31" t="str">
        <f>IF(NOT(Table2[[#This Row],[M1B]]=""),"+-","")</f>
        <v/>
      </c>
      <c r="O2001" s="50"/>
    </row>
    <row r="2002" spans="1:15">
      <c r="A2002" s="28">
        <f>IF(Table2[[#This Row],[TT]]&lt;1,"",COUNT(A$2:A2001)+1)</f>
        <v>1816</v>
      </c>
      <c r="B2002" s="38" t="s">
        <v>2056</v>
      </c>
      <c r="C2002" s="39">
        <v>1</v>
      </c>
      <c r="D2002" s="39">
        <v>1200</v>
      </c>
      <c r="E200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002" s="29" t="str">
        <f>IF(Table2[[#This Row],[M1A]]="","",Table2[[#This Row],[M1A]]-Table2[[#This Row],[AWAL]])</f>
        <v/>
      </c>
      <c r="I2002" s="29" t="str">
        <f>IF(Table2[[#This Row],[M2A]]="","",SUM(Table2[[#This Row],[M2A]]-(IF(Table2[[#This Row],[M1A]]="",Table2[[#This Row],[AWAL]],Table2[[#This Row],[M1A]]))))</f>
        <v/>
      </c>
      <c r="J2002" s="30"/>
      <c r="K200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0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02" s="31" t="str">
        <f>IF(NOT(Table2[[#This Row],[M1B]]=""),"+-","")</f>
        <v/>
      </c>
      <c r="O2002" s="50"/>
    </row>
    <row r="2003" spans="1:15">
      <c r="A2003" s="28">
        <f>IF(Table2[[#This Row],[TT]]&lt;1,"",COUNT(A$2:A2002)+1)</f>
        <v>1817</v>
      </c>
      <c r="B2003" s="38" t="s">
        <v>2057</v>
      </c>
      <c r="C2003" s="39">
        <v>19</v>
      </c>
      <c r="D2003" s="39">
        <v>1200</v>
      </c>
      <c r="E200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19</v>
      </c>
      <c r="G2003" s="29" t="str">
        <f>IF(Table2[[#This Row],[M1A]]="","",Table2[[#This Row],[M1A]]-Table2[[#This Row],[AWAL]])</f>
        <v/>
      </c>
      <c r="I2003" s="29" t="str">
        <f>IF(Table2[[#This Row],[M2A]]="","",SUM(Table2[[#This Row],[M2A]]-(IF(Table2[[#This Row],[M1A]]="",Table2[[#This Row],[AWAL]],Table2[[#This Row],[M1A]]))))</f>
        <v/>
      </c>
      <c r="J2003" s="30"/>
      <c r="K200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0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03" s="31" t="str">
        <f>IF(NOT(Table2[[#This Row],[M1B]]=""),"+-","")</f>
        <v/>
      </c>
      <c r="O2003" s="50"/>
    </row>
    <row r="2004" spans="1:15">
      <c r="A2004" s="28">
        <f>IF(Table2[[#This Row],[TT]]&lt;1,"",COUNT(A$2:A2003)+1)</f>
        <v>1818</v>
      </c>
      <c r="B2004" s="38" t="s">
        <v>2058</v>
      </c>
      <c r="C2004" s="39">
        <v>2</v>
      </c>
      <c r="D2004" s="39">
        <v>1200</v>
      </c>
      <c r="E200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004" s="29" t="str">
        <f>IF(Table2[[#This Row],[M1A]]="","",Table2[[#This Row],[M1A]]-Table2[[#This Row],[AWAL]])</f>
        <v/>
      </c>
      <c r="I2004" s="29" t="str">
        <f>IF(Table2[[#This Row],[M2A]]="","",SUM(Table2[[#This Row],[M2A]]-(IF(Table2[[#This Row],[M1A]]="",Table2[[#This Row],[AWAL]],Table2[[#This Row],[M1A]]))))</f>
        <v/>
      </c>
      <c r="J2004" s="30"/>
      <c r="K200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0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04" s="31" t="str">
        <f>IF(NOT(Table2[[#This Row],[M1B]]=""),"+-","")</f>
        <v/>
      </c>
      <c r="O2004" s="50"/>
    </row>
    <row r="2005" spans="1:15">
      <c r="A2005" s="28">
        <f>IF(Table2[[#This Row],[TT]]&lt;1,"",COUNT(A$2:A2004)+1)</f>
        <v>1819</v>
      </c>
      <c r="B2005" s="38" t="s">
        <v>2059</v>
      </c>
      <c r="C2005" s="39">
        <v>6</v>
      </c>
      <c r="D2005" s="39" t="s">
        <v>223</v>
      </c>
      <c r="E200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2005" s="29" t="str">
        <f>IF(Table2[[#This Row],[M1A]]="","",Table2[[#This Row],[M1A]]-Table2[[#This Row],[AWAL]])</f>
        <v/>
      </c>
      <c r="I2005" s="29" t="str">
        <f>IF(Table2[[#This Row],[M2A]]="","",SUM(Table2[[#This Row],[M2A]]-(IF(Table2[[#This Row],[M1A]]="",Table2[[#This Row],[AWAL]],Table2[[#This Row],[M1A]]))))</f>
        <v/>
      </c>
      <c r="J2005" s="30"/>
      <c r="K200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0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05" s="31" t="str">
        <f>IF(NOT(Table2[[#This Row],[M1B]]=""),"+-","")</f>
        <v/>
      </c>
      <c r="O2005" s="50"/>
    </row>
    <row r="2006" spans="1:15">
      <c r="A2006" s="28">
        <f>IF(Table2[[#This Row],[TT]]&lt;1,"",COUNT(A$2:A2005)+1)</f>
        <v>1820</v>
      </c>
      <c r="B2006" s="38" t="s">
        <v>2060</v>
      </c>
      <c r="C2006" s="39">
        <v>9</v>
      </c>
      <c r="D2006" s="39" t="s">
        <v>223</v>
      </c>
      <c r="E200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2006" s="29" t="str">
        <f>IF(Table2[[#This Row],[M1A]]="","",Table2[[#This Row],[M1A]]-Table2[[#This Row],[AWAL]])</f>
        <v/>
      </c>
      <c r="I2006" s="29" t="str">
        <f>IF(Table2[[#This Row],[M2A]]="","",SUM(Table2[[#This Row],[M2A]]-(IF(Table2[[#This Row],[M1A]]="",Table2[[#This Row],[AWAL]],Table2[[#This Row],[M1A]]))))</f>
        <v/>
      </c>
      <c r="J2006" s="30"/>
      <c r="K200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0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06" s="31" t="str">
        <f>IF(NOT(Table2[[#This Row],[M1B]]=""),"+-","")</f>
        <v/>
      </c>
      <c r="O2006" s="50"/>
    </row>
    <row r="2007" spans="1:15">
      <c r="A2007" s="28">
        <f>IF(Table2[[#This Row],[TT]]&lt;1,"",COUNT(A$2:A2006)+1)</f>
        <v>1821</v>
      </c>
      <c r="B2007" s="38" t="s">
        <v>2061</v>
      </c>
      <c r="C2007" s="39">
        <v>1</v>
      </c>
      <c r="D2007" s="39" t="s">
        <v>223</v>
      </c>
      <c r="E200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007" s="29" t="str">
        <f>IF(Table2[[#This Row],[M1A]]="","",Table2[[#This Row],[M1A]]-Table2[[#This Row],[AWAL]])</f>
        <v/>
      </c>
      <c r="I2007" s="29" t="str">
        <f>IF(Table2[[#This Row],[M2A]]="","",SUM(Table2[[#This Row],[M2A]]-(IF(Table2[[#This Row],[M1A]]="",Table2[[#This Row],[AWAL]],Table2[[#This Row],[M1A]]))))</f>
        <v/>
      </c>
      <c r="J2007" s="30"/>
      <c r="K200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0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07" s="31" t="str">
        <f>IF(NOT(Table2[[#This Row],[M1B]]=""),"+-","")</f>
        <v/>
      </c>
      <c r="O2007" s="50"/>
    </row>
    <row r="2008" spans="1:15">
      <c r="A2008" s="28">
        <f>IF(Table2[[#This Row],[TT]]&lt;1,"",COUNT(A$2:A2007)+1)</f>
        <v>1822</v>
      </c>
      <c r="B2008" s="38" t="s">
        <v>2062</v>
      </c>
      <c r="C2008" s="39">
        <v>9</v>
      </c>
      <c r="D2008" s="39" t="s">
        <v>223</v>
      </c>
      <c r="E200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2008" s="29" t="str">
        <f>IF(Table2[[#This Row],[M1A]]="","",Table2[[#This Row],[M1A]]-Table2[[#This Row],[AWAL]])</f>
        <v/>
      </c>
      <c r="I2008" s="29" t="str">
        <f>IF(Table2[[#This Row],[M2A]]="","",SUM(Table2[[#This Row],[M2A]]-(IF(Table2[[#This Row],[M1A]]="",Table2[[#This Row],[AWAL]],Table2[[#This Row],[M1A]]))))</f>
        <v/>
      </c>
      <c r="J2008" s="30"/>
      <c r="K200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0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08" s="31" t="str">
        <f>IF(NOT(Table2[[#This Row],[M1B]]=""),"+-","")</f>
        <v/>
      </c>
      <c r="O2008" s="50"/>
    </row>
    <row r="2009" spans="1:15">
      <c r="A2009" s="28">
        <f>IF(Table2[[#This Row],[TT]]&lt;1,"",COUNT(A$2:A2008)+1)</f>
        <v>1823</v>
      </c>
      <c r="B2009" s="38" t="s">
        <v>2063</v>
      </c>
      <c r="C2009" s="39">
        <v>5</v>
      </c>
      <c r="D2009" s="39" t="s">
        <v>223</v>
      </c>
      <c r="E200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2009" s="29" t="str">
        <f>IF(Table2[[#This Row],[M1A]]="","",Table2[[#This Row],[M1A]]-Table2[[#This Row],[AWAL]])</f>
        <v/>
      </c>
      <c r="I2009" s="29" t="str">
        <f>IF(Table2[[#This Row],[M2A]]="","",SUM(Table2[[#This Row],[M2A]]-(IF(Table2[[#This Row],[M1A]]="",Table2[[#This Row],[AWAL]],Table2[[#This Row],[M1A]]))))</f>
        <v/>
      </c>
      <c r="J2009" s="30"/>
      <c r="K200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0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09" s="31" t="str">
        <f>IF(NOT(Table2[[#This Row],[M1B]]=""),"+-","")</f>
        <v/>
      </c>
      <c r="O2009" s="50"/>
    </row>
    <row r="2010" spans="1:15">
      <c r="A2010" s="28">
        <f>IF(Table2[[#This Row],[TT]]&lt;1,"",COUNT(A$2:A2009)+1)</f>
        <v>1824</v>
      </c>
      <c r="B2010" s="38" t="s">
        <v>2064</v>
      </c>
      <c r="C2010" s="39">
        <v>9</v>
      </c>
      <c r="D2010" s="39" t="s">
        <v>223</v>
      </c>
      <c r="E201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2010" s="29" t="str">
        <f>IF(Table2[[#This Row],[M1A]]="","",Table2[[#This Row],[M1A]]-Table2[[#This Row],[AWAL]])</f>
        <v/>
      </c>
      <c r="I2010" s="29" t="str">
        <f>IF(Table2[[#This Row],[M2A]]="","",SUM(Table2[[#This Row],[M2A]]-(IF(Table2[[#This Row],[M1A]]="",Table2[[#This Row],[AWAL]],Table2[[#This Row],[M1A]]))))</f>
        <v/>
      </c>
      <c r="J2010" s="30"/>
      <c r="K201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1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10" s="31" t="str">
        <f>IF(NOT(Table2[[#This Row],[M1B]]=""),"+-","")</f>
        <v/>
      </c>
      <c r="O2010" s="50"/>
    </row>
    <row r="2011" spans="1:15">
      <c r="A2011" s="28">
        <f>IF(Table2[[#This Row],[TT]]&lt;1,"",COUNT(A$2:A2010)+1)</f>
        <v>1825</v>
      </c>
      <c r="B2011" s="38" t="s">
        <v>2065</v>
      </c>
      <c r="C2011" s="39">
        <v>4</v>
      </c>
      <c r="D2011" s="39" t="s">
        <v>223</v>
      </c>
      <c r="E201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011" s="29" t="str">
        <f>IF(Table2[[#This Row],[M1A]]="","",Table2[[#This Row],[M1A]]-Table2[[#This Row],[AWAL]])</f>
        <v/>
      </c>
      <c r="I2011" s="29" t="str">
        <f>IF(Table2[[#This Row],[M2A]]="","",SUM(Table2[[#This Row],[M2A]]-(IF(Table2[[#This Row],[M1A]]="",Table2[[#This Row],[AWAL]],Table2[[#This Row],[M1A]]))))</f>
        <v/>
      </c>
      <c r="J2011" s="30"/>
      <c r="K201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1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11" s="31" t="str">
        <f>IF(NOT(Table2[[#This Row],[M1B]]=""),"+-","")</f>
        <v/>
      </c>
      <c r="O2011" s="50"/>
    </row>
    <row r="2012" spans="1:15">
      <c r="A2012" s="28">
        <f>IF(Table2[[#This Row],[TT]]&lt;1,"",COUNT(A$2:A2011)+1)</f>
        <v>1826</v>
      </c>
      <c r="B2012" s="38" t="s">
        <v>2066</v>
      </c>
      <c r="C2012" s="39">
        <v>1</v>
      </c>
      <c r="D2012" s="39" t="s">
        <v>137</v>
      </c>
      <c r="E201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012" s="29" t="str">
        <f>IF(Table2[[#This Row],[M1A]]="","",Table2[[#This Row],[M1A]]-Table2[[#This Row],[AWAL]])</f>
        <v/>
      </c>
      <c r="I2012" s="29" t="str">
        <f>IF(Table2[[#This Row],[M2A]]="","",SUM(Table2[[#This Row],[M2A]]-(IF(Table2[[#This Row],[M1A]]="",Table2[[#This Row],[AWAL]],Table2[[#This Row],[M1A]]))))</f>
        <v/>
      </c>
      <c r="J2012" s="30"/>
      <c r="K201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1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12" s="31" t="str">
        <f>IF(NOT(Table2[[#This Row],[M1B]]=""),"+-","")</f>
        <v/>
      </c>
      <c r="O2012" s="50"/>
    </row>
    <row r="2013" spans="1:15">
      <c r="A2013" s="28">
        <f>IF(Table2[[#This Row],[TT]]&lt;1,"",COUNT(A$2:A2012)+1)</f>
        <v>1827</v>
      </c>
      <c r="B2013" s="38" t="s">
        <v>2067</v>
      </c>
      <c r="C2013" s="39">
        <v>1</v>
      </c>
      <c r="D2013" s="39">
        <v>1200</v>
      </c>
      <c r="E201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013" s="29" t="str">
        <f>IF(Table2[[#This Row],[M1A]]="","",Table2[[#This Row],[M1A]]-Table2[[#This Row],[AWAL]])</f>
        <v/>
      </c>
      <c r="I2013" s="29" t="str">
        <f>IF(Table2[[#This Row],[M2A]]="","",SUM(Table2[[#This Row],[M2A]]-(IF(Table2[[#This Row],[M1A]]="",Table2[[#This Row],[AWAL]],Table2[[#This Row],[M1A]]))))</f>
        <v/>
      </c>
      <c r="J2013" s="30"/>
      <c r="K201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1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13" s="31" t="str">
        <f>IF(NOT(Table2[[#This Row],[M1B]]=""),"+-","")</f>
        <v/>
      </c>
      <c r="O2013" s="50"/>
    </row>
    <row r="2014" spans="1:15">
      <c r="A2014" s="28">
        <f>IF(Table2[[#This Row],[TT]]&lt;1,"",COUNT(A$2:A2013)+1)</f>
        <v>1828</v>
      </c>
      <c r="B2014" s="38" t="s">
        <v>2068</v>
      </c>
      <c r="C2014" s="39">
        <v>1</v>
      </c>
      <c r="D2014" s="39" t="s">
        <v>89</v>
      </c>
      <c r="E201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014" s="29" t="str">
        <f>IF(Table2[[#This Row],[M1A]]="","",Table2[[#This Row],[M1A]]-Table2[[#This Row],[AWAL]])</f>
        <v/>
      </c>
      <c r="I2014" s="29" t="str">
        <f>IF(Table2[[#This Row],[M2A]]="","",SUM(Table2[[#This Row],[M2A]]-(IF(Table2[[#This Row],[M1A]]="",Table2[[#This Row],[AWAL]],Table2[[#This Row],[M1A]]))))</f>
        <v/>
      </c>
      <c r="J2014" s="30"/>
      <c r="K201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1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14" s="31" t="str">
        <f>IF(NOT(Table2[[#This Row],[M1B]]=""),"+-","")</f>
        <v/>
      </c>
      <c r="O2014" s="50"/>
    </row>
    <row r="2015" spans="1:15">
      <c r="A2015" s="28">
        <f>IF(Table2[[#This Row],[TT]]&lt;1,"",COUNT(A$2:A2014)+1)</f>
        <v>1829</v>
      </c>
      <c r="B2015" s="38" t="s">
        <v>2069</v>
      </c>
      <c r="C2015" s="39">
        <v>29</v>
      </c>
      <c r="D2015" s="39" t="s">
        <v>929</v>
      </c>
      <c r="E201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28</v>
      </c>
      <c r="F2015" s="29">
        <v>28</v>
      </c>
      <c r="G2015" s="29">
        <f>IF(Table2[[#This Row],[M1A]]="","",Table2[[#This Row],[M1A]]-Table2[[#This Row],[AWAL]])</f>
        <v>-1</v>
      </c>
      <c r="I2015" s="29" t="str">
        <f>IF(Table2[[#This Row],[M2A]]="","",SUM(Table2[[#This Row],[M2A]]-(IF(Table2[[#This Row],[M1A]]="",Table2[[#This Row],[AWAL]],Table2[[#This Row],[M1A]]))))</f>
        <v/>
      </c>
      <c r="J2015" s="30"/>
      <c r="K201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1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15" s="31" t="str">
        <f>IF(NOT(Table2[[#This Row],[M1B]]=""),"+-","")</f>
        <v>+-</v>
      </c>
      <c r="O2015" s="50"/>
    </row>
    <row r="2016" spans="1:15">
      <c r="A2016" s="28">
        <f>IF(Table2[[#This Row],[TT]]&lt;1,"",COUNT(A$2:A2015)+1)</f>
        <v>1830</v>
      </c>
      <c r="B2016" s="38" t="s">
        <v>2070</v>
      </c>
      <c r="C2016" s="39">
        <v>17</v>
      </c>
      <c r="D2016" s="39" t="s">
        <v>53</v>
      </c>
      <c r="E201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17</v>
      </c>
      <c r="G2016" s="29" t="str">
        <f>IF(Table2[[#This Row],[M1A]]="","",Table2[[#This Row],[M1A]]-Table2[[#This Row],[AWAL]])</f>
        <v/>
      </c>
      <c r="I2016" s="29" t="str">
        <f>IF(Table2[[#This Row],[M2A]]="","",SUM(Table2[[#This Row],[M2A]]-(IF(Table2[[#This Row],[M1A]]="",Table2[[#This Row],[AWAL]],Table2[[#This Row],[M1A]]))))</f>
        <v/>
      </c>
      <c r="J2016" s="30"/>
      <c r="K201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1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16" s="31" t="str">
        <f>IF(NOT(Table2[[#This Row],[M1B]]=""),"+-","")</f>
        <v/>
      </c>
      <c r="O2016" s="50"/>
    </row>
    <row r="2017" spans="1:15">
      <c r="A2017" s="28">
        <f>IF(Table2[[#This Row],[TT]]&lt;1,"",COUNT(A$2:A2016)+1)</f>
        <v>1831</v>
      </c>
      <c r="B2017" s="38" t="s">
        <v>2071</v>
      </c>
      <c r="C2017" s="39">
        <v>2</v>
      </c>
      <c r="D2017" s="39" t="s">
        <v>2072</v>
      </c>
      <c r="E201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017" s="29" t="str">
        <f>IF(Table2[[#This Row],[M1A]]="","",Table2[[#This Row],[M1A]]-Table2[[#This Row],[AWAL]])</f>
        <v/>
      </c>
      <c r="I2017" s="29" t="str">
        <f>IF(Table2[[#This Row],[M2A]]="","",SUM(Table2[[#This Row],[M2A]]-(IF(Table2[[#This Row],[M1A]]="",Table2[[#This Row],[AWAL]],Table2[[#This Row],[M1A]]))))</f>
        <v/>
      </c>
      <c r="J2017" s="30"/>
      <c r="K201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1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17" s="31" t="str">
        <f>IF(NOT(Table2[[#This Row],[M1B]]=""),"+-","")</f>
        <v/>
      </c>
      <c r="O2017" s="50"/>
    </row>
    <row r="2018" spans="1:15">
      <c r="A2018" s="28">
        <f>IF(Table2[[#This Row],[TT]]&lt;1,"",COUNT(A$2:A2017)+1)</f>
        <v>1832</v>
      </c>
      <c r="B2018" s="38" t="s">
        <v>2073</v>
      </c>
      <c r="C2018" s="39">
        <v>1</v>
      </c>
      <c r="D2018" s="39" t="s">
        <v>160</v>
      </c>
      <c r="E201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018" s="29" t="str">
        <f>IF(Table2[[#This Row],[M1A]]="","",Table2[[#This Row],[M1A]]-Table2[[#This Row],[AWAL]])</f>
        <v/>
      </c>
      <c r="I2018" s="29" t="str">
        <f>IF(Table2[[#This Row],[M2A]]="","",SUM(Table2[[#This Row],[M2A]]-(IF(Table2[[#This Row],[M1A]]="",Table2[[#This Row],[AWAL]],Table2[[#This Row],[M1A]]))))</f>
        <v/>
      </c>
      <c r="J2018" s="30"/>
      <c r="K201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1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18" s="31" t="str">
        <f>IF(NOT(Table2[[#This Row],[M1B]]=""),"+-","")</f>
        <v/>
      </c>
      <c r="O2018" s="50"/>
    </row>
    <row r="2019" spans="1:15">
      <c r="A2019" s="28">
        <f>IF(Table2[[#This Row],[TT]]&lt;1,"",COUNT(A$2:A2018)+1)</f>
        <v>1833</v>
      </c>
      <c r="B2019" s="38" t="s">
        <v>2074</v>
      </c>
      <c r="C2019" s="39">
        <v>1</v>
      </c>
      <c r="D2019" s="39" t="s">
        <v>139</v>
      </c>
      <c r="E201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019" s="29" t="str">
        <f>IF(Table2[[#This Row],[M1A]]="","",Table2[[#This Row],[M1A]]-Table2[[#This Row],[AWAL]])</f>
        <v/>
      </c>
      <c r="I2019" s="29" t="str">
        <f>IF(Table2[[#This Row],[M2A]]="","",SUM(Table2[[#This Row],[M2A]]-(IF(Table2[[#This Row],[M1A]]="",Table2[[#This Row],[AWAL]],Table2[[#This Row],[M1A]]))))</f>
        <v/>
      </c>
      <c r="J2019" s="30"/>
      <c r="K201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1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19" s="31" t="str">
        <f>IF(NOT(Table2[[#This Row],[M1B]]=""),"+-","")</f>
        <v/>
      </c>
      <c r="O2019" s="50"/>
    </row>
    <row r="2020" spans="1:15">
      <c r="A2020" s="28">
        <f>IF(Table2[[#This Row],[TT]]&lt;1,"",COUNT(A$2:A2019)+1)</f>
        <v>1834</v>
      </c>
      <c r="B2020" s="38" t="s">
        <v>2075</v>
      </c>
      <c r="C2020" s="39">
        <v>5</v>
      </c>
      <c r="D2020" s="39" t="s">
        <v>2076</v>
      </c>
      <c r="E202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2020" s="29" t="str">
        <f>IF(Table2[[#This Row],[M1A]]="","",Table2[[#This Row],[M1A]]-Table2[[#This Row],[AWAL]])</f>
        <v/>
      </c>
      <c r="I2020" s="29" t="str">
        <f>IF(Table2[[#This Row],[M2A]]="","",SUM(Table2[[#This Row],[M2A]]-(IF(Table2[[#This Row],[M1A]]="",Table2[[#This Row],[AWAL]],Table2[[#This Row],[M1A]]))))</f>
        <v/>
      </c>
      <c r="J2020" s="30"/>
      <c r="K202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2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20" s="31" t="str">
        <f>IF(NOT(Table2[[#This Row],[M1B]]=""),"+-","")</f>
        <v/>
      </c>
      <c r="O2020" s="50"/>
    </row>
    <row r="2021" spans="1:15">
      <c r="A2021" s="28">
        <f>IF(Table2[[#This Row],[TT]]&lt;1,"",COUNT(A$2:A2020)+1)</f>
        <v>1835</v>
      </c>
      <c r="B2021" s="38" t="s">
        <v>2075</v>
      </c>
      <c r="C2021" s="39">
        <v>7</v>
      </c>
      <c r="D2021" s="39" t="s">
        <v>2076</v>
      </c>
      <c r="E202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2021" s="29" t="str">
        <f>IF(Table2[[#This Row],[M1A]]="","",Table2[[#This Row],[M1A]]-Table2[[#This Row],[AWAL]])</f>
        <v/>
      </c>
      <c r="I2021" s="29" t="str">
        <f>IF(Table2[[#This Row],[M2A]]="","",SUM(Table2[[#This Row],[M2A]]-(IF(Table2[[#This Row],[M1A]]="",Table2[[#This Row],[AWAL]],Table2[[#This Row],[M1A]]))))</f>
        <v/>
      </c>
      <c r="J2021" s="30"/>
      <c r="K202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2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21" s="31" t="str">
        <f>IF(NOT(Table2[[#This Row],[M1B]]=""),"+-","")</f>
        <v/>
      </c>
      <c r="O2021" s="50"/>
    </row>
    <row r="2022" spans="1:15">
      <c r="A2022" s="28">
        <f>IF(Table2[[#This Row],[TT]]&lt;1,"",COUNT(A$2:A2021)+1)</f>
        <v>1836</v>
      </c>
      <c r="B2022" s="38" t="s">
        <v>2077</v>
      </c>
      <c r="C2022" s="39">
        <v>6</v>
      </c>
      <c r="D2022" s="39" t="s">
        <v>400</v>
      </c>
      <c r="E202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2022" s="29" t="str">
        <f>IF(Table2[[#This Row],[M1A]]="","",Table2[[#This Row],[M1A]]-Table2[[#This Row],[AWAL]])</f>
        <v/>
      </c>
      <c r="I2022" s="29" t="str">
        <f>IF(Table2[[#This Row],[M2A]]="","",SUM(Table2[[#This Row],[M2A]]-(IF(Table2[[#This Row],[M1A]]="",Table2[[#This Row],[AWAL]],Table2[[#This Row],[M1A]]))))</f>
        <v/>
      </c>
      <c r="J2022" s="30"/>
      <c r="K202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2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22" s="31" t="str">
        <f>IF(NOT(Table2[[#This Row],[M1B]]=""),"+-","")</f>
        <v/>
      </c>
      <c r="O2022" s="50"/>
    </row>
    <row r="2023" spans="1:15">
      <c r="A2023" s="28">
        <f>IF(Table2[[#This Row],[TT]]&lt;1,"",COUNT(A$2:A2022)+1)</f>
        <v>1837</v>
      </c>
      <c r="B2023" s="38" t="s">
        <v>2077</v>
      </c>
      <c r="C2023" s="39">
        <v>10</v>
      </c>
      <c r="D2023" s="39" t="s">
        <v>3138</v>
      </c>
      <c r="E202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G2023" s="29" t="str">
        <f>IF(Table2[[#This Row],[M1A]]="","",Table2[[#This Row],[M1A]]-Table2[[#This Row],[AWAL]])</f>
        <v/>
      </c>
      <c r="I2023" s="29" t="str">
        <f>IF(Table2[[#This Row],[M2A]]="","",SUM(Table2[[#This Row],[M2A]]-(IF(Table2[[#This Row],[M1A]]="",Table2[[#This Row],[AWAL]],Table2[[#This Row],[M1A]]))))</f>
        <v/>
      </c>
      <c r="J2023" s="30"/>
      <c r="K202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2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23" s="31" t="str">
        <f>IF(NOT(Table2[[#This Row],[M1B]]=""),"+-","")</f>
        <v/>
      </c>
      <c r="O2023" s="50"/>
    </row>
    <row r="2024" spans="1:15">
      <c r="A2024" s="28">
        <f>IF(Table2[[#This Row],[TT]]&lt;1,"",COUNT(A$2:A2023)+1)</f>
        <v>1838</v>
      </c>
      <c r="B2024" s="38" t="s">
        <v>2077</v>
      </c>
      <c r="C2024" s="39">
        <v>7</v>
      </c>
      <c r="D2024" s="39" t="s">
        <v>1173</v>
      </c>
      <c r="E202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2024" s="29" t="str">
        <f>IF(Table2[[#This Row],[M1A]]="","",Table2[[#This Row],[M1A]]-Table2[[#This Row],[AWAL]])</f>
        <v/>
      </c>
      <c r="I2024" s="29" t="str">
        <f>IF(Table2[[#This Row],[M2A]]="","",SUM(Table2[[#This Row],[M2A]]-(IF(Table2[[#This Row],[M1A]]="",Table2[[#This Row],[AWAL]],Table2[[#This Row],[M1A]]))))</f>
        <v/>
      </c>
      <c r="J2024" s="30"/>
      <c r="K202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2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24" s="31" t="str">
        <f>IF(NOT(Table2[[#This Row],[M1B]]=""),"+-","")</f>
        <v/>
      </c>
      <c r="O2024" s="50"/>
    </row>
    <row r="2025" spans="1:15">
      <c r="A2025" s="28" t="str">
        <f>IF(Table2[[#This Row],[TT]]&lt;1,"",COUNT(A$2:A2024)+1)</f>
        <v/>
      </c>
      <c r="B2025" s="38" t="s">
        <v>2078</v>
      </c>
      <c r="C2025" s="39">
        <v>1</v>
      </c>
      <c r="D2025" s="39" t="s">
        <v>43</v>
      </c>
      <c r="E202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2025" s="29">
        <v>0</v>
      </c>
      <c r="G2025" s="29">
        <f>IF(Table2[[#This Row],[M1A]]="","",Table2[[#This Row],[M1A]]-Table2[[#This Row],[AWAL]])</f>
        <v>-1</v>
      </c>
      <c r="I2025" s="29" t="str">
        <f>IF(Table2[[#This Row],[M2A]]="","",SUM(Table2[[#This Row],[M2A]]-(IF(Table2[[#This Row],[M1A]]="",Table2[[#This Row],[AWAL]],Table2[[#This Row],[M1A]]))))</f>
        <v/>
      </c>
      <c r="J2025" s="30"/>
      <c r="K202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2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25" s="31" t="str">
        <f>IF(NOT(Table2[[#This Row],[M1B]]=""),"+-","")</f>
        <v>+-</v>
      </c>
      <c r="O2025" s="50"/>
    </row>
    <row r="2026" spans="1:15">
      <c r="A2026" s="28">
        <f>IF(Table2[[#This Row],[TT]]&lt;1,"",COUNT(A$2:A2025)+1)</f>
        <v>1839</v>
      </c>
      <c r="B2026" s="38" t="s">
        <v>2079</v>
      </c>
      <c r="C2026" s="39">
        <v>51</v>
      </c>
      <c r="D2026" s="39" t="s">
        <v>672</v>
      </c>
      <c r="E202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48</v>
      </c>
      <c r="F2026" s="29">
        <v>50</v>
      </c>
      <c r="G2026" s="29">
        <f>IF(Table2[[#This Row],[M1A]]="","",Table2[[#This Row],[M1A]]-Table2[[#This Row],[AWAL]])</f>
        <v>-1</v>
      </c>
      <c r="I2026" s="29" t="str">
        <f>IF(Table2[[#This Row],[M2A]]="","",SUM(Table2[[#This Row],[M2A]]-(IF(Table2[[#This Row],[M1A]]="",Table2[[#This Row],[AWAL]],Table2[[#This Row],[M1A]]))))</f>
        <v/>
      </c>
      <c r="J2026" s="30"/>
      <c r="K202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2026" s="29">
        <v>48</v>
      </c>
      <c r="M2026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-2</v>
      </c>
      <c r="N2026" s="31" t="str">
        <f>IF(NOT(Table2[[#This Row],[M1B]]=""),"+-","")</f>
        <v>+-</v>
      </c>
      <c r="O2026" s="50"/>
    </row>
    <row r="2027" spans="1:15">
      <c r="A2027" s="28">
        <f>IF(Table2[[#This Row],[TT]]&lt;1,"",COUNT(A$2:A2026)+1)</f>
        <v>1840</v>
      </c>
      <c r="B2027" s="38" t="s">
        <v>2080</v>
      </c>
      <c r="C2027" s="39">
        <v>13</v>
      </c>
      <c r="D2027" s="39" t="s">
        <v>554</v>
      </c>
      <c r="E202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F2027" s="29">
        <v>12</v>
      </c>
      <c r="G2027" s="29">
        <f>IF(Table2[[#This Row],[M1A]]="","",Table2[[#This Row],[M1A]]-Table2[[#This Row],[AWAL]])</f>
        <v>-1</v>
      </c>
      <c r="I2027" s="29" t="str">
        <f>IF(Table2[[#This Row],[M2A]]="","",SUM(Table2[[#This Row],[M2A]]-(IF(Table2[[#This Row],[M1A]]="",Table2[[#This Row],[AWAL]],Table2[[#This Row],[M1A]]))))</f>
        <v/>
      </c>
      <c r="J2027" s="30"/>
      <c r="K202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2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27" s="31" t="str">
        <f>IF(NOT(Table2[[#This Row],[M1B]]=""),"+-","")</f>
        <v>+-</v>
      </c>
      <c r="O2027" s="50"/>
    </row>
    <row r="2028" spans="1:15">
      <c r="A2028" s="28">
        <f>IF(Table2[[#This Row],[TT]]&lt;1,"",COUNT(A$2:A2027)+1)</f>
        <v>1841</v>
      </c>
      <c r="B2028" s="38" t="s">
        <v>2081</v>
      </c>
      <c r="C2028" s="39">
        <v>4</v>
      </c>
      <c r="D2028" s="39" t="s">
        <v>67</v>
      </c>
      <c r="E202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028" s="29" t="str">
        <f>IF(Table2[[#This Row],[M1A]]="","",Table2[[#This Row],[M1A]]-Table2[[#This Row],[AWAL]])</f>
        <v/>
      </c>
      <c r="I2028" s="29" t="str">
        <f>IF(Table2[[#This Row],[M2A]]="","",SUM(Table2[[#This Row],[M2A]]-(IF(Table2[[#This Row],[M1A]]="",Table2[[#This Row],[AWAL]],Table2[[#This Row],[M1A]]))))</f>
        <v/>
      </c>
      <c r="J2028" s="30"/>
      <c r="K202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2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28" s="31" t="str">
        <f>IF(NOT(Table2[[#This Row],[M1B]]=""),"+-","")</f>
        <v/>
      </c>
      <c r="O2028" s="50"/>
    </row>
    <row r="2029" spans="1:15">
      <c r="A2029" s="28">
        <f>IF(Table2[[#This Row],[TT]]&lt;1,"",COUNT(A$2:A2028)+1)</f>
        <v>1842</v>
      </c>
      <c r="B2029" s="38" t="s">
        <v>2082</v>
      </c>
      <c r="C2029" s="39">
        <v>2</v>
      </c>
      <c r="D2029" s="39" t="s">
        <v>43</v>
      </c>
      <c r="E202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029" s="29" t="str">
        <f>IF(Table2[[#This Row],[M1A]]="","",Table2[[#This Row],[M1A]]-Table2[[#This Row],[AWAL]])</f>
        <v/>
      </c>
      <c r="I2029" s="29" t="str">
        <f>IF(Table2[[#This Row],[M2A]]="","",SUM(Table2[[#This Row],[M2A]]-(IF(Table2[[#This Row],[M1A]]="",Table2[[#This Row],[AWAL]],Table2[[#This Row],[M1A]]))))</f>
        <v/>
      </c>
      <c r="J2029" s="30"/>
      <c r="K202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2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29" s="31" t="str">
        <f>IF(NOT(Table2[[#This Row],[M1B]]=""),"+-","")</f>
        <v/>
      </c>
      <c r="O2029" s="50"/>
    </row>
    <row r="2030" spans="1:15">
      <c r="A2030" s="48">
        <f>IF(Table2[[#This Row],[TT]]&lt;1,"",COUNT(A$2:A2029)+1)</f>
        <v>1843</v>
      </c>
      <c r="B2030" s="85" t="s">
        <v>3018</v>
      </c>
      <c r="C2030" s="75"/>
      <c r="D2030" s="75" t="s">
        <v>2659</v>
      </c>
      <c r="E2030" s="5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F2030" s="49">
        <v>1</v>
      </c>
      <c r="G2030" s="50">
        <f>IF(Table2[[#This Row],[M1A]]="","",Table2[[#This Row],[M1A]]-Table2[[#This Row],[AWAL]])</f>
        <v>1</v>
      </c>
      <c r="H2030" s="49"/>
      <c r="I2030" s="50" t="str">
        <f>IF(Table2[[#This Row],[M2A]]="","",SUM(Table2[[#This Row],[M2A]]-(IF(Table2[[#This Row],[M1A]]="",Table2[[#This Row],[AWAL]],Table2[[#This Row],[M1A]]))))</f>
        <v/>
      </c>
      <c r="J2030" s="51"/>
      <c r="K2030" s="50" t="str">
        <f>IF(Table2[[#This Row],[M3A]]="","",SUM(Table2[[#This Row],[M3A]]-(IF(Table2[[#This Row],[M2A]]="",IF(Table2[[#This Row],[M1A]]="",Table2[[#This Row],[AWAL]],Table2[[#This Row],[M1A]]),Table2[[#This Row],[M2A]]))))</f>
        <v/>
      </c>
      <c r="L2030" s="49"/>
      <c r="M2030" s="50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30" s="50" t="str">
        <f>IF(NOT(Table2[[#This Row],[M1B]]=""),"+-","")</f>
        <v>+-</v>
      </c>
      <c r="O2030" s="50"/>
    </row>
    <row r="2031" spans="1:15">
      <c r="A2031" s="28">
        <f>IF(Table2[[#This Row],[TT]]&lt;1,"",COUNT(A$2:A2030)+1)</f>
        <v>1844</v>
      </c>
      <c r="B2031" s="38" t="s">
        <v>2083</v>
      </c>
      <c r="C2031" s="39">
        <v>1</v>
      </c>
      <c r="D2031" s="39" t="s">
        <v>1438</v>
      </c>
      <c r="E203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031" s="29" t="str">
        <f>IF(Table2[[#This Row],[M1A]]="","",Table2[[#This Row],[M1A]]-Table2[[#This Row],[AWAL]])</f>
        <v/>
      </c>
      <c r="I2031" s="29" t="str">
        <f>IF(Table2[[#This Row],[M2A]]="","",SUM(Table2[[#This Row],[M2A]]-(IF(Table2[[#This Row],[M1A]]="",Table2[[#This Row],[AWAL]],Table2[[#This Row],[M1A]]))))</f>
        <v/>
      </c>
      <c r="J2031" s="30"/>
      <c r="K203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3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31" s="31" t="str">
        <f>IF(NOT(Table2[[#This Row],[M1B]]=""),"+-","")</f>
        <v/>
      </c>
      <c r="O2031" s="50"/>
    </row>
    <row r="2032" spans="1:15">
      <c r="A2032" s="28">
        <f>IF(Table2[[#This Row],[TT]]&lt;1,"",COUNT(A$2:A2031)+1)</f>
        <v>1845</v>
      </c>
      <c r="B2032" s="38" t="s">
        <v>2084</v>
      </c>
      <c r="C2032" s="39">
        <v>1</v>
      </c>
      <c r="D2032" s="39" t="s">
        <v>186</v>
      </c>
      <c r="E203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032" s="29" t="str">
        <f>IF(Table2[[#This Row],[M1A]]="","",Table2[[#This Row],[M1A]]-Table2[[#This Row],[AWAL]])</f>
        <v/>
      </c>
      <c r="I2032" s="29" t="str">
        <f>IF(Table2[[#This Row],[M2A]]="","",SUM(Table2[[#This Row],[M2A]]-(IF(Table2[[#This Row],[M1A]]="",Table2[[#This Row],[AWAL]],Table2[[#This Row],[M1A]]))))</f>
        <v/>
      </c>
      <c r="J2032" s="30"/>
      <c r="K203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3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32" s="31" t="str">
        <f>IF(NOT(Table2[[#This Row],[M1B]]=""),"+-","")</f>
        <v/>
      </c>
      <c r="O2032" s="50"/>
    </row>
    <row r="2033" spans="1:15">
      <c r="A2033" s="28">
        <f>IF(Table2[[#This Row],[TT]]&lt;1,"",COUNT(A$2:A2032)+1)</f>
        <v>1846</v>
      </c>
      <c r="B2033" s="38" t="s">
        <v>2085</v>
      </c>
      <c r="C2033" s="39">
        <v>1</v>
      </c>
      <c r="D2033" s="39" t="s">
        <v>43</v>
      </c>
      <c r="E203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033" s="29" t="str">
        <f>IF(Table2[[#This Row],[M1A]]="","",Table2[[#This Row],[M1A]]-Table2[[#This Row],[AWAL]])</f>
        <v/>
      </c>
      <c r="I2033" s="29" t="str">
        <f>IF(Table2[[#This Row],[M2A]]="","",SUM(Table2[[#This Row],[M2A]]-(IF(Table2[[#This Row],[M1A]]="",Table2[[#This Row],[AWAL]],Table2[[#This Row],[M1A]]))))</f>
        <v/>
      </c>
      <c r="J2033" s="30"/>
      <c r="K203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3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33" s="31" t="str">
        <f>IF(NOT(Table2[[#This Row],[M1B]]=""),"+-","")</f>
        <v/>
      </c>
      <c r="O2033" s="50"/>
    </row>
    <row r="2034" spans="1:15">
      <c r="A2034" s="28">
        <f>IF(Table2[[#This Row],[TT]]&lt;1,"",COUNT(A$2:A2033)+1)</f>
        <v>1847</v>
      </c>
      <c r="B2034" s="38" t="s">
        <v>2086</v>
      </c>
      <c r="C2034" s="39">
        <v>1</v>
      </c>
      <c r="D2034" s="39" t="s">
        <v>67</v>
      </c>
      <c r="E203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034" s="29" t="str">
        <f>IF(Table2[[#This Row],[M1A]]="","",Table2[[#This Row],[M1A]]-Table2[[#This Row],[AWAL]])</f>
        <v/>
      </c>
      <c r="I2034" s="29" t="str">
        <f>IF(Table2[[#This Row],[M2A]]="","",SUM(Table2[[#This Row],[M2A]]-(IF(Table2[[#This Row],[M1A]]="",Table2[[#This Row],[AWAL]],Table2[[#This Row],[M1A]]))))</f>
        <v/>
      </c>
      <c r="J2034" s="30"/>
      <c r="K203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3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34" s="31" t="str">
        <f>IF(NOT(Table2[[#This Row],[M1B]]=""),"+-","")</f>
        <v/>
      </c>
      <c r="O2034" s="50"/>
    </row>
    <row r="2035" spans="1:15">
      <c r="A2035" s="28">
        <f>IF(Table2[[#This Row],[TT]]&lt;1,"",COUNT(A$2:A2034)+1)</f>
        <v>1848</v>
      </c>
      <c r="B2035" s="70" t="s">
        <v>2087</v>
      </c>
      <c r="C2035" s="71">
        <v>1</v>
      </c>
      <c r="D2035" s="71" t="s">
        <v>2007</v>
      </c>
      <c r="E203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035" s="29" t="str">
        <f>IF(Table2[[#This Row],[M1A]]="","",Table2[[#This Row],[M1A]]-Table2[[#This Row],[AWAL]])</f>
        <v/>
      </c>
      <c r="I2035" s="29" t="str">
        <f>IF(Table2[[#This Row],[M2A]]="","",SUM(Table2[[#This Row],[M2A]]-(IF(Table2[[#This Row],[M1A]]="",Table2[[#This Row],[AWAL]],Table2[[#This Row],[M1A]]))))</f>
        <v/>
      </c>
      <c r="J2035" s="30"/>
      <c r="K203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3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35" s="31" t="str">
        <f>IF(NOT(Table2[[#This Row],[M1B]]=""),"+-","")</f>
        <v/>
      </c>
      <c r="O2035" s="50"/>
    </row>
    <row r="2036" spans="1:15">
      <c r="A2036" s="28">
        <f>IF(Table2[[#This Row],[TT]]&lt;1,"",COUNT(A$2:A2035)+1)</f>
        <v>1849</v>
      </c>
      <c r="B2036" s="38" t="s">
        <v>2088</v>
      </c>
      <c r="C2036" s="39">
        <v>5</v>
      </c>
      <c r="D2036" s="39" t="s">
        <v>59</v>
      </c>
      <c r="E203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2036" s="29" t="str">
        <f>IF(Table2[[#This Row],[M1A]]="","",Table2[[#This Row],[M1A]]-Table2[[#This Row],[AWAL]])</f>
        <v/>
      </c>
      <c r="I2036" s="29" t="str">
        <f>IF(Table2[[#This Row],[M2A]]="","",SUM(Table2[[#This Row],[M2A]]-(IF(Table2[[#This Row],[M1A]]="",Table2[[#This Row],[AWAL]],Table2[[#This Row],[M1A]]))))</f>
        <v/>
      </c>
      <c r="J2036" s="30"/>
      <c r="K203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3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36" s="31" t="str">
        <f>IF(NOT(Table2[[#This Row],[M1B]]=""),"+-","")</f>
        <v/>
      </c>
      <c r="O2036" s="50"/>
    </row>
    <row r="2037" spans="1:15">
      <c r="A2037" s="28">
        <f>IF(Table2[[#This Row],[TT]]&lt;1,"",COUNT(A$2:A2036)+1)</f>
        <v>1850</v>
      </c>
      <c r="B2037" s="38" t="s">
        <v>2089</v>
      </c>
      <c r="C2037" s="39">
        <v>2</v>
      </c>
      <c r="D2037" s="39" t="s">
        <v>178</v>
      </c>
      <c r="E203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037" s="29" t="str">
        <f>IF(Table2[[#This Row],[M1A]]="","",Table2[[#This Row],[M1A]]-Table2[[#This Row],[AWAL]])</f>
        <v/>
      </c>
      <c r="I2037" s="29" t="str">
        <f>IF(Table2[[#This Row],[M2A]]="","",SUM(Table2[[#This Row],[M2A]]-(IF(Table2[[#This Row],[M1A]]="",Table2[[#This Row],[AWAL]],Table2[[#This Row],[M1A]]))))</f>
        <v/>
      </c>
      <c r="J2037" s="30"/>
      <c r="K203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3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37" s="31" t="str">
        <f>IF(NOT(Table2[[#This Row],[M1B]]=""),"+-","")</f>
        <v/>
      </c>
      <c r="O2037" s="50"/>
    </row>
    <row r="2038" spans="1:15">
      <c r="A2038" s="28">
        <f>IF(Table2[[#This Row],[TT]]&lt;1,"",COUNT(A$2:A2037)+1)</f>
        <v>1851</v>
      </c>
      <c r="B2038" s="38" t="s">
        <v>2090</v>
      </c>
      <c r="C2038" s="39">
        <v>3</v>
      </c>
      <c r="D2038" s="74" t="s">
        <v>1067</v>
      </c>
      <c r="E203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038" s="29" t="str">
        <f>IF(Table2[[#This Row],[M1A]]="","",Table2[[#This Row],[M1A]]-Table2[[#This Row],[AWAL]])</f>
        <v/>
      </c>
      <c r="I2038" s="29" t="str">
        <f>IF(Table2[[#This Row],[M2A]]="","",SUM(Table2[[#This Row],[M2A]]-(IF(Table2[[#This Row],[M1A]]="",Table2[[#This Row],[AWAL]],Table2[[#This Row],[M1A]]))))</f>
        <v/>
      </c>
      <c r="J2038" s="30"/>
      <c r="K203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3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38" s="31" t="str">
        <f>IF(NOT(Table2[[#This Row],[M1B]]=""),"+-","")</f>
        <v/>
      </c>
      <c r="O2038" s="50"/>
    </row>
    <row r="2039" spans="1:15">
      <c r="A2039" s="28">
        <f>IF(Table2[[#This Row],[TT]]&lt;1,"",COUNT(A$2:A2038)+1)</f>
        <v>1852</v>
      </c>
      <c r="B2039" s="38" t="s">
        <v>2091</v>
      </c>
      <c r="C2039" s="39">
        <v>1</v>
      </c>
      <c r="D2039" s="39" t="s">
        <v>2092</v>
      </c>
      <c r="E203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039" s="29" t="str">
        <f>IF(Table2[[#This Row],[M1A]]="","",Table2[[#This Row],[M1A]]-Table2[[#This Row],[AWAL]])</f>
        <v/>
      </c>
      <c r="I2039" s="29" t="str">
        <f>IF(Table2[[#This Row],[M2A]]="","",SUM(Table2[[#This Row],[M2A]]-(IF(Table2[[#This Row],[M1A]]="",Table2[[#This Row],[AWAL]],Table2[[#This Row],[M1A]]))))</f>
        <v/>
      </c>
      <c r="J2039" s="30"/>
      <c r="K203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3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39" s="31" t="str">
        <f>IF(NOT(Table2[[#This Row],[M1B]]=""),"+-","")</f>
        <v/>
      </c>
      <c r="O2039" s="50"/>
    </row>
    <row r="2040" spans="1:15">
      <c r="A2040" s="78" t="str">
        <f>IF(Table2[[#This Row],[TT]]&lt;1,"",COUNT(A$2:A2039)+1)</f>
        <v/>
      </c>
      <c r="B2040" s="84" t="s">
        <v>3073</v>
      </c>
      <c r="C2040" s="79"/>
      <c r="D2040" s="79">
        <v>200</v>
      </c>
      <c r="E2040" s="8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2040" s="81"/>
      <c r="G2040" s="80" t="str">
        <f>IF(Table2[[#This Row],[M1A]]="","",Table2[[#This Row],[M1A]]-Table2[[#This Row],[AWAL]])</f>
        <v/>
      </c>
      <c r="H2040" s="81">
        <v>3</v>
      </c>
      <c r="I2040" s="80">
        <f>IF(Table2[[#This Row],[M2A]]="","",SUM(Table2[[#This Row],[M2A]]-(IF(Table2[[#This Row],[M1A]]="",Table2[[#This Row],[AWAL]],Table2[[#This Row],[M1A]]))))</f>
        <v>3</v>
      </c>
      <c r="J2040" s="82">
        <v>0</v>
      </c>
      <c r="K2040" s="80">
        <f>IF(Table2[[#This Row],[M3A]]="","",SUM(Table2[[#This Row],[M3A]]-(IF(Table2[[#This Row],[M2A]]="",IF(Table2[[#This Row],[M1A]]="",Table2[[#This Row],[AWAL]],Table2[[#This Row],[M1A]]),Table2[[#This Row],[M2A]]))))</f>
        <v>-3</v>
      </c>
      <c r="L2040" s="81"/>
      <c r="M2040" s="80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40" s="80" t="str">
        <f>IF(NOT(Table2[[#This Row],[M1B]]=""),"+-","")</f>
        <v/>
      </c>
      <c r="O2040" s="80"/>
    </row>
    <row r="2041" spans="1:15">
      <c r="A2041" s="48" t="str">
        <f>IF(Table2[[#This Row],[TT]]&lt;1,"",COUNT(A$2:A2040)+1)</f>
        <v/>
      </c>
      <c r="B2041" s="85" t="s">
        <v>3008</v>
      </c>
      <c r="C2041" s="75"/>
      <c r="D2041" s="75">
        <v>180</v>
      </c>
      <c r="E2041" s="5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2041" s="49">
        <v>2</v>
      </c>
      <c r="G2041" s="50">
        <f>IF(Table2[[#This Row],[M1A]]="","",Table2[[#This Row],[M1A]]-Table2[[#This Row],[AWAL]])</f>
        <v>2</v>
      </c>
      <c r="H2041" s="49"/>
      <c r="I2041" s="50" t="str">
        <f>IF(Table2[[#This Row],[M2A]]="","",SUM(Table2[[#This Row],[M2A]]-(IF(Table2[[#This Row],[M1A]]="",Table2[[#This Row],[AWAL]],Table2[[#This Row],[M1A]]))))</f>
        <v/>
      </c>
      <c r="J2041" s="51">
        <v>0</v>
      </c>
      <c r="K2041" s="50">
        <f>IF(Table2[[#This Row],[M3A]]="","",SUM(Table2[[#This Row],[M3A]]-(IF(Table2[[#This Row],[M2A]]="",IF(Table2[[#This Row],[M1A]]="",Table2[[#This Row],[AWAL]],Table2[[#This Row],[M1A]]),Table2[[#This Row],[M2A]]))))</f>
        <v>-2</v>
      </c>
      <c r="L2041" s="49"/>
      <c r="M2041" s="50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41" s="50" t="str">
        <f>IF(NOT(Table2[[#This Row],[M1B]]=""),"+-","")</f>
        <v>+-</v>
      </c>
      <c r="O2041" s="50"/>
    </row>
    <row r="2042" spans="1:15">
      <c r="A2042" s="91">
        <f>IF(Table2[[#This Row],[TT]]&lt;1,"",COUNT(A$2:A2041)+1)</f>
        <v>1853</v>
      </c>
      <c r="B2042" s="37" t="s">
        <v>3008</v>
      </c>
      <c r="D2042" s="42">
        <v>200</v>
      </c>
      <c r="E2042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042" s="31" t="str">
        <f>IF(Table2[[#This Row],[M1A]]="","",Table2[[#This Row],[M1A]]-Table2[[#This Row],[AWAL]])</f>
        <v/>
      </c>
      <c r="I2042" s="31" t="str">
        <f>IF(Table2[[#This Row],[M2A]]="","",SUM(Table2[[#This Row],[M2A]]-(IF(Table2[[#This Row],[M1A]]="",Table2[[#This Row],[AWAL]],Table2[[#This Row],[M1A]]))))</f>
        <v/>
      </c>
      <c r="J2042" s="30"/>
      <c r="K2042" s="31" t="str">
        <f>IF(Table2[[#This Row],[M3A]]="","",SUM(Table2[[#This Row],[M3A]]-(IF(Table2[[#This Row],[M2A]]="",IF(Table2[[#This Row],[M1A]]="",Table2[[#This Row],[AWAL]],Table2[[#This Row],[M1A]]),Table2[[#This Row],[M2A]]))))</f>
        <v/>
      </c>
      <c r="L2042" s="29">
        <v>3</v>
      </c>
      <c r="M2042" s="31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3</v>
      </c>
      <c r="N2042" s="31" t="str">
        <f>IF(NOT(Table2[[#This Row],[M1B]]=""),"+-","")</f>
        <v/>
      </c>
      <c r="O2042" s="31"/>
    </row>
    <row r="2043" spans="1:15">
      <c r="A2043" s="28">
        <f>IF(Table2[[#This Row],[TT]]&lt;1,"",COUNT(A$2:A2042)+1)</f>
        <v>1854</v>
      </c>
      <c r="B2043" s="38" t="s">
        <v>2093</v>
      </c>
      <c r="C2043" s="39">
        <v>35</v>
      </c>
      <c r="D2043" s="39" t="s">
        <v>1272</v>
      </c>
      <c r="E204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32</v>
      </c>
      <c r="G2043" s="29" t="str">
        <f>IF(Table2[[#This Row],[M1A]]="","",Table2[[#This Row],[M1A]]-Table2[[#This Row],[AWAL]])</f>
        <v/>
      </c>
      <c r="I2043" s="29" t="str">
        <f>IF(Table2[[#This Row],[M2A]]="","",SUM(Table2[[#This Row],[M2A]]-(IF(Table2[[#This Row],[M1A]]="",Table2[[#This Row],[AWAL]],Table2[[#This Row],[M1A]]))))</f>
        <v/>
      </c>
      <c r="J2043" s="30">
        <v>32</v>
      </c>
      <c r="K2043" s="29">
        <f>IF(Table2[[#This Row],[M3A]]="","",SUM(Table2[[#This Row],[M3A]]-(IF(Table2[[#This Row],[M2A]]="",IF(Table2[[#This Row],[M1A]]="",Table2[[#This Row],[AWAL]],Table2[[#This Row],[M1A]]),Table2[[#This Row],[M2A]]))))</f>
        <v>-3</v>
      </c>
      <c r="M204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43" s="31" t="str">
        <f>IF(NOT(Table2[[#This Row],[M1B]]=""),"+-","")</f>
        <v/>
      </c>
      <c r="O2043" s="50"/>
    </row>
    <row r="2044" spans="1:15">
      <c r="A2044" s="28">
        <f>IF(Table2[[#This Row],[TT]]&lt;1,"",COUNT(A$2:A2043)+1)</f>
        <v>1855</v>
      </c>
      <c r="B2044" s="38" t="s">
        <v>2094</v>
      </c>
      <c r="C2044" s="39">
        <v>3</v>
      </c>
      <c r="D2044" s="39">
        <v>270</v>
      </c>
      <c r="E204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044" s="29" t="str">
        <f>IF(Table2[[#This Row],[M1A]]="","",Table2[[#This Row],[M1A]]-Table2[[#This Row],[AWAL]])</f>
        <v/>
      </c>
      <c r="I2044" s="29" t="str">
        <f>IF(Table2[[#This Row],[M2A]]="","",SUM(Table2[[#This Row],[M2A]]-(IF(Table2[[#This Row],[M1A]]="",Table2[[#This Row],[AWAL]],Table2[[#This Row],[M1A]]))))</f>
        <v/>
      </c>
      <c r="J2044" s="30"/>
      <c r="K204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4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44" s="31" t="str">
        <f>IF(NOT(Table2[[#This Row],[M1B]]=""),"+-","")</f>
        <v/>
      </c>
      <c r="O2044" s="50"/>
    </row>
    <row r="2045" spans="1:15">
      <c r="A2045" s="28">
        <f>IF(Table2[[#This Row],[TT]]&lt;1,"",COUNT(A$2:A2044)+1)</f>
        <v>1856</v>
      </c>
      <c r="B2045" s="38" t="s">
        <v>2095</v>
      </c>
      <c r="C2045" s="39">
        <v>12</v>
      </c>
      <c r="D2045" s="39" t="s">
        <v>2096</v>
      </c>
      <c r="E204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F2045" s="29">
        <v>10</v>
      </c>
      <c r="G2045" s="29">
        <f>IF(Table2[[#This Row],[M1A]]="","",Table2[[#This Row],[M1A]]-Table2[[#This Row],[AWAL]])</f>
        <v>-2</v>
      </c>
      <c r="H2045" s="29">
        <v>8</v>
      </c>
      <c r="I2045" s="29">
        <f>IF(Table2[[#This Row],[M2A]]="","",SUM(Table2[[#This Row],[M2A]]-(IF(Table2[[#This Row],[M1A]]="",Table2[[#This Row],[AWAL]],Table2[[#This Row],[M1A]]))))</f>
        <v>-2</v>
      </c>
      <c r="J2045" s="30">
        <v>3</v>
      </c>
      <c r="K2045" s="29">
        <f>IF(Table2[[#This Row],[M3A]]="","",SUM(Table2[[#This Row],[M3A]]-(IF(Table2[[#This Row],[M2A]]="",IF(Table2[[#This Row],[M1A]]="",Table2[[#This Row],[AWAL]],Table2[[#This Row],[M1A]]),Table2[[#This Row],[M2A]]))))</f>
        <v>-5</v>
      </c>
      <c r="M204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45" s="31" t="str">
        <f>IF(NOT(Table2[[#This Row],[M1B]]=""),"+-","")</f>
        <v>+-</v>
      </c>
      <c r="O2045" s="50"/>
    </row>
    <row r="2046" spans="1:15">
      <c r="A2046" s="48" t="str">
        <f>IF(Table2[[#This Row],[TT]]&lt;1,"",COUNT(A$2:A2045)+1)</f>
        <v/>
      </c>
      <c r="B2046" s="85" t="s">
        <v>3009</v>
      </c>
      <c r="C2046" s="75"/>
      <c r="D2046" s="75">
        <v>240</v>
      </c>
      <c r="E2046" s="5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2046" s="49">
        <v>1</v>
      </c>
      <c r="G2046" s="50">
        <f>IF(Table2[[#This Row],[M1A]]="","",Table2[[#This Row],[M1A]]-Table2[[#This Row],[AWAL]])</f>
        <v>1</v>
      </c>
      <c r="H2046" s="49">
        <v>0</v>
      </c>
      <c r="I2046" s="50">
        <f>IF(Table2[[#This Row],[M2A]]="","",SUM(Table2[[#This Row],[M2A]]-(IF(Table2[[#This Row],[M1A]]="",Table2[[#This Row],[AWAL]],Table2[[#This Row],[M1A]]))))</f>
        <v>-1</v>
      </c>
      <c r="J2046" s="51"/>
      <c r="K2046" s="50" t="str">
        <f>IF(Table2[[#This Row],[M3A]]="","",SUM(Table2[[#This Row],[M3A]]-(IF(Table2[[#This Row],[M2A]]="",IF(Table2[[#This Row],[M1A]]="",Table2[[#This Row],[AWAL]],Table2[[#This Row],[M1A]]),Table2[[#This Row],[M2A]]))))</f>
        <v/>
      </c>
      <c r="L2046" s="49"/>
      <c r="M2046" s="50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46" s="50" t="str">
        <f>IF(NOT(Table2[[#This Row],[M1B]]=""),"+-","")</f>
        <v>+-</v>
      </c>
      <c r="O2046" s="50"/>
    </row>
    <row r="2047" spans="1:15">
      <c r="A2047" s="28" t="str">
        <f>IF(Table2[[#This Row],[TT]]&lt;1,"",COUNT(A$2:A2046)+1)</f>
        <v/>
      </c>
      <c r="B2047" s="38" t="s">
        <v>2097</v>
      </c>
      <c r="C2047" s="39">
        <v>2</v>
      </c>
      <c r="D2047" s="39">
        <v>300</v>
      </c>
      <c r="E204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2047" s="29" t="str">
        <f>IF(Table2[[#This Row],[M1A]]="","",Table2[[#This Row],[M1A]]-Table2[[#This Row],[AWAL]])</f>
        <v/>
      </c>
      <c r="I2047" s="29" t="str">
        <f>IF(Table2[[#This Row],[M2A]]="","",SUM(Table2[[#This Row],[M2A]]-(IF(Table2[[#This Row],[M1A]]="",Table2[[#This Row],[AWAL]],Table2[[#This Row],[M1A]]))))</f>
        <v/>
      </c>
      <c r="J2047" s="30">
        <v>0</v>
      </c>
      <c r="K2047" s="29">
        <f>IF(Table2[[#This Row],[M3A]]="","",SUM(Table2[[#This Row],[M3A]]-(IF(Table2[[#This Row],[M2A]]="",IF(Table2[[#This Row],[M1A]]="",Table2[[#This Row],[AWAL]],Table2[[#This Row],[M1A]]),Table2[[#This Row],[M2A]]))))</f>
        <v>-2</v>
      </c>
      <c r="M204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47" s="31" t="str">
        <f>IF(NOT(Table2[[#This Row],[M1B]]=""),"+-","")</f>
        <v/>
      </c>
      <c r="O2047" s="50"/>
    </row>
    <row r="2048" spans="1:15">
      <c r="A2048" s="28" t="str">
        <f>IF(Table2[[#This Row],[TT]]&lt;1,"",COUNT(A$2:A2047)+1)</f>
        <v/>
      </c>
      <c r="B2048" s="38" t="s">
        <v>2098</v>
      </c>
      <c r="C2048" s="39">
        <v>0</v>
      </c>
      <c r="D2048" s="39">
        <v>300</v>
      </c>
      <c r="E204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2048" s="29" t="str">
        <f>IF(Table2[[#This Row],[M1A]]="","",Table2[[#This Row],[M1A]]-Table2[[#This Row],[AWAL]])</f>
        <v/>
      </c>
      <c r="I2048" s="29" t="str">
        <f>IF(Table2[[#This Row],[M2A]]="","",SUM(Table2[[#This Row],[M2A]]-(IF(Table2[[#This Row],[M1A]]="",Table2[[#This Row],[AWAL]],Table2[[#This Row],[M1A]]))))</f>
        <v/>
      </c>
      <c r="J2048" s="30"/>
      <c r="K204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4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48" s="31" t="str">
        <f>IF(NOT(Table2[[#This Row],[M1B]]=""),"+-","")</f>
        <v/>
      </c>
      <c r="O2048" s="50"/>
    </row>
    <row r="2049" spans="1:15">
      <c r="A2049" s="28">
        <f>IF(Table2[[#This Row],[TT]]&lt;1,"",COUNT(A$2:A2048)+1)</f>
        <v>1857</v>
      </c>
      <c r="B2049" s="38" t="s">
        <v>2099</v>
      </c>
      <c r="C2049" s="39">
        <v>1</v>
      </c>
      <c r="D2049" s="39" t="s">
        <v>34</v>
      </c>
      <c r="E204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049" s="29" t="str">
        <f>IF(Table2[[#This Row],[M1A]]="","",Table2[[#This Row],[M1A]]-Table2[[#This Row],[AWAL]])</f>
        <v/>
      </c>
      <c r="I2049" s="29" t="str">
        <f>IF(Table2[[#This Row],[M2A]]="","",SUM(Table2[[#This Row],[M2A]]-(IF(Table2[[#This Row],[M1A]]="",Table2[[#This Row],[AWAL]],Table2[[#This Row],[M1A]]))))</f>
        <v/>
      </c>
      <c r="J2049" s="30"/>
      <c r="K204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4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49" s="31" t="str">
        <f>IF(NOT(Table2[[#This Row],[M1B]]=""),"+-","")</f>
        <v/>
      </c>
      <c r="O2049" s="50"/>
    </row>
    <row r="2050" spans="1:15">
      <c r="A2050" s="28" t="str">
        <f>IF(Table2[[#This Row],[TT]]&lt;1,"",COUNT(A$2:A2049)+1)</f>
        <v/>
      </c>
      <c r="B2050" s="38" t="s">
        <v>2671</v>
      </c>
      <c r="C2050" s="39">
        <v>4</v>
      </c>
      <c r="D2050" s="39" t="s">
        <v>2894</v>
      </c>
      <c r="E205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2050" s="29">
        <v>1</v>
      </c>
      <c r="G2050" s="29">
        <f>IF(Table2[[#This Row],[M1A]]="","",Table2[[#This Row],[M1A]]-Table2[[#This Row],[AWAL]])</f>
        <v>-3</v>
      </c>
      <c r="I2050" s="29" t="str">
        <f>IF(Table2[[#This Row],[M2A]]="","",SUM(Table2[[#This Row],[M2A]]-(IF(Table2[[#This Row],[M1A]]="",Table2[[#This Row],[AWAL]],Table2[[#This Row],[M1A]]))))</f>
        <v/>
      </c>
      <c r="J2050" s="30">
        <v>0</v>
      </c>
      <c r="K2050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205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50" s="31" t="str">
        <f>IF(NOT(Table2[[#This Row],[M1B]]=""),"+-","")</f>
        <v>+-</v>
      </c>
      <c r="O2050" s="50"/>
    </row>
    <row r="2051" spans="1:15">
      <c r="A2051" s="28">
        <f>IF(Table2[[#This Row],[TT]]&lt;1,"",COUNT(A$2:A2050)+1)</f>
        <v>1858</v>
      </c>
      <c r="B2051" s="38" t="s">
        <v>2672</v>
      </c>
      <c r="C2051" s="39">
        <v>6</v>
      </c>
      <c r="D2051" s="39" t="s">
        <v>2894</v>
      </c>
      <c r="E205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F2051" s="29">
        <v>5</v>
      </c>
      <c r="G2051" s="29">
        <f>IF(Table2[[#This Row],[M1A]]="","",Table2[[#This Row],[M1A]]-Table2[[#This Row],[AWAL]])</f>
        <v>-1</v>
      </c>
      <c r="I2051" s="29" t="str">
        <f>IF(Table2[[#This Row],[M2A]]="","",SUM(Table2[[#This Row],[M2A]]-(IF(Table2[[#This Row],[M1A]]="",Table2[[#This Row],[AWAL]],Table2[[#This Row],[M1A]]))))</f>
        <v/>
      </c>
      <c r="J2051" s="30">
        <v>4</v>
      </c>
      <c r="K2051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205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51" s="31" t="str">
        <f>IF(NOT(Table2[[#This Row],[M1B]]=""),"+-","")</f>
        <v>+-</v>
      </c>
      <c r="O2051" s="50"/>
    </row>
    <row r="2052" spans="1:15">
      <c r="A2052" s="28">
        <f>IF(Table2[[#This Row],[TT]]&lt;1,"",COUNT(A$2:A2051)+1)</f>
        <v>1859</v>
      </c>
      <c r="B2052" s="38" t="s">
        <v>2100</v>
      </c>
      <c r="C2052" s="39">
        <v>3</v>
      </c>
      <c r="D2052" s="39">
        <v>300</v>
      </c>
      <c r="E205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052" s="29" t="str">
        <f>IF(Table2[[#This Row],[M1A]]="","",Table2[[#This Row],[M1A]]-Table2[[#This Row],[AWAL]])</f>
        <v/>
      </c>
      <c r="I2052" s="29" t="str">
        <f>IF(Table2[[#This Row],[M2A]]="","",SUM(Table2[[#This Row],[M2A]]-(IF(Table2[[#This Row],[M1A]]="",Table2[[#This Row],[AWAL]],Table2[[#This Row],[M1A]]))))</f>
        <v/>
      </c>
      <c r="J2052" s="30"/>
      <c r="K205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5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52" s="31" t="str">
        <f>IF(NOT(Table2[[#This Row],[M1B]]=""),"+-","")</f>
        <v/>
      </c>
      <c r="O2052" s="50"/>
    </row>
    <row r="2053" spans="1:15">
      <c r="A2053" s="28" t="str">
        <f>IF(Table2[[#This Row],[TT]]&lt;1,"",COUNT(A$2:A2052)+1)</f>
        <v/>
      </c>
      <c r="B2053" s="38" t="s">
        <v>2101</v>
      </c>
      <c r="C2053" s="39">
        <v>3</v>
      </c>
      <c r="D2053" s="39" t="s">
        <v>160</v>
      </c>
      <c r="E205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2053" s="29">
        <v>0</v>
      </c>
      <c r="G2053" s="29">
        <f>IF(Table2[[#This Row],[M1A]]="","",Table2[[#This Row],[M1A]]-Table2[[#This Row],[AWAL]])</f>
        <v>-3</v>
      </c>
      <c r="I2053" s="29" t="str">
        <f>IF(Table2[[#This Row],[M2A]]="","",SUM(Table2[[#This Row],[M2A]]-(IF(Table2[[#This Row],[M1A]]="",Table2[[#This Row],[AWAL]],Table2[[#This Row],[M1A]]))))</f>
        <v/>
      </c>
      <c r="J2053" s="30"/>
      <c r="K205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5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53" s="31" t="str">
        <f>IF(NOT(Table2[[#This Row],[M1B]]=""),"+-","")</f>
        <v>+-</v>
      </c>
      <c r="O2053" s="50"/>
    </row>
    <row r="2054" spans="1:15">
      <c r="A2054" s="28">
        <f>IF(Table2[[#This Row],[TT]]&lt;1,"",COUNT(A$2:A2053)+1)</f>
        <v>1860</v>
      </c>
      <c r="B2054" s="38" t="s">
        <v>2102</v>
      </c>
      <c r="C2054" s="39">
        <v>2</v>
      </c>
      <c r="D2054" s="39" t="s">
        <v>2999</v>
      </c>
      <c r="E205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054" s="29" t="str">
        <f>IF(Table2[[#This Row],[M1A]]="","",Table2[[#This Row],[M1A]]-Table2[[#This Row],[AWAL]])</f>
        <v/>
      </c>
      <c r="I2054" s="29" t="str">
        <f>IF(Table2[[#This Row],[M2A]]="","",SUM(Table2[[#This Row],[M2A]]-(IF(Table2[[#This Row],[M1A]]="",Table2[[#This Row],[AWAL]],Table2[[#This Row],[M1A]]))))</f>
        <v/>
      </c>
      <c r="J2054" s="30"/>
      <c r="K205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5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54" s="31" t="str">
        <f>IF(NOT(Table2[[#This Row],[M1B]]=""),"+-","")</f>
        <v/>
      </c>
      <c r="O2054" s="50"/>
    </row>
    <row r="2055" spans="1:15">
      <c r="A2055" s="28">
        <f>IF(Table2[[#This Row],[TT]]&lt;1,"",COUNT(A$2:A2054)+1)</f>
        <v>1861</v>
      </c>
      <c r="B2055" s="38" t="s">
        <v>2103</v>
      </c>
      <c r="C2055" s="39">
        <v>6</v>
      </c>
      <c r="D2055" s="39" t="s">
        <v>672</v>
      </c>
      <c r="E205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17</v>
      </c>
      <c r="F2055" s="29">
        <v>5</v>
      </c>
      <c r="G2055" s="29">
        <f>IF(Table2[[#This Row],[M1A]]="","",Table2[[#This Row],[M1A]]-Table2[[#This Row],[AWAL]])</f>
        <v>-1</v>
      </c>
      <c r="H2055" s="29">
        <v>4</v>
      </c>
      <c r="I2055" s="29">
        <f>IF(Table2[[#This Row],[M2A]]="","",SUM(Table2[[#This Row],[M2A]]-(IF(Table2[[#This Row],[M1A]]="",Table2[[#This Row],[AWAL]],Table2[[#This Row],[M1A]]))))</f>
        <v>-1</v>
      </c>
      <c r="J2055" s="30">
        <v>17</v>
      </c>
      <c r="K2055" s="29">
        <f>IF(Table2[[#This Row],[M3A]]="","",SUM(Table2[[#This Row],[M3A]]-(IF(Table2[[#This Row],[M2A]]="",IF(Table2[[#This Row],[M1A]]="",Table2[[#This Row],[AWAL]],Table2[[#This Row],[M1A]]),Table2[[#This Row],[M2A]]))))</f>
        <v>13</v>
      </c>
      <c r="M205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55" s="31" t="str">
        <f>IF(NOT(Table2[[#This Row],[M1B]]=""),"+-","")</f>
        <v>+-</v>
      </c>
      <c r="O2055" s="50"/>
    </row>
    <row r="2056" spans="1:15">
      <c r="A2056" s="28">
        <f>IF(Table2[[#This Row],[TT]]&lt;1,"",COUNT(A$2:A2055)+1)</f>
        <v>1862</v>
      </c>
      <c r="B2056" s="38" t="s">
        <v>2104</v>
      </c>
      <c r="C2056" s="39">
        <v>2</v>
      </c>
      <c r="D2056" s="39" t="s">
        <v>812</v>
      </c>
      <c r="E205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056" s="29" t="str">
        <f>IF(Table2[[#This Row],[M1A]]="","",Table2[[#This Row],[M1A]]-Table2[[#This Row],[AWAL]])</f>
        <v/>
      </c>
      <c r="I2056" s="29" t="str">
        <f>IF(Table2[[#This Row],[M2A]]="","",SUM(Table2[[#This Row],[M2A]]-(IF(Table2[[#This Row],[M1A]]="",Table2[[#This Row],[AWAL]],Table2[[#This Row],[M1A]]))))</f>
        <v/>
      </c>
      <c r="J2056" s="30"/>
      <c r="K205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5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56" s="31" t="str">
        <f>IF(NOT(Table2[[#This Row],[M1B]]=""),"+-","")</f>
        <v/>
      </c>
      <c r="O2056" s="50"/>
    </row>
    <row r="2057" spans="1:15">
      <c r="A2057" s="28">
        <f>IF(Table2[[#This Row],[TT]]&lt;1,"",COUNT(A$2:A2056)+1)</f>
        <v>1863</v>
      </c>
      <c r="B2057" s="38" t="s">
        <v>2105</v>
      </c>
      <c r="C2057" s="39">
        <v>2</v>
      </c>
      <c r="D2057" s="39" t="s">
        <v>157</v>
      </c>
      <c r="E205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057" s="29" t="str">
        <f>IF(Table2[[#This Row],[M1A]]="","",Table2[[#This Row],[M1A]]-Table2[[#This Row],[AWAL]])</f>
        <v/>
      </c>
      <c r="I2057" s="29" t="str">
        <f>IF(Table2[[#This Row],[M2A]]="","",SUM(Table2[[#This Row],[M2A]]-(IF(Table2[[#This Row],[M1A]]="",Table2[[#This Row],[AWAL]],Table2[[#This Row],[M1A]]))))</f>
        <v/>
      </c>
      <c r="J2057" s="30"/>
      <c r="K205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5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57" s="31" t="str">
        <f>IF(NOT(Table2[[#This Row],[M1B]]=""),"+-","")</f>
        <v/>
      </c>
      <c r="O2057" s="50"/>
    </row>
    <row r="2058" spans="1:15">
      <c r="A2058" s="28">
        <f>IF(Table2[[#This Row],[TT]]&lt;1,"",COUNT(A$2:A2057)+1)</f>
        <v>1864</v>
      </c>
      <c r="B2058" s="38" t="s">
        <v>2106</v>
      </c>
      <c r="C2058" s="39">
        <v>2</v>
      </c>
      <c r="D2058" s="39" t="s">
        <v>28</v>
      </c>
      <c r="E205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058" s="29" t="str">
        <f>IF(Table2[[#This Row],[M1A]]="","",Table2[[#This Row],[M1A]]-Table2[[#This Row],[AWAL]])</f>
        <v/>
      </c>
      <c r="I2058" s="29" t="str">
        <f>IF(Table2[[#This Row],[M2A]]="","",SUM(Table2[[#This Row],[M2A]]-(IF(Table2[[#This Row],[M1A]]="",Table2[[#This Row],[AWAL]],Table2[[#This Row],[M1A]]))))</f>
        <v/>
      </c>
      <c r="J2058" s="30"/>
      <c r="K205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5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58" s="31" t="str">
        <f>IF(NOT(Table2[[#This Row],[M1B]]=""),"+-","")</f>
        <v/>
      </c>
      <c r="O2058" s="50"/>
    </row>
    <row r="2059" spans="1:15">
      <c r="A2059" s="28">
        <f>IF(Table2[[#This Row],[TT]]&lt;1,"",COUNT(A$2:A2058)+1)</f>
        <v>1865</v>
      </c>
      <c r="B2059" s="38" t="s">
        <v>2107</v>
      </c>
      <c r="C2059" s="39">
        <v>2</v>
      </c>
      <c r="D2059" s="39" t="s">
        <v>64</v>
      </c>
      <c r="E205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059" s="29" t="str">
        <f>IF(Table2[[#This Row],[M1A]]="","",Table2[[#This Row],[M1A]]-Table2[[#This Row],[AWAL]])</f>
        <v/>
      </c>
      <c r="I2059" s="29" t="str">
        <f>IF(Table2[[#This Row],[M2A]]="","",SUM(Table2[[#This Row],[M2A]]-(IF(Table2[[#This Row],[M1A]]="",Table2[[#This Row],[AWAL]],Table2[[#This Row],[M1A]]))))</f>
        <v/>
      </c>
      <c r="J2059" s="30"/>
      <c r="K205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5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59" s="31" t="str">
        <f>IF(NOT(Table2[[#This Row],[M1B]]=""),"+-","")</f>
        <v/>
      </c>
      <c r="O2059" s="50"/>
    </row>
    <row r="2060" spans="1:15">
      <c r="A2060" s="28">
        <f>IF(Table2[[#This Row],[TT]]&lt;1,"",COUNT(A$2:A2059)+1)</f>
        <v>1866</v>
      </c>
      <c r="B2060" s="38" t="s">
        <v>2108</v>
      </c>
      <c r="C2060" s="39">
        <v>15</v>
      </c>
      <c r="D2060" s="39" t="s">
        <v>91</v>
      </c>
      <c r="E206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G2060" s="29" t="str">
        <f>IF(Table2[[#This Row],[M1A]]="","",Table2[[#This Row],[M1A]]-Table2[[#This Row],[AWAL]])</f>
        <v/>
      </c>
      <c r="H2060" s="29">
        <v>14</v>
      </c>
      <c r="I2060" s="29">
        <f>IF(Table2[[#This Row],[M2A]]="","",SUM(Table2[[#This Row],[M2A]]-(IF(Table2[[#This Row],[M1A]]="",Table2[[#This Row],[AWAL]],Table2[[#This Row],[M1A]]))))</f>
        <v>-1</v>
      </c>
      <c r="J2060" s="30">
        <v>13</v>
      </c>
      <c r="K2060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L2060" s="29">
        <v>12</v>
      </c>
      <c r="M2060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2060" s="31" t="str">
        <f>IF(NOT(Table2[[#This Row],[M1B]]=""),"+-","")</f>
        <v/>
      </c>
      <c r="O2060" s="50"/>
    </row>
    <row r="2061" spans="1:15">
      <c r="A2061" s="28">
        <f>IF(Table2[[#This Row],[TT]]&lt;1,"",COUNT(A$2:A2060)+1)</f>
        <v>1867</v>
      </c>
      <c r="B2061" s="38" t="s">
        <v>2109</v>
      </c>
      <c r="C2061" s="39">
        <v>8</v>
      </c>
      <c r="D2061" s="39" t="s">
        <v>178</v>
      </c>
      <c r="E206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2061" s="29" t="str">
        <f>IF(Table2[[#This Row],[M1A]]="","",Table2[[#This Row],[M1A]]-Table2[[#This Row],[AWAL]])</f>
        <v/>
      </c>
      <c r="I2061" s="29" t="str">
        <f>IF(Table2[[#This Row],[M2A]]="","",SUM(Table2[[#This Row],[M2A]]-(IF(Table2[[#This Row],[M1A]]="",Table2[[#This Row],[AWAL]],Table2[[#This Row],[M1A]]))))</f>
        <v/>
      </c>
      <c r="J2061" s="30"/>
      <c r="K206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6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61" s="31" t="str">
        <f>IF(NOT(Table2[[#This Row],[M1B]]=""),"+-","")</f>
        <v/>
      </c>
      <c r="O2061" s="50"/>
    </row>
    <row r="2062" spans="1:15">
      <c r="A2062" s="28">
        <f>IF(Table2[[#This Row],[TT]]&lt;1,"",COUNT(A$2:A2061)+1)</f>
        <v>1868</v>
      </c>
      <c r="B2062" s="38" t="s">
        <v>2110</v>
      </c>
      <c r="C2062" s="39">
        <v>7</v>
      </c>
      <c r="D2062" s="39" t="s">
        <v>178</v>
      </c>
      <c r="E206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2062" s="29" t="str">
        <f>IF(Table2[[#This Row],[M1A]]="","",Table2[[#This Row],[M1A]]-Table2[[#This Row],[AWAL]])</f>
        <v/>
      </c>
      <c r="I2062" s="29" t="str">
        <f>IF(Table2[[#This Row],[M2A]]="","",SUM(Table2[[#This Row],[M2A]]-(IF(Table2[[#This Row],[M1A]]="",Table2[[#This Row],[AWAL]],Table2[[#This Row],[M1A]]))))</f>
        <v/>
      </c>
      <c r="J2062" s="30"/>
      <c r="K206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6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62" s="31" t="str">
        <f>IF(NOT(Table2[[#This Row],[M1B]]=""),"+-","")</f>
        <v/>
      </c>
      <c r="O2062" s="50"/>
    </row>
    <row r="2063" spans="1:15">
      <c r="A2063" s="28">
        <f>IF(Table2[[#This Row],[TT]]&lt;1,"",COUNT(A$2:A2062)+1)</f>
        <v>1869</v>
      </c>
      <c r="B2063" s="38" t="s">
        <v>2111</v>
      </c>
      <c r="C2063" s="39">
        <v>7</v>
      </c>
      <c r="D2063" s="39" t="s">
        <v>178</v>
      </c>
      <c r="E206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2063" s="29" t="str">
        <f>IF(Table2[[#This Row],[M1A]]="","",Table2[[#This Row],[M1A]]-Table2[[#This Row],[AWAL]])</f>
        <v/>
      </c>
      <c r="I2063" s="29" t="str">
        <f>IF(Table2[[#This Row],[M2A]]="","",SUM(Table2[[#This Row],[M2A]]-(IF(Table2[[#This Row],[M1A]]="",Table2[[#This Row],[AWAL]],Table2[[#This Row],[M1A]]))))</f>
        <v/>
      </c>
      <c r="J2063" s="30"/>
      <c r="K206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6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63" s="31" t="str">
        <f>IF(NOT(Table2[[#This Row],[M1B]]=""),"+-","")</f>
        <v/>
      </c>
      <c r="O2063" s="50"/>
    </row>
    <row r="2064" spans="1:15">
      <c r="A2064" s="28">
        <f>IF(Table2[[#This Row],[TT]]&lt;1,"",COUNT(A$2:A2063)+1)</f>
        <v>1870</v>
      </c>
      <c r="B2064" s="38" t="s">
        <v>2112</v>
      </c>
      <c r="C2064" s="39">
        <v>12</v>
      </c>
      <c r="D2064" s="39" t="s">
        <v>910</v>
      </c>
      <c r="E206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G2064" s="29" t="str">
        <f>IF(Table2[[#This Row],[M1A]]="","",Table2[[#This Row],[M1A]]-Table2[[#This Row],[AWAL]])</f>
        <v/>
      </c>
      <c r="I2064" s="29" t="str">
        <f>IF(Table2[[#This Row],[M2A]]="","",SUM(Table2[[#This Row],[M2A]]-(IF(Table2[[#This Row],[M1A]]="",Table2[[#This Row],[AWAL]],Table2[[#This Row],[M1A]]))))</f>
        <v/>
      </c>
      <c r="J2064" s="30">
        <v>11</v>
      </c>
      <c r="K2064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206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64" s="31" t="str">
        <f>IF(NOT(Table2[[#This Row],[M1B]]=""),"+-","")</f>
        <v/>
      </c>
      <c r="O2064" s="50"/>
    </row>
    <row r="2065" spans="1:15">
      <c r="A2065" s="28">
        <f>IF(Table2[[#This Row],[TT]]&lt;1,"",COUNT(A$2:A2064)+1)</f>
        <v>1871</v>
      </c>
      <c r="B2065" s="38" t="s">
        <v>2113</v>
      </c>
      <c r="C2065" s="39">
        <v>9</v>
      </c>
      <c r="D2065" s="39" t="s">
        <v>106</v>
      </c>
      <c r="E206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2065" s="29" t="str">
        <f>IF(Table2[[#This Row],[M1A]]="","",Table2[[#This Row],[M1A]]-Table2[[#This Row],[AWAL]])</f>
        <v/>
      </c>
      <c r="I2065" s="29" t="str">
        <f>IF(Table2[[#This Row],[M2A]]="","",SUM(Table2[[#This Row],[M2A]]-(IF(Table2[[#This Row],[M1A]]="",Table2[[#This Row],[AWAL]],Table2[[#This Row],[M1A]]))))</f>
        <v/>
      </c>
      <c r="J2065" s="30">
        <v>8</v>
      </c>
      <c r="K2065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206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65" s="31" t="str">
        <f>IF(NOT(Table2[[#This Row],[M1B]]=""),"+-","")</f>
        <v/>
      </c>
      <c r="O2065" s="50"/>
    </row>
    <row r="2066" spans="1:15">
      <c r="A2066" s="28">
        <f>IF(Table2[[#This Row],[TT]]&lt;1,"",COUNT(A$2:A2065)+1)</f>
        <v>1872</v>
      </c>
      <c r="B2066" s="38" t="s">
        <v>2114</v>
      </c>
      <c r="C2066" s="39">
        <v>11</v>
      </c>
      <c r="D2066" s="39" t="s">
        <v>186</v>
      </c>
      <c r="E206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G2066" s="29" t="str">
        <f>IF(Table2[[#This Row],[M1A]]="","",Table2[[#This Row],[M1A]]-Table2[[#This Row],[AWAL]])</f>
        <v/>
      </c>
      <c r="I2066" s="29" t="str">
        <f>IF(Table2[[#This Row],[M2A]]="","",SUM(Table2[[#This Row],[M2A]]-(IF(Table2[[#This Row],[M1A]]="",Table2[[#This Row],[AWAL]],Table2[[#This Row],[M1A]]))))</f>
        <v/>
      </c>
      <c r="J2066" s="30"/>
      <c r="K206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6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66" s="31" t="str">
        <f>IF(NOT(Table2[[#This Row],[M1B]]=""),"+-","")</f>
        <v/>
      </c>
      <c r="O2066" s="50"/>
    </row>
    <row r="2067" spans="1:15">
      <c r="A2067" s="28">
        <f>IF(Table2[[#This Row],[TT]]&lt;1,"",COUNT(A$2:A2066)+1)</f>
        <v>1873</v>
      </c>
      <c r="B2067" s="38" t="s">
        <v>2115</v>
      </c>
      <c r="C2067" s="39">
        <v>3</v>
      </c>
      <c r="D2067" s="39" t="s">
        <v>157</v>
      </c>
      <c r="E206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067" s="29" t="str">
        <f>IF(Table2[[#This Row],[M1A]]="","",Table2[[#This Row],[M1A]]-Table2[[#This Row],[AWAL]])</f>
        <v/>
      </c>
      <c r="I2067" s="29" t="str">
        <f>IF(Table2[[#This Row],[M2A]]="","",SUM(Table2[[#This Row],[M2A]]-(IF(Table2[[#This Row],[M1A]]="",Table2[[#This Row],[AWAL]],Table2[[#This Row],[M1A]]))))</f>
        <v/>
      </c>
      <c r="J2067" s="30"/>
      <c r="K206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6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67" s="31" t="str">
        <f>IF(NOT(Table2[[#This Row],[M1B]]=""),"+-","")</f>
        <v/>
      </c>
      <c r="O2067" s="50"/>
    </row>
    <row r="2068" spans="1:15">
      <c r="A2068" s="28">
        <f>IF(Table2[[#This Row],[TT]]&lt;1,"",COUNT(A$2:A2067)+1)</f>
        <v>1874</v>
      </c>
      <c r="B2068" s="38" t="s">
        <v>2116</v>
      </c>
      <c r="C2068" s="39">
        <v>3</v>
      </c>
      <c r="D2068" s="39" t="s">
        <v>445</v>
      </c>
      <c r="E206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068" s="29" t="str">
        <f>IF(Table2[[#This Row],[M1A]]="","",Table2[[#This Row],[M1A]]-Table2[[#This Row],[AWAL]])</f>
        <v/>
      </c>
      <c r="I2068" s="29" t="str">
        <f>IF(Table2[[#This Row],[M2A]]="","",SUM(Table2[[#This Row],[M2A]]-(IF(Table2[[#This Row],[M1A]]="",Table2[[#This Row],[AWAL]],Table2[[#This Row],[M1A]]))))</f>
        <v/>
      </c>
      <c r="J2068" s="30"/>
      <c r="K206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6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68" s="31" t="str">
        <f>IF(NOT(Table2[[#This Row],[M1B]]=""),"+-","")</f>
        <v/>
      </c>
      <c r="O2068" s="50"/>
    </row>
    <row r="2069" spans="1:15">
      <c r="A2069" s="28">
        <f>IF(Table2[[#This Row],[TT]]&lt;1,"",COUNT(A$2:A2068)+1)</f>
        <v>1875</v>
      </c>
      <c r="B2069" s="38" t="s">
        <v>2117</v>
      </c>
      <c r="C2069" s="39">
        <v>8</v>
      </c>
      <c r="D2069" s="39" t="s">
        <v>67</v>
      </c>
      <c r="E206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2069" s="29" t="str">
        <f>IF(Table2[[#This Row],[M1A]]="","",Table2[[#This Row],[M1A]]-Table2[[#This Row],[AWAL]])</f>
        <v/>
      </c>
      <c r="I2069" s="29" t="str">
        <f>IF(Table2[[#This Row],[M2A]]="","",SUM(Table2[[#This Row],[M2A]]-(IF(Table2[[#This Row],[M1A]]="",Table2[[#This Row],[AWAL]],Table2[[#This Row],[M1A]]))))</f>
        <v/>
      </c>
      <c r="J2069" s="30"/>
      <c r="K206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6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69" s="31" t="str">
        <f>IF(NOT(Table2[[#This Row],[M1B]]=""),"+-","")</f>
        <v/>
      </c>
      <c r="O2069" s="50"/>
    </row>
    <row r="2070" spans="1:15">
      <c r="A2070" s="28">
        <f>IF(Table2[[#This Row],[TT]]&lt;1,"",COUNT(A$2:A2069)+1)</f>
        <v>1876</v>
      </c>
      <c r="B2070" s="38" t="s">
        <v>2118</v>
      </c>
      <c r="C2070" s="39">
        <v>9</v>
      </c>
      <c r="D2070" s="39" t="s">
        <v>98</v>
      </c>
      <c r="E207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2070" s="29" t="str">
        <f>IF(Table2[[#This Row],[M1A]]="","",Table2[[#This Row],[M1A]]-Table2[[#This Row],[AWAL]])</f>
        <v/>
      </c>
      <c r="I2070" s="29" t="str">
        <f>IF(Table2[[#This Row],[M2A]]="","",SUM(Table2[[#This Row],[M2A]]-(IF(Table2[[#This Row],[M1A]]="",Table2[[#This Row],[AWAL]],Table2[[#This Row],[M1A]]))))</f>
        <v/>
      </c>
      <c r="J2070" s="30"/>
      <c r="K207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7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70" s="31" t="str">
        <f>IF(NOT(Table2[[#This Row],[M1B]]=""),"+-","")</f>
        <v/>
      </c>
      <c r="O2070" s="50"/>
    </row>
    <row r="2071" spans="1:15">
      <c r="A2071" s="28">
        <f>IF(Table2[[#This Row],[TT]]&lt;1,"",COUNT(A$2:A2070)+1)</f>
        <v>1877</v>
      </c>
      <c r="B2071" s="38" t="s">
        <v>2119</v>
      </c>
      <c r="C2071" s="39">
        <v>8</v>
      </c>
      <c r="D2071" s="39" t="s">
        <v>2120</v>
      </c>
      <c r="E207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2071" s="29" t="str">
        <f>IF(Table2[[#This Row],[M1A]]="","",Table2[[#This Row],[M1A]]-Table2[[#This Row],[AWAL]])</f>
        <v/>
      </c>
      <c r="I2071" s="29" t="str">
        <f>IF(Table2[[#This Row],[M2A]]="","",SUM(Table2[[#This Row],[M2A]]-(IF(Table2[[#This Row],[M1A]]="",Table2[[#This Row],[AWAL]],Table2[[#This Row],[M1A]]))))</f>
        <v/>
      </c>
      <c r="J2071" s="30"/>
      <c r="K207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7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71" s="31" t="str">
        <f>IF(NOT(Table2[[#This Row],[M1B]]=""),"+-","")</f>
        <v/>
      </c>
      <c r="O2071" s="50"/>
    </row>
    <row r="2072" spans="1:15">
      <c r="A2072" s="28">
        <f>IF(Table2[[#This Row],[TT]]&lt;1,"",COUNT(A$2:A2071)+1)</f>
        <v>1878</v>
      </c>
      <c r="B2072" s="38" t="s">
        <v>2121</v>
      </c>
      <c r="C2072" s="39">
        <v>14</v>
      </c>
      <c r="D2072" s="39" t="s">
        <v>835</v>
      </c>
      <c r="E207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G2072" s="29" t="str">
        <f>IF(Table2[[#This Row],[M1A]]="","",Table2[[#This Row],[M1A]]-Table2[[#This Row],[AWAL]])</f>
        <v/>
      </c>
      <c r="I2072" s="29" t="str">
        <f>IF(Table2[[#This Row],[M2A]]="","",SUM(Table2[[#This Row],[M2A]]-(IF(Table2[[#This Row],[M1A]]="",Table2[[#This Row],[AWAL]],Table2[[#This Row],[M1A]]))))</f>
        <v/>
      </c>
      <c r="J2072" s="30"/>
      <c r="K207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7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72" s="31" t="str">
        <f>IF(NOT(Table2[[#This Row],[M1B]]=""),"+-","")</f>
        <v/>
      </c>
      <c r="O2072" s="50"/>
    </row>
    <row r="2073" spans="1:15">
      <c r="A2073" s="28">
        <f>IF(Table2[[#This Row],[TT]]&lt;1,"",COUNT(A$2:A2072)+1)</f>
        <v>1879</v>
      </c>
      <c r="B2073" s="38" t="s">
        <v>2122</v>
      </c>
      <c r="C2073" s="39">
        <v>9</v>
      </c>
      <c r="D2073" s="39" t="s">
        <v>178</v>
      </c>
      <c r="E207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2073" s="29" t="str">
        <f>IF(Table2[[#This Row],[M1A]]="","",Table2[[#This Row],[M1A]]-Table2[[#This Row],[AWAL]])</f>
        <v/>
      </c>
      <c r="I2073" s="29" t="str">
        <f>IF(Table2[[#This Row],[M2A]]="","",SUM(Table2[[#This Row],[M2A]]-(IF(Table2[[#This Row],[M1A]]="",Table2[[#This Row],[AWAL]],Table2[[#This Row],[M1A]]))))</f>
        <v/>
      </c>
      <c r="J2073" s="30"/>
      <c r="K207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7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73" s="31" t="str">
        <f>IF(NOT(Table2[[#This Row],[M1B]]=""),"+-","")</f>
        <v/>
      </c>
      <c r="O2073" s="50"/>
    </row>
    <row r="2074" spans="1:15">
      <c r="A2074" s="28">
        <f>IF(Table2[[#This Row],[TT]]&lt;1,"",COUNT(A$2:A2073)+1)</f>
        <v>1880</v>
      </c>
      <c r="B2074" s="38" t="s">
        <v>2123</v>
      </c>
      <c r="C2074" s="39">
        <v>15</v>
      </c>
      <c r="D2074" s="39" t="s">
        <v>86</v>
      </c>
      <c r="E207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G2074" s="29" t="str">
        <f>IF(Table2[[#This Row],[M1A]]="","",Table2[[#This Row],[M1A]]-Table2[[#This Row],[AWAL]])</f>
        <v/>
      </c>
      <c r="I2074" s="29" t="str">
        <f>IF(Table2[[#This Row],[M2A]]="","",SUM(Table2[[#This Row],[M2A]]-(IF(Table2[[#This Row],[M1A]]="",Table2[[#This Row],[AWAL]],Table2[[#This Row],[M1A]]))))</f>
        <v/>
      </c>
      <c r="J2074" s="30"/>
      <c r="K207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7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74" s="31" t="str">
        <f>IF(NOT(Table2[[#This Row],[M1B]]=""),"+-","")</f>
        <v/>
      </c>
      <c r="O2074" s="50"/>
    </row>
    <row r="2075" spans="1:15">
      <c r="A2075" s="28">
        <f>IF(Table2[[#This Row],[TT]]&lt;1,"",COUNT(A$2:A2074)+1)</f>
        <v>1881</v>
      </c>
      <c r="B2075" s="38" t="s">
        <v>2124</v>
      </c>
      <c r="C2075" s="39">
        <v>6</v>
      </c>
      <c r="D2075" s="39">
        <v>2000</v>
      </c>
      <c r="E207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2075" s="29" t="str">
        <f>IF(Table2[[#This Row],[M1A]]="","",Table2[[#This Row],[M1A]]-Table2[[#This Row],[AWAL]])</f>
        <v/>
      </c>
      <c r="I2075" s="29" t="str">
        <f>IF(Table2[[#This Row],[M2A]]="","",SUM(Table2[[#This Row],[M2A]]-(IF(Table2[[#This Row],[M1A]]="",Table2[[#This Row],[AWAL]],Table2[[#This Row],[M1A]]))))</f>
        <v/>
      </c>
      <c r="J2075" s="30"/>
      <c r="K207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7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75" s="31" t="str">
        <f>IF(NOT(Table2[[#This Row],[M1B]]=""),"+-","")</f>
        <v/>
      </c>
      <c r="O2075" s="50"/>
    </row>
    <row r="2076" spans="1:15">
      <c r="A2076" s="28">
        <f>IF(Table2[[#This Row],[TT]]&lt;1,"",COUNT(A$2:A2075)+1)</f>
        <v>1882</v>
      </c>
      <c r="B2076" s="37" t="s">
        <v>3019</v>
      </c>
      <c r="C2076" s="42">
        <v>16</v>
      </c>
      <c r="D2076" s="42" t="s">
        <v>2683</v>
      </c>
      <c r="E207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F2076" s="29">
        <v>14</v>
      </c>
      <c r="G2076" s="29">
        <f>IF(Table2[[#This Row],[M1A]]="","",Table2[[#This Row],[M1A]]-Table2[[#This Row],[AWAL]])</f>
        <v>-2</v>
      </c>
      <c r="H2076" s="29">
        <v>11</v>
      </c>
      <c r="I2076" s="29">
        <f>IF(Table2[[#This Row],[M2A]]="","",SUM(Table2[[#This Row],[M2A]]-(IF(Table2[[#This Row],[M1A]]="",Table2[[#This Row],[AWAL]],Table2[[#This Row],[M1A]]))))</f>
        <v>-3</v>
      </c>
      <c r="J2076" s="30">
        <v>5</v>
      </c>
      <c r="K2076" s="29">
        <f>IF(Table2[[#This Row],[M3A]]="","",SUM(Table2[[#This Row],[M3A]]-(IF(Table2[[#This Row],[M2A]]="",IF(Table2[[#This Row],[M1A]]="",Table2[[#This Row],[AWAL]],Table2[[#This Row],[M1A]]),Table2[[#This Row],[M2A]]))))</f>
        <v>-6</v>
      </c>
      <c r="L2076" s="29">
        <v>4</v>
      </c>
      <c r="M2076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2076" s="31" t="str">
        <f>IF(NOT(Table2[[#This Row],[M1B]]=""),"+-","")</f>
        <v>+-</v>
      </c>
      <c r="O2076" s="50"/>
    </row>
    <row r="2077" spans="1:15">
      <c r="A2077" s="28">
        <f>IF(Table2[[#This Row],[TT]]&lt;1,"",COUNT(A$2:A2076)+1)</f>
        <v>1883</v>
      </c>
      <c r="B2077" s="38" t="s">
        <v>2125</v>
      </c>
      <c r="C2077" s="39">
        <v>2</v>
      </c>
      <c r="D2077" s="39" t="s">
        <v>2126</v>
      </c>
      <c r="E207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077" s="29" t="str">
        <f>IF(Table2[[#This Row],[M1A]]="","",Table2[[#This Row],[M1A]]-Table2[[#This Row],[AWAL]])</f>
        <v/>
      </c>
      <c r="I2077" s="29" t="str">
        <f>IF(Table2[[#This Row],[M2A]]="","",SUM(Table2[[#This Row],[M2A]]-(IF(Table2[[#This Row],[M1A]]="",Table2[[#This Row],[AWAL]],Table2[[#This Row],[M1A]]))))</f>
        <v/>
      </c>
      <c r="J2077" s="30"/>
      <c r="K207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7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77" s="31" t="str">
        <f>IF(NOT(Table2[[#This Row],[M1B]]=""),"+-","")</f>
        <v/>
      </c>
      <c r="O2077" s="50"/>
    </row>
    <row r="2078" spans="1:15">
      <c r="A2078" s="28">
        <f>IF(Table2[[#This Row],[TT]]&lt;1,"",COUNT(A$2:A2077)+1)</f>
        <v>1884</v>
      </c>
      <c r="B2078" s="38" t="s">
        <v>2127</v>
      </c>
      <c r="C2078" s="39">
        <v>9</v>
      </c>
      <c r="D2078" s="39" t="s">
        <v>705</v>
      </c>
      <c r="E207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2078" s="29" t="str">
        <f>IF(Table2[[#This Row],[M1A]]="","",Table2[[#This Row],[M1A]]-Table2[[#This Row],[AWAL]])</f>
        <v/>
      </c>
      <c r="I2078" s="29" t="str">
        <f>IF(Table2[[#This Row],[M2A]]="","",SUM(Table2[[#This Row],[M2A]]-(IF(Table2[[#This Row],[M1A]]="",Table2[[#This Row],[AWAL]],Table2[[#This Row],[M1A]]))))</f>
        <v/>
      </c>
      <c r="J2078" s="30"/>
      <c r="K207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2078" s="29">
        <v>8</v>
      </c>
      <c r="M2078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2078" s="31" t="str">
        <f>IF(NOT(Table2[[#This Row],[M1B]]=""),"+-","")</f>
        <v/>
      </c>
      <c r="O2078" s="50"/>
    </row>
    <row r="2079" spans="1:15">
      <c r="A2079" s="28">
        <f>IF(Table2[[#This Row],[TT]]&lt;1,"",COUNT(A$2:A2078)+1)</f>
        <v>1885</v>
      </c>
      <c r="B2079" s="38" t="s">
        <v>2128</v>
      </c>
      <c r="C2079" s="39">
        <v>1</v>
      </c>
      <c r="D2079" s="39" t="s">
        <v>82</v>
      </c>
      <c r="E207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079" s="29" t="str">
        <f>IF(Table2[[#This Row],[M1A]]="","",Table2[[#This Row],[M1A]]-Table2[[#This Row],[AWAL]])</f>
        <v/>
      </c>
      <c r="I2079" s="29" t="str">
        <f>IF(Table2[[#This Row],[M2A]]="","",SUM(Table2[[#This Row],[M2A]]-(IF(Table2[[#This Row],[M1A]]="",Table2[[#This Row],[AWAL]],Table2[[#This Row],[M1A]]))))</f>
        <v/>
      </c>
      <c r="J2079" s="30"/>
      <c r="K207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7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79" s="31" t="str">
        <f>IF(NOT(Table2[[#This Row],[M1B]]=""),"+-","")</f>
        <v/>
      </c>
      <c r="O2079" s="50"/>
    </row>
    <row r="2080" spans="1:15">
      <c r="A2080" s="28">
        <f>IF(Table2[[#This Row],[TT]]&lt;1,"",COUNT(A$2:A2079)+1)</f>
        <v>1886</v>
      </c>
      <c r="B2080" s="38" t="s">
        <v>2129</v>
      </c>
      <c r="C2080" s="39">
        <v>2</v>
      </c>
      <c r="D2080" s="39" t="s">
        <v>64</v>
      </c>
      <c r="E208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080" s="29" t="str">
        <f>IF(Table2[[#This Row],[M1A]]="","",Table2[[#This Row],[M1A]]-Table2[[#This Row],[AWAL]])</f>
        <v/>
      </c>
      <c r="I2080" s="29" t="str">
        <f>IF(Table2[[#This Row],[M2A]]="","",SUM(Table2[[#This Row],[M2A]]-(IF(Table2[[#This Row],[M1A]]="",Table2[[#This Row],[AWAL]],Table2[[#This Row],[M1A]]))))</f>
        <v/>
      </c>
      <c r="J2080" s="30"/>
      <c r="K208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8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80" s="31" t="str">
        <f>IF(NOT(Table2[[#This Row],[M1B]]=""),"+-","")</f>
        <v/>
      </c>
      <c r="O2080" s="50"/>
    </row>
    <row r="2081" spans="1:15">
      <c r="A2081" s="28">
        <f>IF(Table2[[#This Row],[TT]]&lt;1,"",COUNT(A$2:A2080)+1)</f>
        <v>1887</v>
      </c>
      <c r="B2081" s="38" t="s">
        <v>2130</v>
      </c>
      <c r="C2081" s="39">
        <v>5</v>
      </c>
      <c r="D2081" s="39" t="s">
        <v>19</v>
      </c>
      <c r="E208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2081" s="29" t="str">
        <f>IF(Table2[[#This Row],[M1A]]="","",Table2[[#This Row],[M1A]]-Table2[[#This Row],[AWAL]])</f>
        <v/>
      </c>
      <c r="I2081" s="29" t="str">
        <f>IF(Table2[[#This Row],[M2A]]="","",SUM(Table2[[#This Row],[M2A]]-(IF(Table2[[#This Row],[M1A]]="",Table2[[#This Row],[AWAL]],Table2[[#This Row],[M1A]]))))</f>
        <v/>
      </c>
      <c r="J2081" s="30"/>
      <c r="K208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8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81" s="31" t="str">
        <f>IF(NOT(Table2[[#This Row],[M1B]]=""),"+-","")</f>
        <v/>
      </c>
      <c r="O2081" s="50"/>
    </row>
    <row r="2082" spans="1:15">
      <c r="A2082" s="28">
        <f>IF(Table2[[#This Row],[TT]]&lt;1,"",COUNT(A$2:A2081)+1)</f>
        <v>1888</v>
      </c>
      <c r="B2082" s="38" t="s">
        <v>2131</v>
      </c>
      <c r="C2082" s="39">
        <v>8</v>
      </c>
      <c r="D2082" s="39" t="s">
        <v>38</v>
      </c>
      <c r="E208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2082" s="29" t="str">
        <f>IF(Table2[[#This Row],[M1A]]="","",Table2[[#This Row],[M1A]]-Table2[[#This Row],[AWAL]])</f>
        <v/>
      </c>
      <c r="I2082" s="29" t="str">
        <f>IF(Table2[[#This Row],[M2A]]="","",SUM(Table2[[#This Row],[M2A]]-(IF(Table2[[#This Row],[M1A]]="",Table2[[#This Row],[AWAL]],Table2[[#This Row],[M1A]]))))</f>
        <v/>
      </c>
      <c r="J2082" s="30"/>
      <c r="K208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8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82" s="31" t="str">
        <f>IF(NOT(Table2[[#This Row],[M1B]]=""),"+-","")</f>
        <v/>
      </c>
      <c r="O2082" s="50"/>
    </row>
    <row r="2083" spans="1:15">
      <c r="A2083" s="28">
        <f>IF(Table2[[#This Row],[TT]]&lt;1,"",COUNT(A$2:A2082)+1)</f>
        <v>1889</v>
      </c>
      <c r="B2083" s="38" t="s">
        <v>2132</v>
      </c>
      <c r="C2083" s="39">
        <v>3</v>
      </c>
      <c r="D2083" s="39" t="s">
        <v>91</v>
      </c>
      <c r="E208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083" s="29" t="str">
        <f>IF(Table2[[#This Row],[M1A]]="","",Table2[[#This Row],[M1A]]-Table2[[#This Row],[AWAL]])</f>
        <v/>
      </c>
      <c r="I2083" s="29" t="str">
        <f>IF(Table2[[#This Row],[M2A]]="","",SUM(Table2[[#This Row],[M2A]]-(IF(Table2[[#This Row],[M1A]]="",Table2[[#This Row],[AWAL]],Table2[[#This Row],[M1A]]))))</f>
        <v/>
      </c>
      <c r="J2083" s="30"/>
      <c r="K208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8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83" s="31" t="str">
        <f>IF(NOT(Table2[[#This Row],[M1B]]=""),"+-","")</f>
        <v/>
      </c>
      <c r="O2083" s="50"/>
    </row>
    <row r="2084" spans="1:15">
      <c r="A2084" s="28">
        <f>IF(Table2[[#This Row],[TT]]&lt;1,"",COUNT(A$2:A2083)+1)</f>
        <v>1890</v>
      </c>
      <c r="B2084" s="38" t="s">
        <v>2133</v>
      </c>
      <c r="C2084" s="39">
        <v>3</v>
      </c>
      <c r="D2084" s="39" t="s">
        <v>2134</v>
      </c>
      <c r="E208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084" s="29" t="str">
        <f>IF(Table2[[#This Row],[M1A]]="","",Table2[[#This Row],[M1A]]-Table2[[#This Row],[AWAL]])</f>
        <v/>
      </c>
      <c r="I2084" s="29" t="str">
        <f>IF(Table2[[#This Row],[M2A]]="","",SUM(Table2[[#This Row],[M2A]]-(IF(Table2[[#This Row],[M1A]]="",Table2[[#This Row],[AWAL]],Table2[[#This Row],[M1A]]))))</f>
        <v/>
      </c>
      <c r="J2084" s="30"/>
      <c r="K208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8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84" s="31" t="str">
        <f>IF(NOT(Table2[[#This Row],[M1B]]=""),"+-","")</f>
        <v/>
      </c>
      <c r="O2084" s="50"/>
    </row>
    <row r="2085" spans="1:15">
      <c r="A2085" s="28">
        <f>IF(Table2[[#This Row],[TT]]&lt;1,"",COUNT(A$2:A2084)+1)</f>
        <v>1891</v>
      </c>
      <c r="B2085" s="38" t="s">
        <v>2135</v>
      </c>
      <c r="C2085" s="39">
        <v>69</v>
      </c>
      <c r="D2085" s="39" t="s">
        <v>14</v>
      </c>
      <c r="E208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69</v>
      </c>
      <c r="G2085" s="29" t="str">
        <f>IF(Table2[[#This Row],[M1A]]="","",Table2[[#This Row],[M1A]]-Table2[[#This Row],[AWAL]])</f>
        <v/>
      </c>
      <c r="I2085" s="29" t="str">
        <f>IF(Table2[[#This Row],[M2A]]="","",SUM(Table2[[#This Row],[M2A]]-(IF(Table2[[#This Row],[M1A]]="",Table2[[#This Row],[AWAL]],Table2[[#This Row],[M1A]]))))</f>
        <v/>
      </c>
      <c r="J2085" s="30"/>
      <c r="K208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8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85" s="31" t="str">
        <f>IF(NOT(Table2[[#This Row],[M1B]]=""),"+-","")</f>
        <v/>
      </c>
      <c r="O2085" s="50"/>
    </row>
    <row r="2086" spans="1:15">
      <c r="A2086" s="28">
        <f>IF(Table2[[#This Row],[TT]]&lt;1,"",COUNT(A$2:A2085)+1)</f>
        <v>1892</v>
      </c>
      <c r="B2086" s="38" t="s">
        <v>2136</v>
      </c>
      <c r="C2086" s="39">
        <v>21</v>
      </c>
      <c r="D2086" s="39" t="s">
        <v>14</v>
      </c>
      <c r="E208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21</v>
      </c>
      <c r="G2086" s="29" t="str">
        <f>IF(Table2[[#This Row],[M1A]]="","",Table2[[#This Row],[M1A]]-Table2[[#This Row],[AWAL]])</f>
        <v/>
      </c>
      <c r="I2086" s="29" t="str">
        <f>IF(Table2[[#This Row],[M2A]]="","",SUM(Table2[[#This Row],[M2A]]-(IF(Table2[[#This Row],[M1A]]="",Table2[[#This Row],[AWAL]],Table2[[#This Row],[M1A]]))))</f>
        <v/>
      </c>
      <c r="J2086" s="30"/>
      <c r="K208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8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86" s="31" t="str">
        <f>IF(NOT(Table2[[#This Row],[M1B]]=""),"+-","")</f>
        <v/>
      </c>
      <c r="O2086" s="50"/>
    </row>
    <row r="2087" spans="1:15">
      <c r="A2087" s="28">
        <f>IF(Table2[[#This Row],[TT]]&lt;1,"",COUNT(A$2:A2086)+1)</f>
        <v>1893</v>
      </c>
      <c r="B2087" s="38" t="s">
        <v>2137</v>
      </c>
      <c r="C2087" s="39">
        <v>1</v>
      </c>
      <c r="D2087" s="39" t="s">
        <v>2138</v>
      </c>
      <c r="E208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087" s="29" t="str">
        <f>IF(Table2[[#This Row],[M1A]]="","",Table2[[#This Row],[M1A]]-Table2[[#This Row],[AWAL]])</f>
        <v/>
      </c>
      <c r="I2087" s="29" t="str">
        <f>IF(Table2[[#This Row],[M2A]]="","",SUM(Table2[[#This Row],[M2A]]-(IF(Table2[[#This Row],[M1A]]="",Table2[[#This Row],[AWAL]],Table2[[#This Row],[M1A]]))))</f>
        <v/>
      </c>
      <c r="J2087" s="30"/>
      <c r="K208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8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87" s="31" t="str">
        <f>IF(NOT(Table2[[#This Row],[M1B]]=""),"+-","")</f>
        <v/>
      </c>
      <c r="O2087" s="50"/>
    </row>
    <row r="2088" spans="1:15">
      <c r="A2088" s="28">
        <f>IF(Table2[[#This Row],[TT]]&lt;1,"",COUNT(A$2:A2087)+1)</f>
        <v>1894</v>
      </c>
      <c r="B2088" s="38" t="s">
        <v>2139</v>
      </c>
      <c r="C2088" s="39">
        <v>1</v>
      </c>
      <c r="D2088" s="39" t="s">
        <v>14</v>
      </c>
      <c r="E208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088" s="29" t="str">
        <f>IF(Table2[[#This Row],[M1A]]="","",Table2[[#This Row],[M1A]]-Table2[[#This Row],[AWAL]])</f>
        <v/>
      </c>
      <c r="I2088" s="29" t="str">
        <f>IF(Table2[[#This Row],[M2A]]="","",SUM(Table2[[#This Row],[M2A]]-(IF(Table2[[#This Row],[M1A]]="",Table2[[#This Row],[AWAL]],Table2[[#This Row],[M1A]]))))</f>
        <v/>
      </c>
      <c r="J2088" s="30"/>
      <c r="K208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8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88" s="31" t="str">
        <f>IF(NOT(Table2[[#This Row],[M1B]]=""),"+-","")</f>
        <v/>
      </c>
      <c r="O2088" s="50"/>
    </row>
    <row r="2089" spans="1:15">
      <c r="A2089" s="28">
        <f>IF(Table2[[#This Row],[TT]]&lt;1,"",COUNT(A$2:A2088)+1)</f>
        <v>1895</v>
      </c>
      <c r="B2089" s="38" t="s">
        <v>2140</v>
      </c>
      <c r="C2089" s="39">
        <v>13</v>
      </c>
      <c r="D2089" s="39" t="s">
        <v>14</v>
      </c>
      <c r="E208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G2089" s="29" t="str">
        <f>IF(Table2[[#This Row],[M1A]]="","",Table2[[#This Row],[M1A]]-Table2[[#This Row],[AWAL]])</f>
        <v/>
      </c>
      <c r="I2089" s="29" t="str">
        <f>IF(Table2[[#This Row],[M2A]]="","",SUM(Table2[[#This Row],[M2A]]-(IF(Table2[[#This Row],[M1A]]="",Table2[[#This Row],[AWAL]],Table2[[#This Row],[M1A]]))))</f>
        <v/>
      </c>
      <c r="J2089" s="30"/>
      <c r="K208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8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89" s="31" t="str">
        <f>IF(NOT(Table2[[#This Row],[M1B]]=""),"+-","")</f>
        <v/>
      </c>
      <c r="O2089" s="50"/>
    </row>
    <row r="2090" spans="1:15">
      <c r="A2090" s="28">
        <f>IF(Table2[[#This Row],[TT]]&lt;1,"",COUNT(A$2:A2089)+1)</f>
        <v>1896</v>
      </c>
      <c r="B2090" s="38" t="s">
        <v>2141</v>
      </c>
      <c r="C2090" s="39">
        <v>1</v>
      </c>
      <c r="D2090" s="39" t="s">
        <v>120</v>
      </c>
      <c r="E209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090" s="29" t="str">
        <f>IF(Table2[[#This Row],[M1A]]="","",Table2[[#This Row],[M1A]]-Table2[[#This Row],[AWAL]])</f>
        <v/>
      </c>
      <c r="I2090" s="29" t="str">
        <f>IF(Table2[[#This Row],[M2A]]="","",SUM(Table2[[#This Row],[M2A]]-(IF(Table2[[#This Row],[M1A]]="",Table2[[#This Row],[AWAL]],Table2[[#This Row],[M1A]]))))</f>
        <v/>
      </c>
      <c r="J2090" s="30"/>
      <c r="K209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9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90" s="31" t="str">
        <f>IF(NOT(Table2[[#This Row],[M1B]]=""),"+-","")</f>
        <v/>
      </c>
      <c r="O2090" s="50"/>
    </row>
    <row r="2091" spans="1:15">
      <c r="A2091" s="28">
        <f>IF(Table2[[#This Row],[TT]]&lt;1,"",COUNT(A$2:A2090)+1)</f>
        <v>1897</v>
      </c>
      <c r="B2091" s="70" t="s">
        <v>2142</v>
      </c>
      <c r="C2091" s="71">
        <v>5</v>
      </c>
      <c r="D2091" s="71" t="s">
        <v>145</v>
      </c>
      <c r="E209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2091" s="29" t="str">
        <f>IF(Table2[[#This Row],[M1A]]="","",Table2[[#This Row],[M1A]]-Table2[[#This Row],[AWAL]])</f>
        <v/>
      </c>
      <c r="I2091" s="29" t="str">
        <f>IF(Table2[[#This Row],[M2A]]="","",SUM(Table2[[#This Row],[M2A]]-(IF(Table2[[#This Row],[M1A]]="",Table2[[#This Row],[AWAL]],Table2[[#This Row],[M1A]]))))</f>
        <v/>
      </c>
      <c r="J2091" s="30"/>
      <c r="K209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9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91" s="31" t="str">
        <f>IF(NOT(Table2[[#This Row],[M1B]]=""),"+-","")</f>
        <v/>
      </c>
      <c r="O2091" s="50"/>
    </row>
    <row r="2092" spans="1:15">
      <c r="A2092" s="28">
        <f>IF(Table2[[#This Row],[TT]]&lt;1,"",COUNT(A$2:A2091)+1)</f>
        <v>1898</v>
      </c>
      <c r="B2092" s="70" t="s">
        <v>2143</v>
      </c>
      <c r="C2092" s="71">
        <v>13</v>
      </c>
      <c r="D2092" s="71" t="s">
        <v>529</v>
      </c>
      <c r="E209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G2092" s="29" t="str">
        <f>IF(Table2[[#This Row],[M1A]]="","",Table2[[#This Row],[M1A]]-Table2[[#This Row],[AWAL]])</f>
        <v/>
      </c>
      <c r="H2092" s="29">
        <v>12</v>
      </c>
      <c r="I2092" s="29">
        <f>IF(Table2[[#This Row],[M2A]]="","",SUM(Table2[[#This Row],[M2A]]-(IF(Table2[[#This Row],[M1A]]="",Table2[[#This Row],[AWAL]],Table2[[#This Row],[M1A]]))))</f>
        <v>-1</v>
      </c>
      <c r="J2092" s="30">
        <v>11</v>
      </c>
      <c r="K2092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209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92" s="31" t="str">
        <f>IF(NOT(Table2[[#This Row],[M1B]]=""),"+-","")</f>
        <v/>
      </c>
      <c r="O2092" s="50"/>
    </row>
    <row r="2093" spans="1:15">
      <c r="A2093" s="28">
        <f>IF(Table2[[#This Row],[TT]]&lt;1,"",COUNT(A$2:A2092)+1)</f>
        <v>1899</v>
      </c>
      <c r="B2093" s="70" t="s">
        <v>2144</v>
      </c>
      <c r="C2093" s="71">
        <v>26</v>
      </c>
      <c r="D2093" s="71" t="s">
        <v>204</v>
      </c>
      <c r="E209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26</v>
      </c>
      <c r="G2093" s="29" t="str">
        <f>IF(Table2[[#This Row],[M1A]]="","",Table2[[#This Row],[M1A]]-Table2[[#This Row],[AWAL]])</f>
        <v/>
      </c>
      <c r="I2093" s="29" t="str">
        <f>IF(Table2[[#This Row],[M2A]]="","",SUM(Table2[[#This Row],[M2A]]-(IF(Table2[[#This Row],[M1A]]="",Table2[[#This Row],[AWAL]],Table2[[#This Row],[M1A]]))))</f>
        <v/>
      </c>
      <c r="J2093" s="30"/>
      <c r="K209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9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93" s="31" t="str">
        <f>IF(NOT(Table2[[#This Row],[M1B]]=""),"+-","")</f>
        <v/>
      </c>
      <c r="O2093" s="50"/>
    </row>
    <row r="2094" spans="1:15">
      <c r="A2094" s="28">
        <f>IF(Table2[[#This Row],[TT]]&lt;1,"",COUNT(A$2:A2093)+1)</f>
        <v>1900</v>
      </c>
      <c r="B2094" s="70" t="s">
        <v>2145</v>
      </c>
      <c r="C2094" s="71">
        <v>1</v>
      </c>
      <c r="D2094" s="71" t="s">
        <v>143</v>
      </c>
      <c r="E209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094" s="29" t="str">
        <f>IF(Table2[[#This Row],[M1A]]="","",Table2[[#This Row],[M1A]]-Table2[[#This Row],[AWAL]])</f>
        <v/>
      </c>
      <c r="I2094" s="29" t="str">
        <f>IF(Table2[[#This Row],[M2A]]="","",SUM(Table2[[#This Row],[M2A]]-(IF(Table2[[#This Row],[M1A]]="",Table2[[#This Row],[AWAL]],Table2[[#This Row],[M1A]]))))</f>
        <v/>
      </c>
      <c r="J2094" s="30"/>
      <c r="K209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9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94" s="31" t="str">
        <f>IF(NOT(Table2[[#This Row],[M1B]]=""),"+-","")</f>
        <v/>
      </c>
      <c r="O2094" s="50"/>
    </row>
    <row r="2095" spans="1:15">
      <c r="A2095" s="28" t="str">
        <f>IF(Table2[[#This Row],[TT]]&lt;1,"",COUNT(A$2:A2094)+1)</f>
        <v/>
      </c>
      <c r="B2095" s="37" t="s">
        <v>2939</v>
      </c>
      <c r="C2095" s="42">
        <v>2</v>
      </c>
      <c r="D2095" s="42" t="s">
        <v>2938</v>
      </c>
      <c r="E209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2095" s="29">
        <v>1</v>
      </c>
      <c r="G2095" s="29">
        <f>IF(Table2[[#This Row],[M1A]]="","",Table2[[#This Row],[M1A]]-Table2[[#This Row],[AWAL]])</f>
        <v>-1</v>
      </c>
      <c r="H2095" s="29">
        <v>0</v>
      </c>
      <c r="I2095" s="29">
        <f>IF(Table2[[#This Row],[M2A]]="","",SUM(Table2[[#This Row],[M2A]]-(IF(Table2[[#This Row],[M1A]]="",Table2[[#This Row],[AWAL]],Table2[[#This Row],[M1A]]))))</f>
        <v>-1</v>
      </c>
      <c r="J2095" s="30"/>
      <c r="K209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9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95" s="31" t="str">
        <f>IF(NOT(Table2[[#This Row],[M1B]]=""),"+-","")</f>
        <v>+-</v>
      </c>
      <c r="O2095" s="50"/>
    </row>
    <row r="2096" spans="1:15">
      <c r="A2096" s="28">
        <f>IF(Table2[[#This Row],[TT]]&lt;1,"",COUNT(A$2:A2095)+1)</f>
        <v>1901</v>
      </c>
      <c r="B2096" s="38" t="s">
        <v>2146</v>
      </c>
      <c r="C2096" s="39">
        <v>46</v>
      </c>
      <c r="D2096" s="39" t="s">
        <v>82</v>
      </c>
      <c r="E209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46</v>
      </c>
      <c r="G2096" s="29" t="str">
        <f>IF(Table2[[#This Row],[M1A]]="","",Table2[[#This Row],[M1A]]-Table2[[#This Row],[AWAL]])</f>
        <v/>
      </c>
      <c r="I2096" s="29" t="str">
        <f>IF(Table2[[#This Row],[M2A]]="","",SUM(Table2[[#This Row],[M2A]]-(IF(Table2[[#This Row],[M1A]]="",Table2[[#This Row],[AWAL]],Table2[[#This Row],[M1A]]))))</f>
        <v/>
      </c>
      <c r="J2096" s="30"/>
      <c r="K209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9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96" s="31" t="str">
        <f>IF(NOT(Table2[[#This Row],[M1B]]=""),"+-","")</f>
        <v/>
      </c>
      <c r="O2096" s="50"/>
    </row>
    <row r="2097" spans="1:15">
      <c r="A2097" s="28">
        <f>IF(Table2[[#This Row],[TT]]&lt;1,"",COUNT(A$2:A2096)+1)</f>
        <v>1902</v>
      </c>
      <c r="B2097" s="38" t="s">
        <v>2147</v>
      </c>
      <c r="C2097" s="39">
        <v>4</v>
      </c>
      <c r="D2097" s="39" t="s">
        <v>2148</v>
      </c>
      <c r="E209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097" s="29" t="str">
        <f>IF(Table2[[#This Row],[M1A]]="","",Table2[[#This Row],[M1A]]-Table2[[#This Row],[AWAL]])</f>
        <v/>
      </c>
      <c r="I2097" s="29" t="str">
        <f>IF(Table2[[#This Row],[M2A]]="","",SUM(Table2[[#This Row],[M2A]]-(IF(Table2[[#This Row],[M1A]]="",Table2[[#This Row],[AWAL]],Table2[[#This Row],[M1A]]))))</f>
        <v/>
      </c>
      <c r="J2097" s="30"/>
      <c r="K209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9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97" s="31" t="str">
        <f>IF(NOT(Table2[[#This Row],[M1B]]=""),"+-","")</f>
        <v/>
      </c>
      <c r="O2097" s="50"/>
    </row>
    <row r="2098" spans="1:15">
      <c r="A2098" s="28">
        <f>IF(Table2[[#This Row],[TT]]&lt;1,"",COUNT(A$2:A2097)+1)</f>
        <v>1903</v>
      </c>
      <c r="B2098" s="38" t="s">
        <v>2149</v>
      </c>
      <c r="C2098" s="39">
        <v>9</v>
      </c>
      <c r="D2098" s="39" t="s">
        <v>221</v>
      </c>
      <c r="E209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2098" s="29" t="str">
        <f>IF(Table2[[#This Row],[M1A]]="","",Table2[[#This Row],[M1A]]-Table2[[#This Row],[AWAL]])</f>
        <v/>
      </c>
      <c r="I2098" s="29" t="str">
        <f>IF(Table2[[#This Row],[M2A]]="","",SUM(Table2[[#This Row],[M2A]]-(IF(Table2[[#This Row],[M1A]]="",Table2[[#This Row],[AWAL]],Table2[[#This Row],[M1A]]))))</f>
        <v/>
      </c>
      <c r="J2098" s="30"/>
      <c r="K209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9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98" s="31" t="str">
        <f>IF(NOT(Table2[[#This Row],[M1B]]=""),"+-","")</f>
        <v/>
      </c>
      <c r="O2098" s="50"/>
    </row>
    <row r="2099" spans="1:15">
      <c r="A2099" s="28">
        <f>IF(Table2[[#This Row],[TT]]&lt;1,"",COUNT(A$2:A2098)+1)</f>
        <v>1904</v>
      </c>
      <c r="B2099" s="38" t="s">
        <v>2150</v>
      </c>
      <c r="C2099" s="39">
        <v>14</v>
      </c>
      <c r="D2099" s="39" t="s">
        <v>1134</v>
      </c>
      <c r="E209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G2099" s="29" t="str">
        <f>IF(Table2[[#This Row],[M1A]]="","",Table2[[#This Row],[M1A]]-Table2[[#This Row],[AWAL]])</f>
        <v/>
      </c>
      <c r="I2099" s="29" t="str">
        <f>IF(Table2[[#This Row],[M2A]]="","",SUM(Table2[[#This Row],[M2A]]-(IF(Table2[[#This Row],[M1A]]="",Table2[[#This Row],[AWAL]],Table2[[#This Row],[M1A]]))))</f>
        <v/>
      </c>
      <c r="J2099" s="30">
        <v>13</v>
      </c>
      <c r="K2099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209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99" s="31" t="str">
        <f>IF(NOT(Table2[[#This Row],[M1B]]=""),"+-","")</f>
        <v/>
      </c>
      <c r="O2099" s="50"/>
    </row>
    <row r="2100" spans="1:15">
      <c r="A2100" s="28">
        <f>IF(Table2[[#This Row],[TT]]&lt;1,"",COUNT(A$2:A2099)+1)</f>
        <v>1905</v>
      </c>
      <c r="B2100" s="70" t="s">
        <v>2151</v>
      </c>
      <c r="C2100" s="71">
        <v>7</v>
      </c>
      <c r="D2100" s="71" t="s">
        <v>86</v>
      </c>
      <c r="E210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2100" s="29" t="str">
        <f>IF(Table2[[#This Row],[M1A]]="","",Table2[[#This Row],[M1A]]-Table2[[#This Row],[AWAL]])</f>
        <v/>
      </c>
      <c r="I2100" s="29" t="str">
        <f>IF(Table2[[#This Row],[M2A]]="","",SUM(Table2[[#This Row],[M2A]]-(IF(Table2[[#This Row],[M1A]]="",Table2[[#This Row],[AWAL]],Table2[[#This Row],[M1A]]))))</f>
        <v/>
      </c>
      <c r="J2100" s="30"/>
      <c r="K210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0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00" s="31" t="str">
        <f>IF(NOT(Table2[[#This Row],[M1B]]=""),"+-","")</f>
        <v/>
      </c>
      <c r="O2100" s="50"/>
    </row>
    <row r="2101" spans="1:15">
      <c r="A2101" s="28">
        <f>IF(Table2[[#This Row],[TT]]&lt;1,"",COUNT(A$2:A2100)+1)</f>
        <v>1906</v>
      </c>
      <c r="B2101" s="38" t="s">
        <v>2152</v>
      </c>
      <c r="C2101" s="39">
        <v>1</v>
      </c>
      <c r="D2101" s="39" t="s">
        <v>86</v>
      </c>
      <c r="E210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101" s="29" t="str">
        <f>IF(Table2[[#This Row],[M1A]]="","",Table2[[#This Row],[M1A]]-Table2[[#This Row],[AWAL]])</f>
        <v/>
      </c>
      <c r="I2101" s="29" t="str">
        <f>IF(Table2[[#This Row],[M2A]]="","",SUM(Table2[[#This Row],[M2A]]-(IF(Table2[[#This Row],[M1A]]="",Table2[[#This Row],[AWAL]],Table2[[#This Row],[M1A]]))))</f>
        <v/>
      </c>
      <c r="J2101" s="30"/>
      <c r="K210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0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01" s="31" t="str">
        <f>IF(NOT(Table2[[#This Row],[M1B]]=""),"+-","")</f>
        <v/>
      </c>
      <c r="O2101" s="50"/>
    </row>
    <row r="2102" spans="1:15">
      <c r="A2102" s="28">
        <f>IF(Table2[[#This Row],[TT]]&lt;1,"",COUNT(A$2:A2101)+1)</f>
        <v>1907</v>
      </c>
      <c r="B2102" s="38" t="s">
        <v>2153</v>
      </c>
      <c r="C2102" s="39">
        <v>1</v>
      </c>
      <c r="D2102" s="39" t="s">
        <v>491</v>
      </c>
      <c r="E210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102" s="29" t="str">
        <f>IF(Table2[[#This Row],[M1A]]="","",Table2[[#This Row],[M1A]]-Table2[[#This Row],[AWAL]])</f>
        <v/>
      </c>
      <c r="I2102" s="29" t="str">
        <f>IF(Table2[[#This Row],[M2A]]="","",SUM(Table2[[#This Row],[M2A]]-(IF(Table2[[#This Row],[M1A]]="",Table2[[#This Row],[AWAL]],Table2[[#This Row],[M1A]]))))</f>
        <v/>
      </c>
      <c r="J2102" s="30"/>
      <c r="K210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0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02" s="31" t="str">
        <f>IF(NOT(Table2[[#This Row],[M1B]]=""),"+-","")</f>
        <v/>
      </c>
      <c r="O2102" s="50"/>
    </row>
    <row r="2103" spans="1:15">
      <c r="A2103" s="28">
        <f>IF(Table2[[#This Row],[TT]]&lt;1,"",COUNT(A$2:A2102)+1)</f>
        <v>1908</v>
      </c>
      <c r="B2103" s="38" t="s">
        <v>2154</v>
      </c>
      <c r="C2103" s="39">
        <v>2</v>
      </c>
      <c r="D2103" s="39" t="s">
        <v>38</v>
      </c>
      <c r="E210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103" s="29" t="str">
        <f>IF(Table2[[#This Row],[M1A]]="","",Table2[[#This Row],[M1A]]-Table2[[#This Row],[AWAL]])</f>
        <v/>
      </c>
      <c r="I2103" s="29" t="str">
        <f>IF(Table2[[#This Row],[M2A]]="","",SUM(Table2[[#This Row],[M2A]]-(IF(Table2[[#This Row],[M1A]]="",Table2[[#This Row],[AWAL]],Table2[[#This Row],[M1A]]))))</f>
        <v/>
      </c>
      <c r="J2103" s="30"/>
      <c r="K210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0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03" s="31" t="str">
        <f>IF(NOT(Table2[[#This Row],[M1B]]=""),"+-","")</f>
        <v/>
      </c>
      <c r="O2103" s="50"/>
    </row>
    <row r="2104" spans="1:15">
      <c r="A2104" s="28">
        <f>IF(Table2[[#This Row],[TT]]&lt;1,"",COUNT(A$2:A2103)+1)</f>
        <v>1909</v>
      </c>
      <c r="B2104" s="38" t="s">
        <v>2155</v>
      </c>
      <c r="C2104" s="39">
        <v>19</v>
      </c>
      <c r="D2104" s="39" t="s">
        <v>67</v>
      </c>
      <c r="E210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17</v>
      </c>
      <c r="F2104" s="29">
        <v>18</v>
      </c>
      <c r="G2104" s="29">
        <f>IF(Table2[[#This Row],[M1A]]="","",Table2[[#This Row],[M1A]]-Table2[[#This Row],[AWAL]])</f>
        <v>-1</v>
      </c>
      <c r="I2104" s="29" t="str">
        <f>IF(Table2[[#This Row],[M2A]]="","",SUM(Table2[[#This Row],[M2A]]-(IF(Table2[[#This Row],[M1A]]="",Table2[[#This Row],[AWAL]],Table2[[#This Row],[M1A]]))))</f>
        <v/>
      </c>
      <c r="J2104" s="30"/>
      <c r="K210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2104" s="29">
        <v>17</v>
      </c>
      <c r="M2104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2104" s="31" t="str">
        <f>IF(NOT(Table2[[#This Row],[M1B]]=""),"+-","")</f>
        <v>+-</v>
      </c>
      <c r="O2104" s="50"/>
    </row>
    <row r="2105" spans="1:15">
      <c r="A2105" s="28">
        <f>IF(Table2[[#This Row],[TT]]&lt;1,"",COUNT(A$2:A2104)+1)</f>
        <v>1910</v>
      </c>
      <c r="B2105" s="38" t="s">
        <v>2156</v>
      </c>
      <c r="C2105" s="39">
        <v>19</v>
      </c>
      <c r="D2105" s="39" t="s">
        <v>43</v>
      </c>
      <c r="E210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19</v>
      </c>
      <c r="G2105" s="29" t="str">
        <f>IF(Table2[[#This Row],[M1A]]="","",Table2[[#This Row],[M1A]]-Table2[[#This Row],[AWAL]])</f>
        <v/>
      </c>
      <c r="I2105" s="29" t="str">
        <f>IF(Table2[[#This Row],[M2A]]="","",SUM(Table2[[#This Row],[M2A]]-(IF(Table2[[#This Row],[M1A]]="",Table2[[#This Row],[AWAL]],Table2[[#This Row],[M1A]]))))</f>
        <v/>
      </c>
      <c r="J2105" s="30"/>
      <c r="K210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0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05" s="31" t="str">
        <f>IF(NOT(Table2[[#This Row],[M1B]]=""),"+-","")</f>
        <v/>
      </c>
      <c r="O2105" s="50"/>
    </row>
    <row r="2106" spans="1:15">
      <c r="A2106" s="28">
        <f>IF(Table2[[#This Row],[TT]]&lt;1,"",COUNT(A$2:A2105)+1)</f>
        <v>1911</v>
      </c>
      <c r="B2106" s="38" t="s">
        <v>2157</v>
      </c>
      <c r="C2106" s="39">
        <v>1</v>
      </c>
      <c r="D2106" s="39" t="s">
        <v>38</v>
      </c>
      <c r="E210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106" s="29" t="str">
        <f>IF(Table2[[#This Row],[M1A]]="","",Table2[[#This Row],[M1A]]-Table2[[#This Row],[AWAL]])</f>
        <v/>
      </c>
      <c r="I2106" s="29" t="str">
        <f>IF(Table2[[#This Row],[M2A]]="","",SUM(Table2[[#This Row],[M2A]]-(IF(Table2[[#This Row],[M1A]]="",Table2[[#This Row],[AWAL]],Table2[[#This Row],[M1A]]))))</f>
        <v/>
      </c>
      <c r="J2106" s="30"/>
      <c r="K210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0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06" s="31" t="str">
        <f>IF(NOT(Table2[[#This Row],[M1B]]=""),"+-","")</f>
        <v/>
      </c>
      <c r="O2106" s="50"/>
    </row>
    <row r="2107" spans="1:15">
      <c r="A2107" s="28">
        <f>IF(Table2[[#This Row],[TT]]&lt;1,"",COUNT(A$2:A2106)+1)</f>
        <v>1912</v>
      </c>
      <c r="B2107" s="38" t="s">
        <v>2158</v>
      </c>
      <c r="C2107" s="39">
        <v>1</v>
      </c>
      <c r="D2107" s="39" t="s">
        <v>51</v>
      </c>
      <c r="E210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107" s="29" t="str">
        <f>IF(Table2[[#This Row],[M1A]]="","",Table2[[#This Row],[M1A]]-Table2[[#This Row],[AWAL]])</f>
        <v/>
      </c>
      <c r="I2107" s="29" t="str">
        <f>IF(Table2[[#This Row],[M2A]]="","",SUM(Table2[[#This Row],[M2A]]-(IF(Table2[[#This Row],[M1A]]="",Table2[[#This Row],[AWAL]],Table2[[#This Row],[M1A]]))))</f>
        <v/>
      </c>
      <c r="J2107" s="30"/>
      <c r="K210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0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07" s="31" t="str">
        <f>IF(NOT(Table2[[#This Row],[M1B]]=""),"+-","")</f>
        <v/>
      </c>
      <c r="O2107" s="50"/>
    </row>
    <row r="2108" spans="1:15">
      <c r="A2108" s="28">
        <f>IF(Table2[[#This Row],[TT]]&lt;1,"",COUNT(A$2:A2107)+1)</f>
        <v>1913</v>
      </c>
      <c r="B2108" s="38" t="s">
        <v>2159</v>
      </c>
      <c r="C2108" s="39">
        <v>40</v>
      </c>
      <c r="D2108" s="39" t="s">
        <v>929</v>
      </c>
      <c r="E210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38</v>
      </c>
      <c r="F2108" s="29">
        <v>39</v>
      </c>
      <c r="G2108" s="29">
        <f>IF(Table2[[#This Row],[M1A]]="","",Table2[[#This Row],[M1A]]-Table2[[#This Row],[AWAL]])</f>
        <v>-1</v>
      </c>
      <c r="I2108" s="29" t="str">
        <f>IF(Table2[[#This Row],[M2A]]="","",SUM(Table2[[#This Row],[M2A]]-(IF(Table2[[#This Row],[M1A]]="",Table2[[#This Row],[AWAL]],Table2[[#This Row],[M1A]]))))</f>
        <v/>
      </c>
      <c r="J2108" s="30">
        <v>38</v>
      </c>
      <c r="K2108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210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08" s="31" t="str">
        <f>IF(NOT(Table2[[#This Row],[M1B]]=""),"+-","")</f>
        <v>+-</v>
      </c>
      <c r="O2108" s="50"/>
    </row>
    <row r="2109" spans="1:15">
      <c r="A2109" s="28">
        <f>IF(Table2[[#This Row],[TT]]&lt;1,"",COUNT(A$2:A2108)+1)</f>
        <v>1914</v>
      </c>
      <c r="B2109" s="38" t="s">
        <v>2160</v>
      </c>
      <c r="C2109" s="39">
        <v>81</v>
      </c>
      <c r="D2109" s="39" t="s">
        <v>28</v>
      </c>
      <c r="E210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79</v>
      </c>
      <c r="F2109" s="29">
        <v>80</v>
      </c>
      <c r="G2109" s="29">
        <f>IF(Table2[[#This Row],[M1A]]="","",Table2[[#This Row],[M1A]]-Table2[[#This Row],[AWAL]])</f>
        <v>-1</v>
      </c>
      <c r="I2109" s="29" t="str">
        <f>IF(Table2[[#This Row],[M2A]]="","",SUM(Table2[[#This Row],[M2A]]-(IF(Table2[[#This Row],[M1A]]="",Table2[[#This Row],[AWAL]],Table2[[#This Row],[M1A]]))))</f>
        <v/>
      </c>
      <c r="J2109" s="30">
        <v>79</v>
      </c>
      <c r="K2109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210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09" s="31" t="str">
        <f>IF(NOT(Table2[[#This Row],[M1B]]=""),"+-","")</f>
        <v>+-</v>
      </c>
      <c r="O2109" s="50"/>
    </row>
    <row r="2110" spans="1:15">
      <c r="A2110" s="28">
        <f>IF(Table2[[#This Row],[TT]]&lt;1,"",COUNT(A$2:A2109)+1)</f>
        <v>1915</v>
      </c>
      <c r="B2110" s="38" t="s">
        <v>3085</v>
      </c>
      <c r="C2110" s="39">
        <v>5</v>
      </c>
      <c r="D2110" s="39" t="s">
        <v>929</v>
      </c>
      <c r="E211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25</v>
      </c>
      <c r="G2110" s="29" t="str">
        <f>IF(Table2[[#This Row],[M1A]]="","",Table2[[#This Row],[M1A]]-Table2[[#This Row],[AWAL]])</f>
        <v/>
      </c>
      <c r="H2110" s="29">
        <v>25</v>
      </c>
      <c r="I2110" s="29">
        <f>IF(Table2[[#This Row],[M2A]]="","",SUM(Table2[[#This Row],[M2A]]-(IF(Table2[[#This Row],[M1A]]="",Table2[[#This Row],[AWAL]],Table2[[#This Row],[M1A]]))))</f>
        <v>20</v>
      </c>
      <c r="J2110" s="30"/>
      <c r="K211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1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10" s="31" t="str">
        <f>IF(NOT(Table2[[#This Row],[M1B]]=""),"+-","")</f>
        <v/>
      </c>
      <c r="O2110" s="50"/>
    </row>
    <row r="2111" spans="1:15">
      <c r="A2111" s="28">
        <f>IF(Table2[[#This Row],[TT]]&lt;1,"",COUNT(A$2:A2110)+1)</f>
        <v>1916</v>
      </c>
      <c r="B2111" s="38" t="s">
        <v>2161</v>
      </c>
      <c r="C2111" s="39">
        <v>4</v>
      </c>
      <c r="D2111" s="39" t="s">
        <v>78</v>
      </c>
      <c r="E211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111" s="29" t="str">
        <f>IF(Table2[[#This Row],[M1A]]="","",Table2[[#This Row],[M1A]]-Table2[[#This Row],[AWAL]])</f>
        <v/>
      </c>
      <c r="I2111" s="29" t="str">
        <f>IF(Table2[[#This Row],[M2A]]="","",SUM(Table2[[#This Row],[M2A]]-(IF(Table2[[#This Row],[M1A]]="",Table2[[#This Row],[AWAL]],Table2[[#This Row],[M1A]]))))</f>
        <v/>
      </c>
      <c r="J2111" s="30"/>
      <c r="K211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1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11" s="31" t="str">
        <f>IF(NOT(Table2[[#This Row],[M1B]]=""),"+-","")</f>
        <v/>
      </c>
      <c r="O2111" s="50"/>
    </row>
    <row r="2112" spans="1:15">
      <c r="A2112" s="28">
        <f>IF(Table2[[#This Row],[TT]]&lt;1,"",COUNT(A$2:A2111)+1)</f>
        <v>1917</v>
      </c>
      <c r="B2112" s="38" t="s">
        <v>2162</v>
      </c>
      <c r="C2112" s="39">
        <v>4</v>
      </c>
      <c r="D2112" s="39" t="s">
        <v>1502</v>
      </c>
      <c r="E211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112" s="29" t="str">
        <f>IF(Table2[[#This Row],[M1A]]="","",Table2[[#This Row],[M1A]]-Table2[[#This Row],[AWAL]])</f>
        <v/>
      </c>
      <c r="I2112" s="29" t="str">
        <f>IF(Table2[[#This Row],[M2A]]="","",SUM(Table2[[#This Row],[M2A]]-(IF(Table2[[#This Row],[M1A]]="",Table2[[#This Row],[AWAL]],Table2[[#This Row],[M1A]]))))</f>
        <v/>
      </c>
      <c r="J2112" s="30"/>
      <c r="K211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1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12" s="31" t="str">
        <f>IF(NOT(Table2[[#This Row],[M1B]]=""),"+-","")</f>
        <v/>
      </c>
      <c r="O2112" s="50"/>
    </row>
    <row r="2113" spans="1:15">
      <c r="A2113" s="28">
        <f>IF(Table2[[#This Row],[TT]]&lt;1,"",COUNT(A$2:A2112)+1)</f>
        <v>1918</v>
      </c>
      <c r="B2113" s="38" t="s">
        <v>2163</v>
      </c>
      <c r="C2113" s="39">
        <v>1</v>
      </c>
      <c r="D2113" s="39" t="s">
        <v>950</v>
      </c>
      <c r="E211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113" s="29" t="str">
        <f>IF(Table2[[#This Row],[M1A]]="","",Table2[[#This Row],[M1A]]-Table2[[#This Row],[AWAL]])</f>
        <v/>
      </c>
      <c r="I2113" s="29" t="str">
        <f>IF(Table2[[#This Row],[M2A]]="","",SUM(Table2[[#This Row],[M2A]]-(IF(Table2[[#This Row],[M1A]]="",Table2[[#This Row],[AWAL]],Table2[[#This Row],[M1A]]))))</f>
        <v/>
      </c>
      <c r="J2113" s="30"/>
      <c r="K211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1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13" s="31" t="str">
        <f>IF(NOT(Table2[[#This Row],[M1B]]=""),"+-","")</f>
        <v/>
      </c>
      <c r="O2113" s="50"/>
    </row>
    <row r="2114" spans="1:15">
      <c r="A2114" s="48">
        <f>IF(Table2[[#This Row],[TT]]&lt;1,"",COUNT(A$2:A2113)+1)</f>
        <v>1919</v>
      </c>
      <c r="B2114" s="37" t="s">
        <v>3086</v>
      </c>
      <c r="C2114" s="75"/>
      <c r="D2114" s="75" t="s">
        <v>2677</v>
      </c>
      <c r="E2114" s="5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F2114" s="49">
        <v>2</v>
      </c>
      <c r="G2114" s="50">
        <f>IF(Table2[[#This Row],[M1A]]="","",Table2[[#This Row],[M1A]]-Table2[[#This Row],[AWAL]])</f>
        <v>2</v>
      </c>
      <c r="H2114" s="49"/>
      <c r="I2114" s="50" t="str">
        <f>IF(Table2[[#This Row],[M2A]]="","",SUM(Table2[[#This Row],[M2A]]-(IF(Table2[[#This Row],[M1A]]="",Table2[[#This Row],[AWAL]],Table2[[#This Row],[M1A]]))))</f>
        <v/>
      </c>
      <c r="J2114" s="51"/>
      <c r="K2114" s="50" t="str">
        <f>IF(Table2[[#This Row],[M3A]]="","",SUM(Table2[[#This Row],[M3A]]-(IF(Table2[[#This Row],[M2A]]="",IF(Table2[[#This Row],[M1A]]="",Table2[[#This Row],[AWAL]],Table2[[#This Row],[M1A]]),Table2[[#This Row],[M2A]]))))</f>
        <v/>
      </c>
      <c r="L2114" s="49"/>
      <c r="M2114" s="50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14" s="50" t="str">
        <f>IF(NOT(Table2[[#This Row],[M1B]]=""),"+-","")</f>
        <v>+-</v>
      </c>
      <c r="O2114" s="50"/>
    </row>
    <row r="2115" spans="1:15">
      <c r="A2115" s="28">
        <f>IF(Table2[[#This Row],[TT]]&lt;1,"",COUNT(A$2:A2114)+1)</f>
        <v>1920</v>
      </c>
      <c r="B2115" s="38" t="s">
        <v>2164</v>
      </c>
      <c r="C2115" s="39">
        <v>1</v>
      </c>
      <c r="D2115" s="39" t="s">
        <v>57</v>
      </c>
      <c r="E211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115" s="29" t="str">
        <f>IF(Table2[[#This Row],[M1A]]="","",Table2[[#This Row],[M1A]]-Table2[[#This Row],[AWAL]])</f>
        <v/>
      </c>
      <c r="I2115" s="29" t="str">
        <f>IF(Table2[[#This Row],[M2A]]="","",SUM(Table2[[#This Row],[M2A]]-(IF(Table2[[#This Row],[M1A]]="",Table2[[#This Row],[AWAL]],Table2[[#This Row],[M1A]]))))</f>
        <v/>
      </c>
      <c r="J2115" s="30"/>
      <c r="K211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1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15" s="31" t="str">
        <f>IF(NOT(Table2[[#This Row],[M1B]]=""),"+-","")</f>
        <v/>
      </c>
      <c r="O2115" s="50"/>
    </row>
    <row r="2116" spans="1:15">
      <c r="A2116" s="28">
        <f>IF(Table2[[#This Row],[TT]]&lt;1,"",COUNT(A$2:A2115)+1)</f>
        <v>1921</v>
      </c>
      <c r="B2116" s="38" t="s">
        <v>2165</v>
      </c>
      <c r="C2116" s="39">
        <v>2</v>
      </c>
      <c r="D2116" s="39" t="s">
        <v>49</v>
      </c>
      <c r="E211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116" s="29" t="str">
        <f>IF(Table2[[#This Row],[M1A]]="","",Table2[[#This Row],[M1A]]-Table2[[#This Row],[AWAL]])</f>
        <v/>
      </c>
      <c r="I2116" s="29" t="str">
        <f>IF(Table2[[#This Row],[M2A]]="","",SUM(Table2[[#This Row],[M2A]]-(IF(Table2[[#This Row],[M1A]]="",Table2[[#This Row],[AWAL]],Table2[[#This Row],[M1A]]))))</f>
        <v/>
      </c>
      <c r="J2116" s="30"/>
      <c r="K211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1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16" s="31" t="str">
        <f>IF(NOT(Table2[[#This Row],[M1B]]=""),"+-","")</f>
        <v/>
      </c>
      <c r="O2116" s="50"/>
    </row>
    <row r="2117" spans="1:15">
      <c r="A2117" s="28">
        <f>IF(Table2[[#This Row],[TT]]&lt;1,"",COUNT(A$2:A2116)+1)</f>
        <v>1922</v>
      </c>
      <c r="B2117" s="38" t="s">
        <v>2166</v>
      </c>
      <c r="C2117" s="39">
        <v>4</v>
      </c>
      <c r="D2117" s="39" t="s">
        <v>954</v>
      </c>
      <c r="E211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117" s="29" t="str">
        <f>IF(Table2[[#This Row],[M1A]]="","",Table2[[#This Row],[M1A]]-Table2[[#This Row],[AWAL]])</f>
        <v/>
      </c>
      <c r="I2117" s="29" t="str">
        <f>IF(Table2[[#This Row],[M2A]]="","",SUM(Table2[[#This Row],[M2A]]-(IF(Table2[[#This Row],[M1A]]="",Table2[[#This Row],[AWAL]],Table2[[#This Row],[M1A]]))))</f>
        <v/>
      </c>
      <c r="J2117" s="30"/>
      <c r="K211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1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17" s="31" t="str">
        <f>IF(NOT(Table2[[#This Row],[M1B]]=""),"+-","")</f>
        <v/>
      </c>
      <c r="O2117" s="50"/>
    </row>
    <row r="2118" spans="1:15">
      <c r="A2118" s="28">
        <f>IF(Table2[[#This Row],[TT]]&lt;1,"",COUNT(A$2:A2117)+1)</f>
        <v>1923</v>
      </c>
      <c r="B2118" s="38" t="s">
        <v>2167</v>
      </c>
      <c r="C2118" s="39">
        <v>7</v>
      </c>
      <c r="D2118" s="39" t="s">
        <v>57</v>
      </c>
      <c r="E211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2118" s="29" t="str">
        <f>IF(Table2[[#This Row],[M1A]]="","",Table2[[#This Row],[M1A]]-Table2[[#This Row],[AWAL]])</f>
        <v/>
      </c>
      <c r="I2118" s="29" t="str">
        <f>IF(Table2[[#This Row],[M2A]]="","",SUM(Table2[[#This Row],[M2A]]-(IF(Table2[[#This Row],[M1A]]="",Table2[[#This Row],[AWAL]],Table2[[#This Row],[M1A]]))))</f>
        <v/>
      </c>
      <c r="J2118" s="30"/>
      <c r="K211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1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18" s="31" t="str">
        <f>IF(NOT(Table2[[#This Row],[M1B]]=""),"+-","")</f>
        <v/>
      </c>
      <c r="O2118" s="50"/>
    </row>
    <row r="2119" spans="1:15">
      <c r="A2119" s="28">
        <f>IF(Table2[[#This Row],[TT]]&lt;1,"",COUNT(A$2:A2118)+1)</f>
        <v>1924</v>
      </c>
      <c r="B2119" s="38" t="s">
        <v>2168</v>
      </c>
      <c r="C2119" s="39">
        <v>3</v>
      </c>
      <c r="D2119" s="39" t="s">
        <v>954</v>
      </c>
      <c r="E211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119" s="29" t="str">
        <f>IF(Table2[[#This Row],[M1A]]="","",Table2[[#This Row],[M1A]]-Table2[[#This Row],[AWAL]])</f>
        <v/>
      </c>
      <c r="I2119" s="29" t="str">
        <f>IF(Table2[[#This Row],[M2A]]="","",SUM(Table2[[#This Row],[M2A]]-(IF(Table2[[#This Row],[M1A]]="",Table2[[#This Row],[AWAL]],Table2[[#This Row],[M1A]]))))</f>
        <v/>
      </c>
      <c r="J2119" s="30"/>
      <c r="K211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1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19" s="31" t="str">
        <f>IF(NOT(Table2[[#This Row],[M1B]]=""),"+-","")</f>
        <v/>
      </c>
      <c r="O2119" s="50"/>
    </row>
    <row r="2120" spans="1:15">
      <c r="A2120" s="28">
        <f>IF(Table2[[#This Row],[TT]]&lt;1,"",COUNT(A$2:A2119)+1)</f>
        <v>1925</v>
      </c>
      <c r="B2120" s="38" t="s">
        <v>2169</v>
      </c>
      <c r="C2120" s="39">
        <v>6</v>
      </c>
      <c r="D2120" s="39" t="s">
        <v>347</v>
      </c>
      <c r="E212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2120" s="29" t="str">
        <f>IF(Table2[[#This Row],[M1A]]="","",Table2[[#This Row],[M1A]]-Table2[[#This Row],[AWAL]])</f>
        <v/>
      </c>
      <c r="I2120" s="29" t="str">
        <f>IF(Table2[[#This Row],[M2A]]="","",SUM(Table2[[#This Row],[M2A]]-(IF(Table2[[#This Row],[M1A]]="",Table2[[#This Row],[AWAL]],Table2[[#This Row],[M1A]]))))</f>
        <v/>
      </c>
      <c r="J2120" s="30"/>
      <c r="K212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2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20" s="31" t="str">
        <f>IF(NOT(Table2[[#This Row],[M1B]]=""),"+-","")</f>
        <v/>
      </c>
      <c r="O2120" s="50"/>
    </row>
    <row r="2121" spans="1:15">
      <c r="A2121" s="28">
        <f>IF(Table2[[#This Row],[TT]]&lt;1,"",COUNT(A$2:A2120)+1)</f>
        <v>1926</v>
      </c>
      <c r="B2121" s="38" t="s">
        <v>2170</v>
      </c>
      <c r="C2121" s="39">
        <v>9</v>
      </c>
      <c r="D2121" s="39" t="s">
        <v>57</v>
      </c>
      <c r="E212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2121" s="29" t="str">
        <f>IF(Table2[[#This Row],[M1A]]="","",Table2[[#This Row],[M1A]]-Table2[[#This Row],[AWAL]])</f>
        <v/>
      </c>
      <c r="I2121" s="29" t="str">
        <f>IF(Table2[[#This Row],[M2A]]="","",SUM(Table2[[#This Row],[M2A]]-(IF(Table2[[#This Row],[M1A]]="",Table2[[#This Row],[AWAL]],Table2[[#This Row],[M1A]]))))</f>
        <v/>
      </c>
      <c r="J2121" s="30"/>
      <c r="K212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2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21" s="31" t="str">
        <f>IF(NOT(Table2[[#This Row],[M1B]]=""),"+-","")</f>
        <v/>
      </c>
      <c r="O2121" s="50"/>
    </row>
    <row r="2122" spans="1:15">
      <c r="A2122" s="28">
        <f>IF(Table2[[#This Row],[TT]]&lt;1,"",COUNT(A$2:A2121)+1)</f>
        <v>1927</v>
      </c>
      <c r="B2122" s="38" t="s">
        <v>2171</v>
      </c>
      <c r="C2122" s="39">
        <v>1</v>
      </c>
      <c r="D2122" s="39" t="s">
        <v>178</v>
      </c>
      <c r="E212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122" s="29" t="str">
        <f>IF(Table2[[#This Row],[M1A]]="","",Table2[[#This Row],[M1A]]-Table2[[#This Row],[AWAL]])</f>
        <v/>
      </c>
      <c r="I2122" s="29" t="str">
        <f>IF(Table2[[#This Row],[M2A]]="","",SUM(Table2[[#This Row],[M2A]]-(IF(Table2[[#This Row],[M1A]]="",Table2[[#This Row],[AWAL]],Table2[[#This Row],[M1A]]))))</f>
        <v/>
      </c>
      <c r="J2122" s="30"/>
      <c r="K212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2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22" s="31" t="str">
        <f>IF(NOT(Table2[[#This Row],[M1B]]=""),"+-","")</f>
        <v/>
      </c>
      <c r="O2122" s="50"/>
    </row>
    <row r="2123" spans="1:15">
      <c r="A2123" s="28">
        <f>IF(Table2[[#This Row],[TT]]&lt;1,"",COUNT(A$2:A2122)+1)</f>
        <v>1928</v>
      </c>
      <c r="B2123" s="38" t="s">
        <v>2172</v>
      </c>
      <c r="C2123" s="39">
        <v>1</v>
      </c>
      <c r="D2123" s="39" t="s">
        <v>825</v>
      </c>
      <c r="E212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123" s="29" t="str">
        <f>IF(Table2[[#This Row],[M1A]]="","",Table2[[#This Row],[M1A]]-Table2[[#This Row],[AWAL]])</f>
        <v/>
      </c>
      <c r="I2123" s="29" t="str">
        <f>IF(Table2[[#This Row],[M2A]]="","",SUM(Table2[[#This Row],[M2A]]-(IF(Table2[[#This Row],[M1A]]="",Table2[[#This Row],[AWAL]],Table2[[#This Row],[M1A]]))))</f>
        <v/>
      </c>
      <c r="J2123" s="30"/>
      <c r="K212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2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23" s="31" t="str">
        <f>IF(NOT(Table2[[#This Row],[M1B]]=""),"+-","")</f>
        <v/>
      </c>
      <c r="O2123" s="50"/>
    </row>
    <row r="2124" spans="1:15">
      <c r="A2124" s="28">
        <f>IF(Table2[[#This Row],[TT]]&lt;1,"",COUNT(A$2:A2123)+1)</f>
        <v>1929</v>
      </c>
      <c r="B2124" s="38" t="s">
        <v>2173</v>
      </c>
      <c r="C2124" s="39">
        <v>8</v>
      </c>
      <c r="D2124" s="39" t="s">
        <v>1371</v>
      </c>
      <c r="E212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2124" s="29" t="str">
        <f>IF(Table2[[#This Row],[M1A]]="","",Table2[[#This Row],[M1A]]-Table2[[#This Row],[AWAL]])</f>
        <v/>
      </c>
      <c r="I2124" s="29" t="str">
        <f>IF(Table2[[#This Row],[M2A]]="","",SUM(Table2[[#This Row],[M2A]]-(IF(Table2[[#This Row],[M1A]]="",Table2[[#This Row],[AWAL]],Table2[[#This Row],[M1A]]))))</f>
        <v/>
      </c>
      <c r="J2124" s="30"/>
      <c r="K212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2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24" s="31" t="str">
        <f>IF(NOT(Table2[[#This Row],[M1B]]=""),"+-","")</f>
        <v/>
      </c>
      <c r="O2124" s="50"/>
    </row>
    <row r="2125" spans="1:15">
      <c r="A2125" s="28">
        <f>IF(Table2[[#This Row],[TT]]&lt;1,"",COUNT(A$2:A2124)+1)</f>
        <v>1930</v>
      </c>
      <c r="B2125" s="38" t="s">
        <v>2174</v>
      </c>
      <c r="C2125" s="39">
        <v>8</v>
      </c>
      <c r="D2125" s="39" t="s">
        <v>57</v>
      </c>
      <c r="E212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2125" s="29" t="str">
        <f>IF(Table2[[#This Row],[M1A]]="","",Table2[[#This Row],[M1A]]-Table2[[#This Row],[AWAL]])</f>
        <v/>
      </c>
      <c r="I2125" s="29" t="str">
        <f>IF(Table2[[#This Row],[M2A]]="","",SUM(Table2[[#This Row],[M2A]]-(IF(Table2[[#This Row],[M1A]]="",Table2[[#This Row],[AWAL]],Table2[[#This Row],[M1A]]))))</f>
        <v/>
      </c>
      <c r="J2125" s="30"/>
      <c r="K212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2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25" s="31" t="str">
        <f>IF(NOT(Table2[[#This Row],[M1B]]=""),"+-","")</f>
        <v/>
      </c>
      <c r="O2125" s="50"/>
    </row>
    <row r="2126" spans="1:15">
      <c r="A2126" s="32">
        <f>IF(Table2[[#This Row],[TT]]&lt;1,"",COUNT(A$2:A2125)+1)</f>
        <v>1931</v>
      </c>
      <c r="B2126" s="38" t="s">
        <v>2175</v>
      </c>
      <c r="C2126" s="39">
        <v>7</v>
      </c>
      <c r="D2126" s="39" t="s">
        <v>196</v>
      </c>
      <c r="E2126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2126" s="31" t="str">
        <f>IF(Table2[[#This Row],[M1A]]="","",Table2[[#This Row],[M1A]]-Table2[[#This Row],[AWAL]])</f>
        <v/>
      </c>
      <c r="H2126" s="29">
        <v>6</v>
      </c>
      <c r="I2126" s="31">
        <f>IF(Table2[[#This Row],[M2A]]="","",SUM(Table2[[#This Row],[M2A]]-(IF(Table2[[#This Row],[M1A]]="",Table2[[#This Row],[AWAL]],Table2[[#This Row],[M1A]]))))</f>
        <v>-1</v>
      </c>
      <c r="J2126" s="33"/>
      <c r="K2126" s="31" t="str">
        <f>IF(Table2[[#This Row],[M3A]]="","",SUM(Table2[[#This Row],[M3A]]-(IF(Table2[[#This Row],[M2A]]="",IF(Table2[[#This Row],[M1A]]="",Table2[[#This Row],[AWAL]],Table2[[#This Row],[M1A]]),Table2[[#This Row],[M2A]]))))</f>
        <v/>
      </c>
      <c r="L2126" s="31"/>
      <c r="M2126" s="31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26" s="31" t="str">
        <f>IF(NOT(Table2[[#This Row],[M1B]]=""),"+-","")</f>
        <v/>
      </c>
      <c r="O2126" s="50"/>
    </row>
    <row r="2127" spans="1:15">
      <c r="A2127" s="28">
        <f>IF(Table2[[#This Row],[TT]]&lt;1,"",COUNT(A$2:A2126)+1)</f>
        <v>1932</v>
      </c>
      <c r="B2127" s="38" t="s">
        <v>2176</v>
      </c>
      <c r="C2127" s="39">
        <v>16</v>
      </c>
      <c r="D2127" s="39" t="s">
        <v>445</v>
      </c>
      <c r="E212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16</v>
      </c>
      <c r="G2127" s="29" t="str">
        <f>IF(Table2[[#This Row],[M1A]]="","",Table2[[#This Row],[M1A]]-Table2[[#This Row],[AWAL]])</f>
        <v/>
      </c>
      <c r="I2127" s="29" t="str">
        <f>IF(Table2[[#This Row],[M2A]]="","",SUM(Table2[[#This Row],[M2A]]-(IF(Table2[[#This Row],[M1A]]="",Table2[[#This Row],[AWAL]],Table2[[#This Row],[M1A]]))))</f>
        <v/>
      </c>
      <c r="J2127" s="30"/>
      <c r="K212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2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27" s="31" t="str">
        <f>IF(NOT(Table2[[#This Row],[M1B]]=""),"+-","")</f>
        <v/>
      </c>
      <c r="O2127" s="50"/>
    </row>
    <row r="2128" spans="1:15">
      <c r="A2128" s="28">
        <f>IF(Table2[[#This Row],[TT]]&lt;1,"",COUNT(A$2:A2127)+1)</f>
        <v>1933</v>
      </c>
      <c r="B2128" s="38" t="s">
        <v>2640</v>
      </c>
      <c r="C2128" s="39">
        <v>1</v>
      </c>
      <c r="D2128" s="39">
        <v>1800</v>
      </c>
      <c r="E212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128" s="29" t="str">
        <f>IF(Table2[[#This Row],[M1A]]="","",Table2[[#This Row],[M1A]]-Table2[[#This Row],[AWAL]])</f>
        <v/>
      </c>
      <c r="I2128" s="29" t="str">
        <f>IF(Table2[[#This Row],[M2A]]="","",SUM(Table2[[#This Row],[M2A]]-(IF(Table2[[#This Row],[M1A]]="",Table2[[#This Row],[AWAL]],Table2[[#This Row],[M1A]]))))</f>
        <v/>
      </c>
      <c r="J2128" s="30"/>
      <c r="K212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2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28" s="31" t="str">
        <f>IF(NOT(Table2[[#This Row],[M1B]]=""),"+-","")</f>
        <v/>
      </c>
      <c r="O2128" s="50"/>
    </row>
    <row r="2129" spans="1:15">
      <c r="A2129" s="28">
        <f>IF(Table2[[#This Row],[TT]]&lt;1,"",COUNT(A$2:A2128)+1)</f>
        <v>1934</v>
      </c>
      <c r="B2129" s="38" t="s">
        <v>2177</v>
      </c>
      <c r="C2129" s="39">
        <v>9</v>
      </c>
      <c r="D2129" s="39">
        <v>1600</v>
      </c>
      <c r="E212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2129" s="29" t="str">
        <f>IF(Table2[[#This Row],[M1A]]="","",Table2[[#This Row],[M1A]]-Table2[[#This Row],[AWAL]])</f>
        <v/>
      </c>
      <c r="I2129" s="29" t="str">
        <f>IF(Table2[[#This Row],[M2A]]="","",SUM(Table2[[#This Row],[M2A]]-(IF(Table2[[#This Row],[M1A]]="",Table2[[#This Row],[AWAL]],Table2[[#This Row],[M1A]]))))</f>
        <v/>
      </c>
      <c r="J2129" s="30"/>
      <c r="K212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2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29" s="31" t="str">
        <f>IF(NOT(Table2[[#This Row],[M1B]]=""),"+-","")</f>
        <v/>
      </c>
      <c r="O2129" s="50"/>
    </row>
    <row r="2130" spans="1:15">
      <c r="A2130" s="32">
        <f>IF(Table2[[#This Row],[TT]]&lt;1,"",COUNT(A$2:A2129)+1)</f>
        <v>1935</v>
      </c>
      <c r="B2130" s="38" t="s">
        <v>2178</v>
      </c>
      <c r="C2130" s="39">
        <v>1</v>
      </c>
      <c r="D2130" s="39" t="s">
        <v>204</v>
      </c>
      <c r="E2130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130" s="31" t="str">
        <f>IF(Table2[[#This Row],[M1A]]="","",Table2[[#This Row],[M1A]]-Table2[[#This Row],[AWAL]])</f>
        <v/>
      </c>
      <c r="I2130" s="31" t="str">
        <f>IF(Table2[[#This Row],[M2A]]="","",SUM(Table2[[#This Row],[M2A]]-(IF(Table2[[#This Row],[M1A]]="",Table2[[#This Row],[AWAL]],Table2[[#This Row],[M1A]]))))</f>
        <v/>
      </c>
      <c r="J2130" s="33"/>
      <c r="K2130" s="31" t="str">
        <f>IF(Table2[[#This Row],[M3A]]="","",SUM(Table2[[#This Row],[M3A]]-(IF(Table2[[#This Row],[M2A]]="",IF(Table2[[#This Row],[M1A]]="",Table2[[#This Row],[AWAL]],Table2[[#This Row],[M1A]]),Table2[[#This Row],[M2A]]))))</f>
        <v/>
      </c>
      <c r="L2130" s="31"/>
      <c r="M2130" s="31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30" s="31" t="str">
        <f>IF(NOT(Table2[[#This Row],[M1B]]=""),"+-","")</f>
        <v/>
      </c>
      <c r="O2130" s="50"/>
    </row>
    <row r="2131" spans="1:15">
      <c r="A2131" s="28">
        <f>IF(Table2[[#This Row],[TT]]&lt;1,"",COUNT(A$2:A2130)+1)</f>
        <v>1936</v>
      </c>
      <c r="B2131" s="70" t="s">
        <v>2179</v>
      </c>
      <c r="C2131" s="71">
        <v>41</v>
      </c>
      <c r="D2131" s="71" t="s">
        <v>36</v>
      </c>
      <c r="E213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39</v>
      </c>
      <c r="F2131" s="29">
        <v>40</v>
      </c>
      <c r="G2131" s="29">
        <f>IF(Table2[[#This Row],[M1A]]="","",Table2[[#This Row],[M1A]]-Table2[[#This Row],[AWAL]])</f>
        <v>-1</v>
      </c>
      <c r="H2131" s="29">
        <v>39</v>
      </c>
      <c r="I2131" s="29">
        <f>IF(Table2[[#This Row],[M2A]]="","",SUM(Table2[[#This Row],[M2A]]-(IF(Table2[[#This Row],[M1A]]="",Table2[[#This Row],[AWAL]],Table2[[#This Row],[M1A]]))))</f>
        <v>-1</v>
      </c>
      <c r="J2131" s="30"/>
      <c r="K213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3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31" s="31" t="str">
        <f>IF(NOT(Table2[[#This Row],[M1B]]=""),"+-","")</f>
        <v>+-</v>
      </c>
      <c r="O2131" s="50"/>
    </row>
    <row r="2132" spans="1:15">
      <c r="A2132" s="28">
        <f>IF(Table2[[#This Row],[TT]]&lt;1,"",COUNT(A$2:A2131)+1)</f>
        <v>1937</v>
      </c>
      <c r="B2132" s="70" t="s">
        <v>2180</v>
      </c>
      <c r="C2132" s="71">
        <v>2</v>
      </c>
      <c r="D2132" s="71" t="s">
        <v>157</v>
      </c>
      <c r="E213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132" s="29" t="str">
        <f>IF(Table2[[#This Row],[M1A]]="","",Table2[[#This Row],[M1A]]-Table2[[#This Row],[AWAL]])</f>
        <v/>
      </c>
      <c r="I2132" s="29" t="str">
        <f>IF(Table2[[#This Row],[M2A]]="","",SUM(Table2[[#This Row],[M2A]]-(IF(Table2[[#This Row],[M1A]]="",Table2[[#This Row],[AWAL]],Table2[[#This Row],[M1A]]))))</f>
        <v/>
      </c>
      <c r="J2132" s="30"/>
      <c r="K213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3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32" s="31" t="str">
        <f>IF(NOT(Table2[[#This Row],[M1B]]=""),"+-","")</f>
        <v/>
      </c>
      <c r="O2132" s="50"/>
    </row>
    <row r="2133" spans="1:15">
      <c r="A2133" s="78">
        <f>IF(Table2[[#This Row],[TT]]&lt;1,"",COUNT(A$2:A2132)+1)</f>
        <v>1938</v>
      </c>
      <c r="B2133" s="84" t="s">
        <v>3120</v>
      </c>
      <c r="C2133" s="79"/>
      <c r="D2133" s="79">
        <v>108</v>
      </c>
      <c r="E2133" s="8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F2133" s="81"/>
      <c r="G2133" s="80" t="str">
        <f>IF(Table2[[#This Row],[M1A]]="","",Table2[[#This Row],[M1A]]-Table2[[#This Row],[AWAL]])</f>
        <v/>
      </c>
      <c r="H2133" s="81"/>
      <c r="I2133" s="80" t="str">
        <f>IF(Table2[[#This Row],[M2A]]="","",SUM(Table2[[#This Row],[M2A]]-(IF(Table2[[#This Row],[M1A]]="",Table2[[#This Row],[AWAL]],Table2[[#This Row],[M1A]]))))</f>
        <v/>
      </c>
      <c r="J2133" s="82">
        <v>2</v>
      </c>
      <c r="K2133" s="80">
        <f>IF(Table2[[#This Row],[M3A]]="","",SUM(Table2[[#This Row],[M3A]]-(IF(Table2[[#This Row],[M2A]]="",IF(Table2[[#This Row],[M1A]]="",Table2[[#This Row],[AWAL]],Table2[[#This Row],[M1A]]),Table2[[#This Row],[M2A]]))))</f>
        <v>2</v>
      </c>
      <c r="L2133" s="81"/>
      <c r="M2133" s="80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33" s="80" t="str">
        <f>IF(NOT(Table2[[#This Row],[M1B]]=""),"+-","")</f>
        <v/>
      </c>
      <c r="O2133" s="80"/>
    </row>
    <row r="2134" spans="1:15">
      <c r="A2134" s="28">
        <f>IF(Table2[[#This Row],[TT]]&lt;1,"",COUNT(A$2:A2133)+1)</f>
        <v>1939</v>
      </c>
      <c r="B2134" s="70" t="s">
        <v>2181</v>
      </c>
      <c r="C2134" s="71">
        <v>1</v>
      </c>
      <c r="D2134" s="71">
        <v>100</v>
      </c>
      <c r="E213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134" s="29" t="str">
        <f>IF(Table2[[#This Row],[M1A]]="","",Table2[[#This Row],[M1A]]-Table2[[#This Row],[AWAL]])</f>
        <v/>
      </c>
      <c r="I2134" s="29" t="str">
        <f>IF(Table2[[#This Row],[M2A]]="","",SUM(Table2[[#This Row],[M2A]]-(IF(Table2[[#This Row],[M1A]]="",Table2[[#This Row],[AWAL]],Table2[[#This Row],[M1A]]))))</f>
        <v/>
      </c>
      <c r="J2134" s="30"/>
      <c r="K213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3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34" s="31" t="str">
        <f>IF(NOT(Table2[[#This Row],[M1B]]=""),"+-","")</f>
        <v/>
      </c>
      <c r="O2134" s="50"/>
    </row>
    <row r="2135" spans="1:15">
      <c r="A2135" s="28">
        <f>IF(Table2[[#This Row],[TT]]&lt;1,"",COUNT(A$2:A2134)+1)</f>
        <v>1940</v>
      </c>
      <c r="B2135" s="38" t="s">
        <v>2182</v>
      </c>
      <c r="C2135" s="39">
        <v>1</v>
      </c>
      <c r="D2135" s="39" t="s">
        <v>139</v>
      </c>
      <c r="E213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135" s="29" t="str">
        <f>IF(Table2[[#This Row],[M1A]]="","",Table2[[#This Row],[M1A]]-Table2[[#This Row],[AWAL]])</f>
        <v/>
      </c>
      <c r="I2135" s="29" t="str">
        <f>IF(Table2[[#This Row],[M2A]]="","",SUM(Table2[[#This Row],[M2A]]-(IF(Table2[[#This Row],[M1A]]="",Table2[[#This Row],[AWAL]],Table2[[#This Row],[M1A]]))))</f>
        <v/>
      </c>
      <c r="J2135" s="30"/>
      <c r="K213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3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35" s="31" t="str">
        <f>IF(NOT(Table2[[#This Row],[M1B]]=""),"+-","")</f>
        <v/>
      </c>
      <c r="O2135" s="50"/>
    </row>
    <row r="2136" spans="1:15">
      <c r="A2136" s="28">
        <f>IF(Table2[[#This Row],[TT]]&lt;1,"",COUNT(A$2:A2135)+1)</f>
        <v>1941</v>
      </c>
      <c r="B2136" s="38" t="s">
        <v>2183</v>
      </c>
      <c r="C2136" s="39">
        <v>2</v>
      </c>
      <c r="D2136" s="39" t="s">
        <v>2184</v>
      </c>
      <c r="E213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136" s="29" t="str">
        <f>IF(Table2[[#This Row],[M1A]]="","",Table2[[#This Row],[M1A]]-Table2[[#This Row],[AWAL]])</f>
        <v/>
      </c>
      <c r="I2136" s="29" t="str">
        <f>IF(Table2[[#This Row],[M2A]]="","",SUM(Table2[[#This Row],[M2A]]-(IF(Table2[[#This Row],[M1A]]="",Table2[[#This Row],[AWAL]],Table2[[#This Row],[M1A]]))))</f>
        <v/>
      </c>
      <c r="J2136" s="30"/>
      <c r="K213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3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36" s="31" t="str">
        <f>IF(NOT(Table2[[#This Row],[M1B]]=""),"+-","")</f>
        <v/>
      </c>
      <c r="O2136" s="50"/>
    </row>
    <row r="2137" spans="1:15">
      <c r="A2137" s="28">
        <f>IF(Table2[[#This Row],[TT]]&lt;1,"",COUNT(A$2:A2136)+1)</f>
        <v>1942</v>
      </c>
      <c r="B2137" s="38" t="s">
        <v>2185</v>
      </c>
      <c r="C2137" s="39">
        <v>1</v>
      </c>
      <c r="D2137" s="39" t="s">
        <v>400</v>
      </c>
      <c r="E213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137" s="29" t="str">
        <f>IF(Table2[[#This Row],[M1A]]="","",Table2[[#This Row],[M1A]]-Table2[[#This Row],[AWAL]])</f>
        <v/>
      </c>
      <c r="I2137" s="29" t="str">
        <f>IF(Table2[[#This Row],[M2A]]="","",SUM(Table2[[#This Row],[M2A]]-(IF(Table2[[#This Row],[M1A]]="",Table2[[#This Row],[AWAL]],Table2[[#This Row],[M1A]]))))</f>
        <v/>
      </c>
      <c r="J2137" s="30"/>
      <c r="K213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3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37" s="31" t="str">
        <f>IF(NOT(Table2[[#This Row],[M1B]]=""),"+-","")</f>
        <v/>
      </c>
      <c r="O2137" s="50"/>
    </row>
    <row r="2138" spans="1:15">
      <c r="A2138" s="28">
        <f>IF(Table2[[#This Row],[TT]]&lt;1,"",COUNT(A$2:A2137)+1)</f>
        <v>1943</v>
      </c>
      <c r="B2138" s="38" t="s">
        <v>2186</v>
      </c>
      <c r="C2138" s="39">
        <v>4</v>
      </c>
      <c r="D2138" s="39" t="s">
        <v>55</v>
      </c>
      <c r="E213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138" s="29" t="str">
        <f>IF(Table2[[#This Row],[M1A]]="","",Table2[[#This Row],[M1A]]-Table2[[#This Row],[AWAL]])</f>
        <v/>
      </c>
      <c r="I2138" s="29" t="str">
        <f>IF(Table2[[#This Row],[M2A]]="","",SUM(Table2[[#This Row],[M2A]]-(IF(Table2[[#This Row],[M1A]]="",Table2[[#This Row],[AWAL]],Table2[[#This Row],[M1A]]))))</f>
        <v/>
      </c>
      <c r="J2138" s="30"/>
      <c r="K213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3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38" s="31" t="str">
        <f>IF(NOT(Table2[[#This Row],[M1B]]=""),"+-","")</f>
        <v/>
      </c>
      <c r="O2138" s="50"/>
    </row>
    <row r="2139" spans="1:15">
      <c r="A2139" s="28">
        <f>IF(Table2[[#This Row],[TT]]&lt;1,"",COUNT(A$2:A2138)+1)</f>
        <v>1944</v>
      </c>
      <c r="B2139" s="70" t="s">
        <v>2187</v>
      </c>
      <c r="C2139" s="71">
        <v>4</v>
      </c>
      <c r="D2139" s="71">
        <v>480</v>
      </c>
      <c r="E213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139" s="29" t="str">
        <f>IF(Table2[[#This Row],[M1A]]="","",Table2[[#This Row],[M1A]]-Table2[[#This Row],[AWAL]])</f>
        <v/>
      </c>
      <c r="I2139" s="29" t="str">
        <f>IF(Table2[[#This Row],[M2A]]="","",SUM(Table2[[#This Row],[M2A]]-(IF(Table2[[#This Row],[M1A]]="",Table2[[#This Row],[AWAL]],Table2[[#This Row],[M1A]]))))</f>
        <v/>
      </c>
      <c r="J2139" s="30"/>
      <c r="K213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3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39" s="31" t="str">
        <f>IF(NOT(Table2[[#This Row],[M1B]]=""),"+-","")</f>
        <v/>
      </c>
      <c r="O2139" s="50"/>
    </row>
    <row r="2140" spans="1:15">
      <c r="A2140" s="28">
        <f>IF(Table2[[#This Row],[TT]]&lt;1,"",COUNT(A$2:A2139)+1)</f>
        <v>1945</v>
      </c>
      <c r="B2140" s="38" t="s">
        <v>2188</v>
      </c>
      <c r="C2140" s="39">
        <v>1</v>
      </c>
      <c r="D2140" s="39" t="s">
        <v>2189</v>
      </c>
      <c r="E214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140" s="29" t="str">
        <f>IF(Table2[[#This Row],[M1A]]="","",Table2[[#This Row],[M1A]]-Table2[[#This Row],[AWAL]])</f>
        <v/>
      </c>
      <c r="I2140" s="29" t="str">
        <f>IF(Table2[[#This Row],[M2A]]="","",SUM(Table2[[#This Row],[M2A]]-(IF(Table2[[#This Row],[M1A]]="",Table2[[#This Row],[AWAL]],Table2[[#This Row],[M1A]]))))</f>
        <v/>
      </c>
      <c r="J2140" s="30"/>
      <c r="K214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4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40" s="31" t="str">
        <f>IF(NOT(Table2[[#This Row],[M1B]]=""),"+-","")</f>
        <v/>
      </c>
      <c r="O2140" s="50"/>
    </row>
    <row r="2141" spans="1:15">
      <c r="A2141" s="28">
        <f>IF(Table2[[#This Row],[TT]]&lt;1,"",COUNT(A$2:A2140)+1)</f>
        <v>1946</v>
      </c>
      <c r="B2141" s="38" t="s">
        <v>2190</v>
      </c>
      <c r="C2141" s="39">
        <v>1</v>
      </c>
      <c r="D2141" s="39">
        <v>2400</v>
      </c>
      <c r="E214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141" s="29" t="str">
        <f>IF(Table2[[#This Row],[M1A]]="","",Table2[[#This Row],[M1A]]-Table2[[#This Row],[AWAL]])</f>
        <v/>
      </c>
      <c r="I2141" s="29" t="str">
        <f>IF(Table2[[#This Row],[M2A]]="","",SUM(Table2[[#This Row],[M2A]]-(IF(Table2[[#This Row],[M1A]]="",Table2[[#This Row],[AWAL]],Table2[[#This Row],[M1A]]))))</f>
        <v/>
      </c>
      <c r="J2141" s="30"/>
      <c r="K214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4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41" s="31" t="str">
        <f>IF(NOT(Table2[[#This Row],[M1B]]=""),"+-","")</f>
        <v/>
      </c>
      <c r="O2141" s="50"/>
    </row>
    <row r="2142" spans="1:15">
      <c r="A2142" s="28">
        <f>IF(Table2[[#This Row],[TT]]&lt;1,"",COUNT(A$2:A2141)+1)</f>
        <v>1947</v>
      </c>
      <c r="B2142" s="38" t="s">
        <v>2191</v>
      </c>
      <c r="C2142" s="39">
        <v>1</v>
      </c>
      <c r="D2142" s="39" t="s">
        <v>139</v>
      </c>
      <c r="E214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142" s="29" t="str">
        <f>IF(Table2[[#This Row],[M1A]]="","",Table2[[#This Row],[M1A]]-Table2[[#This Row],[AWAL]])</f>
        <v/>
      </c>
      <c r="I2142" s="29" t="str">
        <f>IF(Table2[[#This Row],[M2A]]="","",SUM(Table2[[#This Row],[M2A]]-(IF(Table2[[#This Row],[M1A]]="",Table2[[#This Row],[AWAL]],Table2[[#This Row],[M1A]]))))</f>
        <v/>
      </c>
      <c r="J2142" s="30"/>
      <c r="K214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4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42" s="31" t="str">
        <f>IF(NOT(Table2[[#This Row],[M1B]]=""),"+-","")</f>
        <v/>
      </c>
      <c r="O2142" s="50"/>
    </row>
    <row r="2143" spans="1:15">
      <c r="A2143" s="28">
        <f>IF(Table2[[#This Row],[TT]]&lt;1,"",COUNT(A$2:A2142)+1)</f>
        <v>1948</v>
      </c>
      <c r="B2143" s="38" t="s">
        <v>2192</v>
      </c>
      <c r="C2143" s="39">
        <v>4</v>
      </c>
      <c r="D2143" s="39">
        <v>800</v>
      </c>
      <c r="E214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143" s="29" t="str">
        <f>IF(Table2[[#This Row],[M1A]]="","",Table2[[#This Row],[M1A]]-Table2[[#This Row],[AWAL]])</f>
        <v/>
      </c>
      <c r="I2143" s="29" t="str">
        <f>IF(Table2[[#This Row],[M2A]]="","",SUM(Table2[[#This Row],[M2A]]-(IF(Table2[[#This Row],[M1A]]="",Table2[[#This Row],[AWAL]],Table2[[#This Row],[M1A]]))))</f>
        <v/>
      </c>
      <c r="J2143" s="30"/>
      <c r="K214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4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43" s="31" t="str">
        <f>IF(NOT(Table2[[#This Row],[M1B]]=""),"+-","")</f>
        <v/>
      </c>
      <c r="O2143" s="50"/>
    </row>
    <row r="2144" spans="1:15">
      <c r="A2144" s="28">
        <f>IF(Table2[[#This Row],[TT]]&lt;1,"",COUNT(A$2:A2143)+1)</f>
        <v>1949</v>
      </c>
      <c r="B2144" s="38" t="s">
        <v>2193</v>
      </c>
      <c r="C2144" s="39">
        <v>4</v>
      </c>
      <c r="D2144" s="39">
        <v>800</v>
      </c>
      <c r="E214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144" s="29" t="str">
        <f>IF(Table2[[#This Row],[M1A]]="","",Table2[[#This Row],[M1A]]-Table2[[#This Row],[AWAL]])</f>
        <v/>
      </c>
      <c r="I2144" s="29" t="str">
        <f>IF(Table2[[#This Row],[M2A]]="","",SUM(Table2[[#This Row],[M2A]]-(IF(Table2[[#This Row],[M1A]]="",Table2[[#This Row],[AWAL]],Table2[[#This Row],[M1A]]))))</f>
        <v/>
      </c>
      <c r="J2144" s="30"/>
      <c r="K214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4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44" s="31" t="str">
        <f>IF(NOT(Table2[[#This Row],[M1B]]=""),"+-","")</f>
        <v/>
      </c>
      <c r="O2144" s="50"/>
    </row>
    <row r="2145" spans="1:15">
      <c r="A2145" s="28">
        <f>IF(Table2[[#This Row],[TT]]&lt;1,"",COUNT(A$2:A2144)+1)</f>
        <v>1950</v>
      </c>
      <c r="B2145" s="38" t="s">
        <v>2194</v>
      </c>
      <c r="C2145" s="39">
        <v>6</v>
      </c>
      <c r="D2145" s="39" t="s">
        <v>2195</v>
      </c>
      <c r="E214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2145" s="29" t="str">
        <f>IF(Table2[[#This Row],[M1A]]="","",Table2[[#This Row],[M1A]]-Table2[[#This Row],[AWAL]])</f>
        <v/>
      </c>
      <c r="I2145" s="29" t="str">
        <f>IF(Table2[[#This Row],[M2A]]="","",SUM(Table2[[#This Row],[M2A]]-(IF(Table2[[#This Row],[M1A]]="",Table2[[#This Row],[AWAL]],Table2[[#This Row],[M1A]]))))</f>
        <v/>
      </c>
      <c r="J2145" s="30"/>
      <c r="K214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4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45" s="31" t="str">
        <f>IF(NOT(Table2[[#This Row],[M1B]]=""),"+-","")</f>
        <v/>
      </c>
      <c r="O2145" s="50"/>
    </row>
    <row r="2146" spans="1:15">
      <c r="A2146" s="28">
        <f>IF(Table2[[#This Row],[TT]]&lt;1,"",COUNT(A$2:A2145)+1)</f>
        <v>1951</v>
      </c>
      <c r="B2146" s="38" t="s">
        <v>2196</v>
      </c>
      <c r="C2146" s="39">
        <v>1</v>
      </c>
      <c r="D2146" s="39" t="s">
        <v>96</v>
      </c>
      <c r="E214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146" s="29" t="str">
        <f>IF(Table2[[#This Row],[M1A]]="","",Table2[[#This Row],[M1A]]-Table2[[#This Row],[AWAL]])</f>
        <v/>
      </c>
      <c r="I2146" s="29" t="str">
        <f>IF(Table2[[#This Row],[M2A]]="","",SUM(Table2[[#This Row],[M2A]]-(IF(Table2[[#This Row],[M1A]]="",Table2[[#This Row],[AWAL]],Table2[[#This Row],[M1A]]))))</f>
        <v/>
      </c>
      <c r="J2146" s="30"/>
      <c r="K214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4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46" s="31" t="str">
        <f>IF(NOT(Table2[[#This Row],[M1B]]=""),"+-","")</f>
        <v/>
      </c>
      <c r="O2146" s="50"/>
    </row>
    <row r="2147" spans="1:15">
      <c r="A2147" s="28">
        <f>IF(Table2[[#This Row],[TT]]&lt;1,"",COUNT(A$2:A2146)+1)</f>
        <v>1952</v>
      </c>
      <c r="B2147" s="38" t="s">
        <v>2197</v>
      </c>
      <c r="C2147" s="39">
        <v>3</v>
      </c>
      <c r="D2147" s="39" t="s">
        <v>186</v>
      </c>
      <c r="E214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147" s="29" t="str">
        <f>IF(Table2[[#This Row],[M1A]]="","",Table2[[#This Row],[M1A]]-Table2[[#This Row],[AWAL]])</f>
        <v/>
      </c>
      <c r="I2147" s="29" t="str">
        <f>IF(Table2[[#This Row],[M2A]]="","",SUM(Table2[[#This Row],[M2A]]-(IF(Table2[[#This Row],[M1A]]="",Table2[[#This Row],[AWAL]],Table2[[#This Row],[M1A]]))))</f>
        <v/>
      </c>
      <c r="J2147" s="30"/>
      <c r="K214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4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47" s="31" t="str">
        <f>IF(NOT(Table2[[#This Row],[M1B]]=""),"+-","")</f>
        <v/>
      </c>
      <c r="O2147" s="50"/>
    </row>
    <row r="2148" spans="1:15">
      <c r="A2148" s="28">
        <f>IF(Table2[[#This Row],[TT]]&lt;1,"",COUNT(A$2:A2147)+1)</f>
        <v>1953</v>
      </c>
      <c r="B2148" s="38" t="s">
        <v>2198</v>
      </c>
      <c r="C2148" s="39">
        <v>3</v>
      </c>
      <c r="D2148" s="39" t="s">
        <v>51</v>
      </c>
      <c r="E214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148" s="29" t="str">
        <f>IF(Table2[[#This Row],[M1A]]="","",Table2[[#This Row],[M1A]]-Table2[[#This Row],[AWAL]])</f>
        <v/>
      </c>
      <c r="I2148" s="29" t="str">
        <f>IF(Table2[[#This Row],[M2A]]="","",SUM(Table2[[#This Row],[M2A]]-(IF(Table2[[#This Row],[M1A]]="",Table2[[#This Row],[AWAL]],Table2[[#This Row],[M1A]]))))</f>
        <v/>
      </c>
      <c r="J2148" s="30"/>
      <c r="K214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4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48" s="31" t="str">
        <f>IF(NOT(Table2[[#This Row],[M1B]]=""),"+-","")</f>
        <v/>
      </c>
      <c r="O2148" s="50"/>
    </row>
    <row r="2149" spans="1:15">
      <c r="A2149" s="28">
        <f>IF(Table2[[#This Row],[TT]]&lt;1,"",COUNT(A$2:A2148)+1)</f>
        <v>1954</v>
      </c>
      <c r="B2149" s="38" t="s">
        <v>2199</v>
      </c>
      <c r="C2149" s="39">
        <v>3</v>
      </c>
      <c r="D2149" s="39" t="s">
        <v>96</v>
      </c>
      <c r="E214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149" s="29" t="str">
        <f>IF(Table2[[#This Row],[M1A]]="","",Table2[[#This Row],[M1A]]-Table2[[#This Row],[AWAL]])</f>
        <v/>
      </c>
      <c r="I2149" s="29" t="str">
        <f>IF(Table2[[#This Row],[M2A]]="","",SUM(Table2[[#This Row],[M2A]]-(IF(Table2[[#This Row],[M1A]]="",Table2[[#This Row],[AWAL]],Table2[[#This Row],[M1A]]))))</f>
        <v/>
      </c>
      <c r="J2149" s="30"/>
      <c r="K214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4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49" s="31" t="str">
        <f>IF(NOT(Table2[[#This Row],[M1B]]=""),"+-","")</f>
        <v/>
      </c>
      <c r="O2149" s="50"/>
    </row>
    <row r="2150" spans="1:15">
      <c r="A2150" s="28">
        <f>IF(Table2[[#This Row],[TT]]&lt;1,"",COUNT(A$2:A2149)+1)</f>
        <v>1955</v>
      </c>
      <c r="B2150" s="38" t="s">
        <v>2200</v>
      </c>
      <c r="C2150" s="39">
        <v>1</v>
      </c>
      <c r="D2150" s="39" t="s">
        <v>244</v>
      </c>
      <c r="E215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150" s="29" t="str">
        <f>IF(Table2[[#This Row],[M1A]]="","",Table2[[#This Row],[M1A]]-Table2[[#This Row],[AWAL]])</f>
        <v/>
      </c>
      <c r="I2150" s="29" t="str">
        <f>IF(Table2[[#This Row],[M2A]]="","",SUM(Table2[[#This Row],[M2A]]-(IF(Table2[[#This Row],[M1A]]="",Table2[[#This Row],[AWAL]],Table2[[#This Row],[M1A]]))))</f>
        <v/>
      </c>
      <c r="J2150" s="30"/>
      <c r="K215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5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50" s="31" t="str">
        <f>IF(NOT(Table2[[#This Row],[M1B]]=""),"+-","")</f>
        <v/>
      </c>
      <c r="O2150" s="50"/>
    </row>
    <row r="2151" spans="1:15">
      <c r="A2151" s="28">
        <f>IF(Table2[[#This Row],[TT]]&lt;1,"",COUNT(A$2:A2150)+1)</f>
        <v>1956</v>
      </c>
      <c r="B2151" s="38" t="s">
        <v>2201</v>
      </c>
      <c r="C2151" s="39">
        <v>11</v>
      </c>
      <c r="D2151" s="39" t="s">
        <v>2202</v>
      </c>
      <c r="E215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G2151" s="29" t="str">
        <f>IF(Table2[[#This Row],[M1A]]="","",Table2[[#This Row],[M1A]]-Table2[[#This Row],[AWAL]])</f>
        <v/>
      </c>
      <c r="I2151" s="29" t="str">
        <f>IF(Table2[[#This Row],[M2A]]="","",SUM(Table2[[#This Row],[M2A]]-(IF(Table2[[#This Row],[M1A]]="",Table2[[#This Row],[AWAL]],Table2[[#This Row],[M1A]]))))</f>
        <v/>
      </c>
      <c r="J2151" s="30"/>
      <c r="K215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5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51" s="31" t="str">
        <f>IF(NOT(Table2[[#This Row],[M1B]]=""),"+-","")</f>
        <v/>
      </c>
      <c r="O2151" s="50"/>
    </row>
    <row r="2152" spans="1:15">
      <c r="A2152" s="28">
        <f>IF(Table2[[#This Row],[TT]]&lt;1,"",COUNT(A$2:A2151)+1)</f>
        <v>1957</v>
      </c>
      <c r="B2152" s="38" t="s">
        <v>2203</v>
      </c>
      <c r="C2152" s="39">
        <v>11</v>
      </c>
      <c r="D2152" s="39" t="s">
        <v>2202</v>
      </c>
      <c r="E215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G2152" s="29" t="str">
        <f>IF(Table2[[#This Row],[M1A]]="","",Table2[[#This Row],[M1A]]-Table2[[#This Row],[AWAL]])</f>
        <v/>
      </c>
      <c r="I2152" s="29" t="str">
        <f>IF(Table2[[#This Row],[M2A]]="","",SUM(Table2[[#This Row],[M2A]]-(IF(Table2[[#This Row],[M1A]]="",Table2[[#This Row],[AWAL]],Table2[[#This Row],[M1A]]))))</f>
        <v/>
      </c>
      <c r="J2152" s="30"/>
      <c r="K215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5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52" s="31" t="str">
        <f>IF(NOT(Table2[[#This Row],[M1B]]=""),"+-","")</f>
        <v/>
      </c>
      <c r="O2152" s="50"/>
    </row>
    <row r="2153" spans="1:15">
      <c r="A2153" s="28">
        <f>IF(Table2[[#This Row],[TT]]&lt;1,"",COUNT(A$2:A2152)+1)</f>
        <v>1958</v>
      </c>
      <c r="B2153" s="38" t="s">
        <v>2204</v>
      </c>
      <c r="C2153" s="39">
        <v>9</v>
      </c>
      <c r="D2153" s="39" t="s">
        <v>2202</v>
      </c>
      <c r="E215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2153" s="29" t="str">
        <f>IF(Table2[[#This Row],[M1A]]="","",Table2[[#This Row],[M1A]]-Table2[[#This Row],[AWAL]])</f>
        <v/>
      </c>
      <c r="I2153" s="29" t="str">
        <f>IF(Table2[[#This Row],[M2A]]="","",SUM(Table2[[#This Row],[M2A]]-(IF(Table2[[#This Row],[M1A]]="",Table2[[#This Row],[AWAL]],Table2[[#This Row],[M1A]]))))</f>
        <v/>
      </c>
      <c r="J2153" s="30"/>
      <c r="K215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5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53" s="31" t="str">
        <f>IF(NOT(Table2[[#This Row],[M1B]]=""),"+-","")</f>
        <v/>
      </c>
      <c r="O2153" s="50"/>
    </row>
    <row r="2154" spans="1:15">
      <c r="A2154" s="28">
        <f>IF(Table2[[#This Row],[TT]]&lt;1,"",COUNT(A$2:A2153)+1)</f>
        <v>1959</v>
      </c>
      <c r="B2154" s="38" t="s">
        <v>2205</v>
      </c>
      <c r="C2154" s="39">
        <v>5</v>
      </c>
      <c r="D2154" s="39" t="s">
        <v>520</v>
      </c>
      <c r="E215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2154" s="29" t="str">
        <f>IF(Table2[[#This Row],[M1A]]="","",Table2[[#This Row],[M1A]]-Table2[[#This Row],[AWAL]])</f>
        <v/>
      </c>
      <c r="I2154" s="29" t="str">
        <f>IF(Table2[[#This Row],[M2A]]="","",SUM(Table2[[#This Row],[M2A]]-(IF(Table2[[#This Row],[M1A]]="",Table2[[#This Row],[AWAL]],Table2[[#This Row],[M1A]]))))</f>
        <v/>
      </c>
      <c r="J2154" s="30"/>
      <c r="K215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5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54" s="31" t="str">
        <f>IF(NOT(Table2[[#This Row],[M1B]]=""),"+-","")</f>
        <v/>
      </c>
      <c r="O2154" s="50"/>
    </row>
    <row r="2155" spans="1:15">
      <c r="A2155" s="28">
        <f>IF(Table2[[#This Row],[TT]]&lt;1,"",COUNT(A$2:A2154)+1)</f>
        <v>1960</v>
      </c>
      <c r="B2155" s="38" t="s">
        <v>2206</v>
      </c>
      <c r="C2155" s="39">
        <v>7</v>
      </c>
      <c r="D2155" s="39" t="s">
        <v>520</v>
      </c>
      <c r="E215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2155" s="29" t="str">
        <f>IF(Table2[[#This Row],[M1A]]="","",Table2[[#This Row],[M1A]]-Table2[[#This Row],[AWAL]])</f>
        <v/>
      </c>
      <c r="I2155" s="29" t="str">
        <f>IF(Table2[[#This Row],[M2A]]="","",SUM(Table2[[#This Row],[M2A]]-(IF(Table2[[#This Row],[M1A]]="",Table2[[#This Row],[AWAL]],Table2[[#This Row],[M1A]]))))</f>
        <v/>
      </c>
      <c r="J2155" s="30"/>
      <c r="K215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5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55" s="31" t="str">
        <f>IF(NOT(Table2[[#This Row],[M1B]]=""),"+-","")</f>
        <v/>
      </c>
      <c r="O2155" s="50"/>
    </row>
    <row r="2156" spans="1:15">
      <c r="A2156" s="28">
        <f>IF(Table2[[#This Row],[TT]]&lt;1,"",COUNT(A$2:A2155)+1)</f>
        <v>1961</v>
      </c>
      <c r="B2156" s="38" t="s">
        <v>2207</v>
      </c>
      <c r="C2156" s="39">
        <v>9</v>
      </c>
      <c r="D2156" s="39" t="s">
        <v>51</v>
      </c>
      <c r="E215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2156" s="29" t="str">
        <f>IF(Table2[[#This Row],[M1A]]="","",Table2[[#This Row],[M1A]]-Table2[[#This Row],[AWAL]])</f>
        <v/>
      </c>
      <c r="I2156" s="29" t="str">
        <f>IF(Table2[[#This Row],[M2A]]="","",SUM(Table2[[#This Row],[M2A]]-(IF(Table2[[#This Row],[M1A]]="",Table2[[#This Row],[AWAL]],Table2[[#This Row],[M1A]]))))</f>
        <v/>
      </c>
      <c r="J2156" s="30"/>
      <c r="K215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5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56" s="31" t="str">
        <f>IF(NOT(Table2[[#This Row],[M1B]]=""),"+-","")</f>
        <v/>
      </c>
      <c r="O2156" s="50"/>
    </row>
    <row r="2157" spans="1:15">
      <c r="A2157" s="28">
        <f>IF(Table2[[#This Row],[TT]]&lt;1,"",COUNT(A$2:A2156)+1)</f>
        <v>1962</v>
      </c>
      <c r="B2157" s="38" t="s">
        <v>2208</v>
      </c>
      <c r="C2157" s="39">
        <v>10</v>
      </c>
      <c r="D2157" s="39" t="s">
        <v>520</v>
      </c>
      <c r="E215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G2157" s="29" t="str">
        <f>IF(Table2[[#This Row],[M1A]]="","",Table2[[#This Row],[M1A]]-Table2[[#This Row],[AWAL]])</f>
        <v/>
      </c>
      <c r="I2157" s="29" t="str">
        <f>IF(Table2[[#This Row],[M2A]]="","",SUM(Table2[[#This Row],[M2A]]-(IF(Table2[[#This Row],[M1A]]="",Table2[[#This Row],[AWAL]],Table2[[#This Row],[M1A]]))))</f>
        <v/>
      </c>
      <c r="J2157" s="30"/>
      <c r="K215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5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57" s="31" t="str">
        <f>IF(NOT(Table2[[#This Row],[M1B]]=""),"+-","")</f>
        <v/>
      </c>
      <c r="O2157" s="50"/>
    </row>
    <row r="2158" spans="1:15">
      <c r="A2158" s="28">
        <f>IF(Table2[[#This Row],[TT]]&lt;1,"",COUNT(A$2:A2157)+1)</f>
        <v>1963</v>
      </c>
      <c r="B2158" s="38" t="s">
        <v>2209</v>
      </c>
      <c r="C2158" s="39">
        <v>8</v>
      </c>
      <c r="D2158" s="39" t="s">
        <v>51</v>
      </c>
      <c r="E215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2158" s="29" t="str">
        <f>IF(Table2[[#This Row],[M1A]]="","",Table2[[#This Row],[M1A]]-Table2[[#This Row],[AWAL]])</f>
        <v/>
      </c>
      <c r="I2158" s="29" t="str">
        <f>IF(Table2[[#This Row],[M2A]]="","",SUM(Table2[[#This Row],[M2A]]-(IF(Table2[[#This Row],[M1A]]="",Table2[[#This Row],[AWAL]],Table2[[#This Row],[M1A]]))))</f>
        <v/>
      </c>
      <c r="J2158" s="30"/>
      <c r="K215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5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58" s="31" t="str">
        <f>IF(NOT(Table2[[#This Row],[M1B]]=""),"+-","")</f>
        <v/>
      </c>
      <c r="O2158" s="50"/>
    </row>
    <row r="2159" spans="1:15">
      <c r="A2159" s="28">
        <f>IF(Table2[[#This Row],[TT]]&lt;1,"",COUNT(A$2:A2158)+1)</f>
        <v>1964</v>
      </c>
      <c r="B2159" s="38" t="s">
        <v>2210</v>
      </c>
      <c r="C2159" s="39">
        <v>1</v>
      </c>
      <c r="D2159" s="39" t="s">
        <v>252</v>
      </c>
      <c r="E215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159" s="29" t="str">
        <f>IF(Table2[[#This Row],[M1A]]="","",Table2[[#This Row],[M1A]]-Table2[[#This Row],[AWAL]])</f>
        <v/>
      </c>
      <c r="I2159" s="29" t="str">
        <f>IF(Table2[[#This Row],[M2A]]="","",SUM(Table2[[#This Row],[M2A]]-(IF(Table2[[#This Row],[M1A]]="",Table2[[#This Row],[AWAL]],Table2[[#This Row],[M1A]]))))</f>
        <v/>
      </c>
      <c r="J2159" s="30"/>
      <c r="K215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5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59" s="31" t="str">
        <f>IF(NOT(Table2[[#This Row],[M1B]]=""),"+-","")</f>
        <v/>
      </c>
      <c r="O2159" s="50"/>
    </row>
    <row r="2160" spans="1:15">
      <c r="A2160" s="28">
        <f>IF(Table2[[#This Row],[TT]]&lt;1,"",COUNT(A$2:A2159)+1)</f>
        <v>1965</v>
      </c>
      <c r="B2160" s="38" t="s">
        <v>2211</v>
      </c>
      <c r="C2160" s="39">
        <v>10</v>
      </c>
      <c r="D2160" s="39" t="s">
        <v>244</v>
      </c>
      <c r="E216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G2160" s="29" t="str">
        <f>IF(Table2[[#This Row],[M1A]]="","",Table2[[#This Row],[M1A]]-Table2[[#This Row],[AWAL]])</f>
        <v/>
      </c>
      <c r="I2160" s="29" t="str">
        <f>IF(Table2[[#This Row],[M2A]]="","",SUM(Table2[[#This Row],[M2A]]-(IF(Table2[[#This Row],[M1A]]="",Table2[[#This Row],[AWAL]],Table2[[#This Row],[M1A]]))))</f>
        <v/>
      </c>
      <c r="J2160" s="30"/>
      <c r="K216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6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60" s="31" t="str">
        <f>IF(NOT(Table2[[#This Row],[M1B]]=""),"+-","")</f>
        <v/>
      </c>
      <c r="O2160" s="50"/>
    </row>
    <row r="2161" spans="1:15">
      <c r="A2161" s="28">
        <f>IF(Table2[[#This Row],[TT]]&lt;1,"",COUNT(A$2:A2160)+1)</f>
        <v>1966</v>
      </c>
      <c r="B2161" s="38" t="s">
        <v>2212</v>
      </c>
      <c r="C2161" s="39">
        <v>2</v>
      </c>
      <c r="D2161" s="39" t="s">
        <v>244</v>
      </c>
      <c r="E216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161" s="29" t="str">
        <f>IF(Table2[[#This Row],[M1A]]="","",Table2[[#This Row],[M1A]]-Table2[[#This Row],[AWAL]])</f>
        <v/>
      </c>
      <c r="I2161" s="29" t="str">
        <f>IF(Table2[[#This Row],[M2A]]="","",SUM(Table2[[#This Row],[M2A]]-(IF(Table2[[#This Row],[M1A]]="",Table2[[#This Row],[AWAL]],Table2[[#This Row],[M1A]]))))</f>
        <v/>
      </c>
      <c r="J2161" s="30"/>
      <c r="K216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6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61" s="31" t="str">
        <f>IF(NOT(Table2[[#This Row],[M1B]]=""),"+-","")</f>
        <v/>
      </c>
      <c r="O2161" s="50"/>
    </row>
    <row r="2162" spans="1:15">
      <c r="A2162" s="28">
        <f>IF(Table2[[#This Row],[TT]]&lt;1,"",COUNT(A$2:A2161)+1)</f>
        <v>1967</v>
      </c>
      <c r="B2162" s="38" t="s">
        <v>2213</v>
      </c>
      <c r="C2162" s="39">
        <v>1</v>
      </c>
      <c r="D2162" s="39" t="s">
        <v>96</v>
      </c>
      <c r="E216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162" s="29" t="str">
        <f>IF(Table2[[#This Row],[M1A]]="","",Table2[[#This Row],[M1A]]-Table2[[#This Row],[AWAL]])</f>
        <v/>
      </c>
      <c r="I2162" s="29" t="str">
        <f>IF(Table2[[#This Row],[M2A]]="","",SUM(Table2[[#This Row],[M2A]]-(IF(Table2[[#This Row],[M1A]]="",Table2[[#This Row],[AWAL]],Table2[[#This Row],[M1A]]))))</f>
        <v/>
      </c>
      <c r="J2162" s="30"/>
      <c r="K216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6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62" s="31" t="str">
        <f>IF(NOT(Table2[[#This Row],[M1B]]=""),"+-","")</f>
        <v/>
      </c>
      <c r="O2162" s="50"/>
    </row>
    <row r="2163" spans="1:15">
      <c r="A2163" s="28">
        <f>IF(Table2[[#This Row],[TT]]&lt;1,"",COUNT(A$2:A2162)+1)</f>
        <v>1968</v>
      </c>
      <c r="B2163" s="38" t="s">
        <v>2214</v>
      </c>
      <c r="C2163" s="39">
        <v>4</v>
      </c>
      <c r="D2163" s="39" t="s">
        <v>96</v>
      </c>
      <c r="E216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163" s="29" t="str">
        <f>IF(Table2[[#This Row],[M1A]]="","",Table2[[#This Row],[M1A]]-Table2[[#This Row],[AWAL]])</f>
        <v/>
      </c>
      <c r="I2163" s="29" t="str">
        <f>IF(Table2[[#This Row],[M2A]]="","",SUM(Table2[[#This Row],[M2A]]-(IF(Table2[[#This Row],[M1A]]="",Table2[[#This Row],[AWAL]],Table2[[#This Row],[M1A]]))))</f>
        <v/>
      </c>
      <c r="J2163" s="30"/>
      <c r="K216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6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63" s="31" t="str">
        <f>IF(NOT(Table2[[#This Row],[M1B]]=""),"+-","")</f>
        <v/>
      </c>
      <c r="O2163" s="50"/>
    </row>
    <row r="2164" spans="1:15">
      <c r="A2164" s="28">
        <f>IF(Table2[[#This Row],[TT]]&lt;1,"",COUNT(A$2:A2163)+1)</f>
        <v>1969</v>
      </c>
      <c r="B2164" s="38" t="s">
        <v>2215</v>
      </c>
      <c r="C2164" s="39">
        <v>5</v>
      </c>
      <c r="D2164" s="39" t="s">
        <v>206</v>
      </c>
      <c r="E216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2164" s="29" t="str">
        <f>IF(Table2[[#This Row],[M1A]]="","",Table2[[#This Row],[M1A]]-Table2[[#This Row],[AWAL]])</f>
        <v/>
      </c>
      <c r="I2164" s="29" t="str">
        <f>IF(Table2[[#This Row],[M2A]]="","",SUM(Table2[[#This Row],[M2A]]-(IF(Table2[[#This Row],[M1A]]="",Table2[[#This Row],[AWAL]],Table2[[#This Row],[M1A]]))))</f>
        <v/>
      </c>
      <c r="J2164" s="30"/>
      <c r="K216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6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64" s="31" t="str">
        <f>IF(NOT(Table2[[#This Row],[M1B]]=""),"+-","")</f>
        <v/>
      </c>
      <c r="O2164" s="50"/>
    </row>
    <row r="2165" spans="1:15">
      <c r="A2165" s="28">
        <f>IF(Table2[[#This Row],[TT]]&lt;1,"",COUNT(A$2:A2164)+1)</f>
        <v>1970</v>
      </c>
      <c r="B2165" s="38" t="s">
        <v>2216</v>
      </c>
      <c r="C2165" s="39">
        <v>13</v>
      </c>
      <c r="D2165" s="39" t="s">
        <v>2217</v>
      </c>
      <c r="E216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G2165" s="29" t="str">
        <f>IF(Table2[[#This Row],[M1A]]="","",Table2[[#This Row],[M1A]]-Table2[[#This Row],[AWAL]])</f>
        <v/>
      </c>
      <c r="I2165" s="29" t="str">
        <f>IF(Table2[[#This Row],[M2A]]="","",SUM(Table2[[#This Row],[M2A]]-(IF(Table2[[#This Row],[M1A]]="",Table2[[#This Row],[AWAL]],Table2[[#This Row],[M1A]]))))</f>
        <v/>
      </c>
      <c r="J2165" s="30"/>
      <c r="K216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6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65" s="31" t="str">
        <f>IF(NOT(Table2[[#This Row],[M1B]]=""),"+-","")</f>
        <v/>
      </c>
      <c r="O2165" s="50"/>
    </row>
    <row r="2166" spans="1:15">
      <c r="A2166" s="28">
        <f>IF(Table2[[#This Row],[TT]]&lt;1,"",COUNT(A$2:A2165)+1)</f>
        <v>1971</v>
      </c>
      <c r="B2166" s="38" t="s">
        <v>2218</v>
      </c>
      <c r="C2166" s="39">
        <v>7</v>
      </c>
      <c r="D2166" s="39" t="s">
        <v>2219</v>
      </c>
      <c r="E216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2166" s="29" t="str">
        <f>IF(Table2[[#This Row],[M1A]]="","",Table2[[#This Row],[M1A]]-Table2[[#This Row],[AWAL]])</f>
        <v/>
      </c>
      <c r="I2166" s="29" t="str">
        <f>IF(Table2[[#This Row],[M2A]]="","",SUM(Table2[[#This Row],[M2A]]-(IF(Table2[[#This Row],[M1A]]="",Table2[[#This Row],[AWAL]],Table2[[#This Row],[M1A]]))))</f>
        <v/>
      </c>
      <c r="J2166" s="30"/>
      <c r="K216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6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66" s="31" t="str">
        <f>IF(NOT(Table2[[#This Row],[M1B]]=""),"+-","")</f>
        <v/>
      </c>
      <c r="O2166" s="50"/>
    </row>
    <row r="2167" spans="1:15">
      <c r="A2167" s="28">
        <f>IF(Table2[[#This Row],[TT]]&lt;1,"",COUNT(A$2:A2166)+1)</f>
        <v>1972</v>
      </c>
      <c r="B2167" s="38" t="s">
        <v>2220</v>
      </c>
      <c r="C2167" s="39">
        <v>12</v>
      </c>
      <c r="D2167" s="39" t="s">
        <v>2217</v>
      </c>
      <c r="E216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G2167" s="29" t="str">
        <f>IF(Table2[[#This Row],[M1A]]="","",Table2[[#This Row],[M1A]]-Table2[[#This Row],[AWAL]])</f>
        <v/>
      </c>
      <c r="I2167" s="29" t="str">
        <f>IF(Table2[[#This Row],[M2A]]="","",SUM(Table2[[#This Row],[M2A]]-(IF(Table2[[#This Row],[M1A]]="",Table2[[#This Row],[AWAL]],Table2[[#This Row],[M1A]]))))</f>
        <v/>
      </c>
      <c r="J2167" s="30"/>
      <c r="K216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6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67" s="31" t="str">
        <f>IF(NOT(Table2[[#This Row],[M1B]]=""),"+-","")</f>
        <v/>
      </c>
      <c r="O2167" s="50"/>
    </row>
    <row r="2168" spans="1:15">
      <c r="A2168" s="28">
        <f>IF(Table2[[#This Row],[TT]]&lt;1,"",COUNT(A$2:A2167)+1)</f>
        <v>1973</v>
      </c>
      <c r="B2168" s="38" t="s">
        <v>2221</v>
      </c>
      <c r="C2168" s="39">
        <v>5</v>
      </c>
      <c r="D2168" s="39" t="s">
        <v>206</v>
      </c>
      <c r="E216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2168" s="29" t="str">
        <f>IF(Table2[[#This Row],[M1A]]="","",Table2[[#This Row],[M1A]]-Table2[[#This Row],[AWAL]])</f>
        <v/>
      </c>
      <c r="I2168" s="29" t="str">
        <f>IF(Table2[[#This Row],[M2A]]="","",SUM(Table2[[#This Row],[M2A]]-(IF(Table2[[#This Row],[M1A]]="",Table2[[#This Row],[AWAL]],Table2[[#This Row],[M1A]]))))</f>
        <v/>
      </c>
      <c r="J2168" s="30"/>
      <c r="K216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6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68" s="31" t="str">
        <f>IF(NOT(Table2[[#This Row],[M1B]]=""),"+-","")</f>
        <v/>
      </c>
      <c r="O2168" s="50"/>
    </row>
    <row r="2169" spans="1:15">
      <c r="A2169" s="28">
        <f>IF(Table2[[#This Row],[TT]]&lt;1,"",COUNT(A$2:A2168)+1)</f>
        <v>1974</v>
      </c>
      <c r="B2169" s="38" t="s">
        <v>2222</v>
      </c>
      <c r="C2169" s="39">
        <v>16</v>
      </c>
      <c r="D2169" s="39" t="s">
        <v>244</v>
      </c>
      <c r="E216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16</v>
      </c>
      <c r="G2169" s="29" t="str">
        <f>IF(Table2[[#This Row],[M1A]]="","",Table2[[#This Row],[M1A]]-Table2[[#This Row],[AWAL]])</f>
        <v/>
      </c>
      <c r="I2169" s="29" t="str">
        <f>IF(Table2[[#This Row],[M2A]]="","",SUM(Table2[[#This Row],[M2A]]-(IF(Table2[[#This Row],[M1A]]="",Table2[[#This Row],[AWAL]],Table2[[#This Row],[M1A]]))))</f>
        <v/>
      </c>
      <c r="J2169" s="30"/>
      <c r="K216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6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69" s="31" t="str">
        <f>IF(NOT(Table2[[#This Row],[M1B]]=""),"+-","")</f>
        <v/>
      </c>
      <c r="O2169" s="50"/>
    </row>
    <row r="2170" spans="1:15">
      <c r="A2170" s="28">
        <f>IF(Table2[[#This Row],[TT]]&lt;1,"",COUNT(A$2:A2169)+1)</f>
        <v>1975</v>
      </c>
      <c r="B2170" s="38" t="s">
        <v>2223</v>
      </c>
      <c r="C2170" s="39">
        <v>4</v>
      </c>
      <c r="D2170" s="39" t="s">
        <v>51</v>
      </c>
      <c r="E217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170" s="29" t="str">
        <f>IF(Table2[[#This Row],[M1A]]="","",Table2[[#This Row],[M1A]]-Table2[[#This Row],[AWAL]])</f>
        <v/>
      </c>
      <c r="I2170" s="29" t="str">
        <f>IF(Table2[[#This Row],[M2A]]="","",SUM(Table2[[#This Row],[M2A]]-(IF(Table2[[#This Row],[M1A]]="",Table2[[#This Row],[AWAL]],Table2[[#This Row],[M1A]]))))</f>
        <v/>
      </c>
      <c r="J2170" s="30"/>
      <c r="K217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7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70" s="31" t="str">
        <f>IF(NOT(Table2[[#This Row],[M1B]]=""),"+-","")</f>
        <v/>
      </c>
      <c r="O2170" s="50"/>
    </row>
    <row r="2171" spans="1:15">
      <c r="A2171" s="28">
        <f>IF(Table2[[#This Row],[TT]]&lt;1,"",COUNT(A$2:A2170)+1)</f>
        <v>1976</v>
      </c>
      <c r="B2171" s="38" t="s">
        <v>2224</v>
      </c>
      <c r="C2171" s="39">
        <v>2</v>
      </c>
      <c r="D2171" s="39" t="s">
        <v>275</v>
      </c>
      <c r="E217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171" s="29" t="str">
        <f>IF(Table2[[#This Row],[M1A]]="","",Table2[[#This Row],[M1A]]-Table2[[#This Row],[AWAL]])</f>
        <v/>
      </c>
      <c r="I2171" s="29" t="str">
        <f>IF(Table2[[#This Row],[M2A]]="","",SUM(Table2[[#This Row],[M2A]]-(IF(Table2[[#This Row],[M1A]]="",Table2[[#This Row],[AWAL]],Table2[[#This Row],[M1A]]))))</f>
        <v/>
      </c>
      <c r="J2171" s="30"/>
      <c r="K217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7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71" s="31" t="str">
        <f>IF(NOT(Table2[[#This Row],[M1B]]=""),"+-","")</f>
        <v/>
      </c>
      <c r="O2171" s="50"/>
    </row>
    <row r="2172" spans="1:15">
      <c r="A2172" s="28">
        <f>IF(Table2[[#This Row],[TT]]&lt;1,"",COUNT(A$2:A2171)+1)</f>
        <v>1977</v>
      </c>
      <c r="B2172" s="38" t="s">
        <v>2225</v>
      </c>
      <c r="C2172" s="39">
        <v>3</v>
      </c>
      <c r="D2172" s="39" t="s">
        <v>554</v>
      </c>
      <c r="E217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172" s="29" t="str">
        <f>IF(Table2[[#This Row],[M1A]]="","",Table2[[#This Row],[M1A]]-Table2[[#This Row],[AWAL]])</f>
        <v/>
      </c>
      <c r="I2172" s="29" t="str">
        <f>IF(Table2[[#This Row],[M2A]]="","",SUM(Table2[[#This Row],[M2A]]-(IF(Table2[[#This Row],[M1A]]="",Table2[[#This Row],[AWAL]],Table2[[#This Row],[M1A]]))))</f>
        <v/>
      </c>
      <c r="J2172" s="30"/>
      <c r="K217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7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72" s="31" t="str">
        <f>IF(NOT(Table2[[#This Row],[M1B]]=""),"+-","")</f>
        <v/>
      </c>
      <c r="O2172" s="50"/>
    </row>
    <row r="2173" spans="1:15">
      <c r="A2173" s="28">
        <f>IF(Table2[[#This Row],[TT]]&lt;1,"",COUNT(A$2:A2172)+1)</f>
        <v>1978</v>
      </c>
      <c r="B2173" s="38" t="s">
        <v>2226</v>
      </c>
      <c r="C2173" s="39">
        <v>3</v>
      </c>
      <c r="D2173" s="39" t="s">
        <v>968</v>
      </c>
      <c r="E217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173" s="29" t="str">
        <f>IF(Table2[[#This Row],[M1A]]="","",Table2[[#This Row],[M1A]]-Table2[[#This Row],[AWAL]])</f>
        <v/>
      </c>
      <c r="I2173" s="29" t="str">
        <f>IF(Table2[[#This Row],[M2A]]="","",SUM(Table2[[#This Row],[M2A]]-(IF(Table2[[#This Row],[M1A]]="",Table2[[#This Row],[AWAL]],Table2[[#This Row],[M1A]]))))</f>
        <v/>
      </c>
      <c r="J2173" s="30"/>
      <c r="K217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7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73" s="31" t="str">
        <f>IF(NOT(Table2[[#This Row],[M1B]]=""),"+-","")</f>
        <v/>
      </c>
      <c r="O2173" s="50"/>
    </row>
    <row r="2174" spans="1:15">
      <c r="A2174" s="28">
        <f>IF(Table2[[#This Row],[TT]]&lt;1,"",COUNT(A$2:A2173)+1)</f>
        <v>1979</v>
      </c>
      <c r="B2174" s="38" t="s">
        <v>2227</v>
      </c>
      <c r="C2174" s="39">
        <v>1</v>
      </c>
      <c r="D2174" s="39" t="s">
        <v>51</v>
      </c>
      <c r="E217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174" s="29" t="str">
        <f>IF(Table2[[#This Row],[M1A]]="","",Table2[[#This Row],[M1A]]-Table2[[#This Row],[AWAL]])</f>
        <v/>
      </c>
      <c r="I2174" s="29" t="str">
        <f>IF(Table2[[#This Row],[M2A]]="","",SUM(Table2[[#This Row],[M2A]]-(IF(Table2[[#This Row],[M1A]]="",Table2[[#This Row],[AWAL]],Table2[[#This Row],[M1A]]))))</f>
        <v/>
      </c>
      <c r="J2174" s="30"/>
      <c r="K217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7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74" s="31" t="str">
        <f>IF(NOT(Table2[[#This Row],[M1B]]=""),"+-","")</f>
        <v/>
      </c>
      <c r="O2174" s="50"/>
    </row>
    <row r="2175" spans="1:15">
      <c r="A2175" s="28">
        <f>IF(Table2[[#This Row],[TT]]&lt;1,"",COUNT(A$2:A2174)+1)</f>
        <v>1980</v>
      </c>
      <c r="B2175" s="38" t="s">
        <v>2228</v>
      </c>
      <c r="C2175" s="39">
        <v>4</v>
      </c>
      <c r="D2175" s="39" t="s">
        <v>143</v>
      </c>
      <c r="E217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175" s="29" t="str">
        <f>IF(Table2[[#This Row],[M1A]]="","",Table2[[#This Row],[M1A]]-Table2[[#This Row],[AWAL]])</f>
        <v/>
      </c>
      <c r="I2175" s="29" t="str">
        <f>IF(Table2[[#This Row],[M2A]]="","",SUM(Table2[[#This Row],[M2A]]-(IF(Table2[[#This Row],[M1A]]="",Table2[[#This Row],[AWAL]],Table2[[#This Row],[M1A]]))))</f>
        <v/>
      </c>
      <c r="J2175" s="30"/>
      <c r="K217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7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75" s="31" t="str">
        <f>IF(NOT(Table2[[#This Row],[M1B]]=""),"+-","")</f>
        <v/>
      </c>
      <c r="O2175" s="50"/>
    </row>
    <row r="2176" spans="1:15">
      <c r="A2176" s="28">
        <f>IF(Table2[[#This Row],[TT]]&lt;1,"",COUNT(A$2:A2175)+1)</f>
        <v>1981</v>
      </c>
      <c r="B2176" s="38" t="s">
        <v>2229</v>
      </c>
      <c r="C2176" s="39">
        <v>2</v>
      </c>
      <c r="D2176" s="39" t="s">
        <v>206</v>
      </c>
      <c r="E217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176" s="29" t="str">
        <f>IF(Table2[[#This Row],[M1A]]="","",Table2[[#This Row],[M1A]]-Table2[[#This Row],[AWAL]])</f>
        <v/>
      </c>
      <c r="I2176" s="29" t="str">
        <f>IF(Table2[[#This Row],[M2A]]="","",SUM(Table2[[#This Row],[M2A]]-(IF(Table2[[#This Row],[M1A]]="",Table2[[#This Row],[AWAL]],Table2[[#This Row],[M1A]]))))</f>
        <v/>
      </c>
      <c r="J2176" s="30"/>
      <c r="K217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7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76" s="31" t="str">
        <f>IF(NOT(Table2[[#This Row],[M1B]]=""),"+-","")</f>
        <v/>
      </c>
      <c r="O2176" s="50"/>
    </row>
    <row r="2177" spans="1:15">
      <c r="A2177" s="28" t="str">
        <f>IF(Table2[[#This Row],[TT]]&lt;1,"",COUNT(A$2:A2176)+1)</f>
        <v/>
      </c>
      <c r="B2177" s="38" t="s">
        <v>2230</v>
      </c>
      <c r="C2177" s="39">
        <v>1</v>
      </c>
      <c r="D2177" s="39" t="s">
        <v>905</v>
      </c>
      <c r="E217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2177" s="29" t="str">
        <f>IF(Table2[[#This Row],[M1A]]="","",Table2[[#This Row],[M1A]]-Table2[[#This Row],[AWAL]])</f>
        <v/>
      </c>
      <c r="I2177" s="29" t="str">
        <f>IF(Table2[[#This Row],[M2A]]="","",SUM(Table2[[#This Row],[M2A]]-(IF(Table2[[#This Row],[M1A]]="",Table2[[#This Row],[AWAL]],Table2[[#This Row],[M1A]]))))</f>
        <v/>
      </c>
      <c r="J2177" s="30">
        <v>0</v>
      </c>
      <c r="K2177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217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77" s="31" t="str">
        <f>IF(NOT(Table2[[#This Row],[M1B]]=""),"+-","")</f>
        <v/>
      </c>
      <c r="O2177" s="50"/>
    </row>
    <row r="2178" spans="1:15">
      <c r="A2178" s="28">
        <f>IF(Table2[[#This Row],[TT]]&lt;1,"",COUNT(A$2:A2177)+1)</f>
        <v>1982</v>
      </c>
      <c r="B2178" s="38" t="s">
        <v>2231</v>
      </c>
      <c r="C2178" s="39">
        <v>2</v>
      </c>
      <c r="D2178" s="39" t="s">
        <v>905</v>
      </c>
      <c r="E217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178" s="29" t="str">
        <f>IF(Table2[[#This Row],[M1A]]="","",Table2[[#This Row],[M1A]]-Table2[[#This Row],[AWAL]])</f>
        <v/>
      </c>
      <c r="I2178" s="29" t="str">
        <f>IF(Table2[[#This Row],[M2A]]="","",SUM(Table2[[#This Row],[M2A]]-(IF(Table2[[#This Row],[M1A]]="",Table2[[#This Row],[AWAL]],Table2[[#This Row],[M1A]]))))</f>
        <v/>
      </c>
      <c r="J2178" s="30"/>
      <c r="K217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7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78" s="31" t="str">
        <f>IF(NOT(Table2[[#This Row],[M1B]]=""),"+-","")</f>
        <v/>
      </c>
      <c r="O2178" s="50"/>
    </row>
    <row r="2179" spans="1:15">
      <c r="A2179" s="28">
        <f>IF(Table2[[#This Row],[TT]]&lt;1,"",COUNT(A$2:A2178)+1)</f>
        <v>1983</v>
      </c>
      <c r="B2179" s="38" t="s">
        <v>2232</v>
      </c>
      <c r="C2179" s="39">
        <v>7</v>
      </c>
      <c r="D2179" s="39" t="s">
        <v>96</v>
      </c>
      <c r="E217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2179" s="29" t="str">
        <f>IF(Table2[[#This Row],[M1A]]="","",Table2[[#This Row],[M1A]]-Table2[[#This Row],[AWAL]])</f>
        <v/>
      </c>
      <c r="I2179" s="29" t="str">
        <f>IF(Table2[[#This Row],[M2A]]="","",SUM(Table2[[#This Row],[M2A]]-(IF(Table2[[#This Row],[M1A]]="",Table2[[#This Row],[AWAL]],Table2[[#This Row],[M1A]]))))</f>
        <v/>
      </c>
      <c r="J2179" s="30"/>
      <c r="K217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7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79" s="31" t="str">
        <f>IF(NOT(Table2[[#This Row],[M1B]]=""),"+-","")</f>
        <v/>
      </c>
      <c r="O2179" s="50"/>
    </row>
    <row r="2180" spans="1:15">
      <c r="A2180" s="28">
        <f>IF(Table2[[#This Row],[TT]]&lt;1,"",COUNT(A$2:A2179)+1)</f>
        <v>1984</v>
      </c>
      <c r="B2180" s="38" t="s">
        <v>2233</v>
      </c>
      <c r="C2180" s="39">
        <v>1</v>
      </c>
      <c r="D2180" s="39" t="s">
        <v>2234</v>
      </c>
      <c r="E218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180" s="29" t="str">
        <f>IF(Table2[[#This Row],[M1A]]="","",Table2[[#This Row],[M1A]]-Table2[[#This Row],[AWAL]])</f>
        <v/>
      </c>
      <c r="I2180" s="29" t="str">
        <f>IF(Table2[[#This Row],[M2A]]="","",SUM(Table2[[#This Row],[M2A]]-(IF(Table2[[#This Row],[M1A]]="",Table2[[#This Row],[AWAL]],Table2[[#This Row],[M1A]]))))</f>
        <v/>
      </c>
      <c r="J2180" s="30"/>
      <c r="K218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8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80" s="31" t="str">
        <f>IF(NOT(Table2[[#This Row],[M1B]]=""),"+-","")</f>
        <v/>
      </c>
      <c r="O2180" s="50"/>
    </row>
    <row r="2181" spans="1:15">
      <c r="A2181" s="28">
        <f>IF(Table2[[#This Row],[TT]]&lt;1,"",COUNT(A$2:A2180)+1)</f>
        <v>1985</v>
      </c>
      <c r="B2181" s="38" t="s">
        <v>2235</v>
      </c>
      <c r="C2181" s="39">
        <v>1</v>
      </c>
      <c r="D2181" s="39" t="s">
        <v>96</v>
      </c>
      <c r="E218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181" s="29" t="str">
        <f>IF(Table2[[#This Row],[M1A]]="","",Table2[[#This Row],[M1A]]-Table2[[#This Row],[AWAL]])</f>
        <v/>
      </c>
      <c r="I2181" s="29" t="str">
        <f>IF(Table2[[#This Row],[M2A]]="","",SUM(Table2[[#This Row],[M2A]]-(IF(Table2[[#This Row],[M1A]]="",Table2[[#This Row],[AWAL]],Table2[[#This Row],[M1A]]))))</f>
        <v/>
      </c>
      <c r="J2181" s="30"/>
      <c r="K218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8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81" s="31" t="str">
        <f>IF(NOT(Table2[[#This Row],[M1B]]=""),"+-","")</f>
        <v/>
      </c>
      <c r="O2181" s="50"/>
    </row>
    <row r="2182" spans="1:15">
      <c r="A2182" s="28">
        <f>IF(Table2[[#This Row],[TT]]&lt;1,"",COUNT(A$2:A2181)+1)</f>
        <v>1986</v>
      </c>
      <c r="B2182" s="38" t="s">
        <v>2236</v>
      </c>
      <c r="C2182" s="39">
        <v>2</v>
      </c>
      <c r="D2182" s="39" t="s">
        <v>275</v>
      </c>
      <c r="E218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182" s="29" t="str">
        <f>IF(Table2[[#This Row],[M1A]]="","",Table2[[#This Row],[M1A]]-Table2[[#This Row],[AWAL]])</f>
        <v/>
      </c>
      <c r="I2182" s="29" t="str">
        <f>IF(Table2[[#This Row],[M2A]]="","",SUM(Table2[[#This Row],[M2A]]-(IF(Table2[[#This Row],[M1A]]="",Table2[[#This Row],[AWAL]],Table2[[#This Row],[M1A]]))))</f>
        <v/>
      </c>
      <c r="J2182" s="30"/>
      <c r="K218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8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82" s="31" t="str">
        <f>IF(NOT(Table2[[#This Row],[M1B]]=""),"+-","")</f>
        <v/>
      </c>
      <c r="O2182" s="50"/>
    </row>
    <row r="2183" spans="1:15">
      <c r="A2183" s="28">
        <f>IF(Table2[[#This Row],[TT]]&lt;1,"",COUNT(A$2:A2182)+1)</f>
        <v>1987</v>
      </c>
      <c r="B2183" s="38" t="s">
        <v>2237</v>
      </c>
      <c r="C2183" s="39">
        <v>1</v>
      </c>
      <c r="D2183" s="39" t="s">
        <v>51</v>
      </c>
      <c r="E218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183" s="29" t="str">
        <f>IF(Table2[[#This Row],[M1A]]="","",Table2[[#This Row],[M1A]]-Table2[[#This Row],[AWAL]])</f>
        <v/>
      </c>
      <c r="I2183" s="29" t="str">
        <f>IF(Table2[[#This Row],[M2A]]="","",SUM(Table2[[#This Row],[M2A]]-(IF(Table2[[#This Row],[M1A]]="",Table2[[#This Row],[AWAL]],Table2[[#This Row],[M1A]]))))</f>
        <v/>
      </c>
      <c r="J2183" s="30"/>
      <c r="K218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8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83" s="31" t="str">
        <f>IF(NOT(Table2[[#This Row],[M1B]]=""),"+-","")</f>
        <v/>
      </c>
      <c r="O2183" s="50"/>
    </row>
    <row r="2184" spans="1:15">
      <c r="A2184" s="28">
        <f>IF(Table2[[#This Row],[TT]]&lt;1,"",COUNT(A$2:A2183)+1)</f>
        <v>1988</v>
      </c>
      <c r="B2184" s="38" t="s">
        <v>2238</v>
      </c>
      <c r="C2184" s="39">
        <v>2</v>
      </c>
      <c r="D2184" s="39" t="s">
        <v>252</v>
      </c>
      <c r="E218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184" s="29" t="str">
        <f>IF(Table2[[#This Row],[M1A]]="","",Table2[[#This Row],[M1A]]-Table2[[#This Row],[AWAL]])</f>
        <v/>
      </c>
      <c r="I2184" s="29" t="str">
        <f>IF(Table2[[#This Row],[M2A]]="","",SUM(Table2[[#This Row],[M2A]]-(IF(Table2[[#This Row],[M1A]]="",Table2[[#This Row],[AWAL]],Table2[[#This Row],[M1A]]))))</f>
        <v/>
      </c>
      <c r="J2184" s="30"/>
      <c r="K218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8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84" s="31" t="str">
        <f>IF(NOT(Table2[[#This Row],[M1B]]=""),"+-","")</f>
        <v/>
      </c>
      <c r="O2184" s="50"/>
    </row>
    <row r="2185" spans="1:15">
      <c r="A2185" s="28">
        <f>IF(Table2[[#This Row],[TT]]&lt;1,"",COUNT(A$2:A2184)+1)</f>
        <v>1989</v>
      </c>
      <c r="B2185" s="38" t="s">
        <v>2239</v>
      </c>
      <c r="C2185" s="39">
        <v>47</v>
      </c>
      <c r="D2185" s="39" t="s">
        <v>19</v>
      </c>
      <c r="E218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47</v>
      </c>
      <c r="G2185" s="29" t="str">
        <f>IF(Table2[[#This Row],[M1A]]="","",Table2[[#This Row],[M1A]]-Table2[[#This Row],[AWAL]])</f>
        <v/>
      </c>
      <c r="I2185" s="29" t="str">
        <f>IF(Table2[[#This Row],[M2A]]="","",SUM(Table2[[#This Row],[M2A]]-(IF(Table2[[#This Row],[M1A]]="",Table2[[#This Row],[AWAL]],Table2[[#This Row],[M1A]]))))</f>
        <v/>
      </c>
      <c r="J2185" s="30"/>
      <c r="K218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8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85" s="31" t="str">
        <f>IF(NOT(Table2[[#This Row],[M1B]]=""),"+-","")</f>
        <v/>
      </c>
      <c r="O2185" s="50"/>
    </row>
    <row r="2186" spans="1:15">
      <c r="A2186" s="28">
        <f>IF(Table2[[#This Row],[TT]]&lt;1,"",COUNT(A$2:A2185)+1)</f>
        <v>1990</v>
      </c>
      <c r="B2186" s="38" t="s">
        <v>2240</v>
      </c>
      <c r="C2186" s="39">
        <v>48</v>
      </c>
      <c r="D2186" s="39" t="s">
        <v>554</v>
      </c>
      <c r="E218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48</v>
      </c>
      <c r="G2186" s="29" t="str">
        <f>IF(Table2[[#This Row],[M1A]]="","",Table2[[#This Row],[M1A]]-Table2[[#This Row],[AWAL]])</f>
        <v/>
      </c>
      <c r="I2186" s="29" t="str">
        <f>IF(Table2[[#This Row],[M2A]]="","",SUM(Table2[[#This Row],[M2A]]-(IF(Table2[[#This Row],[M1A]]="",Table2[[#This Row],[AWAL]],Table2[[#This Row],[M1A]]))))</f>
        <v/>
      </c>
      <c r="J2186" s="30"/>
      <c r="K218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8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86" s="31" t="str">
        <f>IF(NOT(Table2[[#This Row],[M1B]]=""),"+-","")</f>
        <v/>
      </c>
      <c r="O2186" s="50"/>
    </row>
    <row r="2187" spans="1:15">
      <c r="A2187" s="28" t="str">
        <f>IF(Table2[[#This Row],[TT]]&lt;1,"",COUNT(A$2:A2186)+1)</f>
        <v/>
      </c>
      <c r="B2187" s="72" t="s">
        <v>2241</v>
      </c>
      <c r="C2187" s="73">
        <v>13</v>
      </c>
      <c r="D2187" s="73" t="s">
        <v>1285</v>
      </c>
      <c r="E218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2187" s="29" t="str">
        <f>IF(Table2[[#This Row],[M1A]]="","",Table2[[#This Row],[M1A]]-Table2[[#This Row],[AWAL]])</f>
        <v/>
      </c>
      <c r="H2187" s="29">
        <v>11</v>
      </c>
      <c r="I2187" s="29">
        <f>IF(Table2[[#This Row],[M2A]]="","",SUM(Table2[[#This Row],[M2A]]-(IF(Table2[[#This Row],[M1A]]="",Table2[[#This Row],[AWAL]],Table2[[#This Row],[M1A]]))))</f>
        <v>-2</v>
      </c>
      <c r="J2187" s="30">
        <v>0</v>
      </c>
      <c r="K2187" s="29">
        <f>IF(Table2[[#This Row],[M3A]]="","",SUM(Table2[[#This Row],[M3A]]-(IF(Table2[[#This Row],[M2A]]="",IF(Table2[[#This Row],[M1A]]="",Table2[[#This Row],[AWAL]],Table2[[#This Row],[M1A]]),Table2[[#This Row],[M2A]]))))</f>
        <v>-11</v>
      </c>
      <c r="M218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87" s="31" t="str">
        <f>IF(NOT(Table2[[#This Row],[M1B]]=""),"+-","")</f>
        <v/>
      </c>
      <c r="O2187" s="50"/>
    </row>
    <row r="2188" spans="1:15">
      <c r="A2188" s="28">
        <f>IF(Table2[[#This Row],[TT]]&lt;1,"",COUNT(A$2:A2187)+1)</f>
        <v>1991</v>
      </c>
      <c r="B2188" s="38" t="s">
        <v>2242</v>
      </c>
      <c r="C2188" s="39">
        <v>1</v>
      </c>
      <c r="D2188" s="39" t="s">
        <v>244</v>
      </c>
      <c r="E218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188" s="29" t="str">
        <f>IF(Table2[[#This Row],[M1A]]="","",Table2[[#This Row],[M1A]]-Table2[[#This Row],[AWAL]])</f>
        <v/>
      </c>
      <c r="I2188" s="29" t="str">
        <f>IF(Table2[[#This Row],[M2A]]="","",SUM(Table2[[#This Row],[M2A]]-(IF(Table2[[#This Row],[M1A]]="",Table2[[#This Row],[AWAL]],Table2[[#This Row],[M1A]]))))</f>
        <v/>
      </c>
      <c r="J2188" s="30"/>
      <c r="K218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8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88" s="31" t="str">
        <f>IF(NOT(Table2[[#This Row],[M1B]]=""),"+-","")</f>
        <v/>
      </c>
      <c r="O2188" s="50"/>
    </row>
    <row r="2189" spans="1:15">
      <c r="A2189" s="28">
        <f>IF(Table2[[#This Row],[TT]]&lt;1,"",COUNT(A$2:A2188)+1)</f>
        <v>1992</v>
      </c>
      <c r="B2189" s="38" t="s">
        <v>2243</v>
      </c>
      <c r="C2189" s="39">
        <v>1</v>
      </c>
      <c r="D2189" s="39" t="s">
        <v>96</v>
      </c>
      <c r="E218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189" s="29" t="str">
        <f>IF(Table2[[#This Row],[M1A]]="","",Table2[[#This Row],[M1A]]-Table2[[#This Row],[AWAL]])</f>
        <v/>
      </c>
      <c r="I2189" s="29" t="str">
        <f>IF(Table2[[#This Row],[M2A]]="","",SUM(Table2[[#This Row],[M2A]]-(IF(Table2[[#This Row],[M1A]]="",Table2[[#This Row],[AWAL]],Table2[[#This Row],[M1A]]))))</f>
        <v/>
      </c>
      <c r="J2189" s="30"/>
      <c r="K218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8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89" s="31" t="str">
        <f>IF(NOT(Table2[[#This Row],[M1B]]=""),"+-","")</f>
        <v/>
      </c>
      <c r="O2189" s="50"/>
    </row>
    <row r="2190" spans="1:15">
      <c r="A2190" s="28">
        <f>IF(Table2[[#This Row],[TT]]&lt;1,"",COUNT(A$2:A2189)+1)</f>
        <v>1993</v>
      </c>
      <c r="B2190" s="38" t="s">
        <v>2244</v>
      </c>
      <c r="C2190" s="39">
        <v>4</v>
      </c>
      <c r="D2190" s="39" t="s">
        <v>51</v>
      </c>
      <c r="E219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190" s="29" t="str">
        <f>IF(Table2[[#This Row],[M1A]]="","",Table2[[#This Row],[M1A]]-Table2[[#This Row],[AWAL]])</f>
        <v/>
      </c>
      <c r="I2190" s="29" t="str">
        <f>IF(Table2[[#This Row],[M2A]]="","",SUM(Table2[[#This Row],[M2A]]-(IF(Table2[[#This Row],[M1A]]="",Table2[[#This Row],[AWAL]],Table2[[#This Row],[M1A]]))))</f>
        <v/>
      </c>
      <c r="J2190" s="30"/>
      <c r="K219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9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90" s="31" t="str">
        <f>IF(NOT(Table2[[#This Row],[M1B]]=""),"+-","")</f>
        <v/>
      </c>
      <c r="O2190" s="50"/>
    </row>
    <row r="2191" spans="1:15">
      <c r="A2191" s="28">
        <f>IF(Table2[[#This Row],[TT]]&lt;1,"",COUNT(A$2:A2190)+1)</f>
        <v>1994</v>
      </c>
      <c r="B2191" s="38" t="s">
        <v>2245</v>
      </c>
      <c r="C2191" s="39">
        <v>1</v>
      </c>
      <c r="D2191" s="39" t="s">
        <v>68</v>
      </c>
      <c r="E219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191" s="29" t="str">
        <f>IF(Table2[[#This Row],[M1A]]="","",Table2[[#This Row],[M1A]]-Table2[[#This Row],[AWAL]])</f>
        <v/>
      </c>
      <c r="I2191" s="29" t="str">
        <f>IF(Table2[[#This Row],[M2A]]="","",SUM(Table2[[#This Row],[M2A]]-(IF(Table2[[#This Row],[M1A]]="",Table2[[#This Row],[AWAL]],Table2[[#This Row],[M1A]]))))</f>
        <v/>
      </c>
      <c r="J2191" s="30"/>
      <c r="K219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9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91" s="31" t="str">
        <f>IF(NOT(Table2[[#This Row],[M1B]]=""),"+-","")</f>
        <v/>
      </c>
      <c r="O2191" s="50"/>
    </row>
    <row r="2192" spans="1:15">
      <c r="A2192" s="28">
        <f>IF(Table2[[#This Row],[TT]]&lt;1,"",COUNT(A$2:A2191)+1)</f>
        <v>1995</v>
      </c>
      <c r="B2192" s="38" t="s">
        <v>2246</v>
      </c>
      <c r="C2192" s="39">
        <v>2</v>
      </c>
      <c r="D2192" s="39" t="s">
        <v>520</v>
      </c>
      <c r="E219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192" s="29" t="str">
        <f>IF(Table2[[#This Row],[M1A]]="","",Table2[[#This Row],[M1A]]-Table2[[#This Row],[AWAL]])</f>
        <v/>
      </c>
      <c r="I2192" s="29" t="str">
        <f>IF(Table2[[#This Row],[M2A]]="","",SUM(Table2[[#This Row],[M2A]]-(IF(Table2[[#This Row],[M1A]]="",Table2[[#This Row],[AWAL]],Table2[[#This Row],[M1A]]))))</f>
        <v/>
      </c>
      <c r="J2192" s="30"/>
      <c r="K219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9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92" s="31" t="str">
        <f>IF(NOT(Table2[[#This Row],[M1B]]=""),"+-","")</f>
        <v/>
      </c>
      <c r="O2192" s="50"/>
    </row>
    <row r="2193" spans="1:15">
      <c r="A2193" s="28">
        <f>IF(Table2[[#This Row],[TT]]&lt;1,"",COUNT(A$2:A2192)+1)</f>
        <v>1996</v>
      </c>
      <c r="B2193" s="38" t="s">
        <v>2247</v>
      </c>
      <c r="C2193" s="39">
        <v>3</v>
      </c>
      <c r="D2193" s="39" t="s">
        <v>414</v>
      </c>
      <c r="E219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193" s="29" t="str">
        <f>IF(Table2[[#This Row],[M1A]]="","",Table2[[#This Row],[M1A]]-Table2[[#This Row],[AWAL]])</f>
        <v/>
      </c>
      <c r="I2193" s="29" t="str">
        <f>IF(Table2[[#This Row],[M2A]]="","",SUM(Table2[[#This Row],[M2A]]-(IF(Table2[[#This Row],[M1A]]="",Table2[[#This Row],[AWAL]],Table2[[#This Row],[M1A]]))))</f>
        <v/>
      </c>
      <c r="J2193" s="30"/>
      <c r="K219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9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93" s="31" t="str">
        <f>IF(NOT(Table2[[#This Row],[M1B]]=""),"+-","")</f>
        <v/>
      </c>
      <c r="O2193" s="50"/>
    </row>
    <row r="2194" spans="1:15">
      <c r="A2194" s="28">
        <f>IF(Table2[[#This Row],[TT]]&lt;1,"",COUNT(A$2:A2193)+1)</f>
        <v>1997</v>
      </c>
      <c r="B2194" s="38" t="s">
        <v>2248</v>
      </c>
      <c r="C2194" s="39">
        <v>29</v>
      </c>
      <c r="D2194" s="39" t="s">
        <v>96</v>
      </c>
      <c r="E219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29</v>
      </c>
      <c r="G2194" s="29" t="str">
        <f>IF(Table2[[#This Row],[M1A]]="","",Table2[[#This Row],[M1A]]-Table2[[#This Row],[AWAL]])</f>
        <v/>
      </c>
      <c r="I2194" s="29" t="str">
        <f>IF(Table2[[#This Row],[M2A]]="","",SUM(Table2[[#This Row],[M2A]]-(IF(Table2[[#This Row],[M1A]]="",Table2[[#This Row],[AWAL]],Table2[[#This Row],[M1A]]))))</f>
        <v/>
      </c>
      <c r="J2194" s="30"/>
      <c r="K219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9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94" s="31" t="str">
        <f>IF(NOT(Table2[[#This Row],[M1B]]=""),"+-","")</f>
        <v/>
      </c>
      <c r="O2194" s="50"/>
    </row>
    <row r="2195" spans="1:15">
      <c r="A2195" s="28">
        <f>IF(Table2[[#This Row],[TT]]&lt;1,"",COUNT(A$2:A2194)+1)</f>
        <v>1998</v>
      </c>
      <c r="B2195" s="38" t="s">
        <v>2249</v>
      </c>
      <c r="C2195" s="39">
        <v>30</v>
      </c>
      <c r="D2195" s="39" t="s">
        <v>2250</v>
      </c>
      <c r="E219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30</v>
      </c>
      <c r="G2195" s="29" t="str">
        <f>IF(Table2[[#This Row],[M1A]]="","",Table2[[#This Row],[M1A]]-Table2[[#This Row],[AWAL]])</f>
        <v/>
      </c>
      <c r="I2195" s="29" t="str">
        <f>IF(Table2[[#This Row],[M2A]]="","",SUM(Table2[[#This Row],[M2A]]-(IF(Table2[[#This Row],[M1A]]="",Table2[[#This Row],[AWAL]],Table2[[#This Row],[M1A]]))))</f>
        <v/>
      </c>
      <c r="J2195" s="30"/>
      <c r="K219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9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95" s="31" t="str">
        <f>IF(NOT(Table2[[#This Row],[M1B]]=""),"+-","")</f>
        <v/>
      </c>
      <c r="O2195" s="50"/>
    </row>
    <row r="2196" spans="1:15">
      <c r="A2196" s="28">
        <f>IF(Table2[[#This Row],[TT]]&lt;1,"",COUNT(A$2:A2195)+1)</f>
        <v>1999</v>
      </c>
      <c r="B2196" s="38" t="s">
        <v>2251</v>
      </c>
      <c r="C2196" s="39">
        <v>37</v>
      </c>
      <c r="D2196" s="39" t="s">
        <v>554</v>
      </c>
      <c r="E219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37</v>
      </c>
      <c r="G2196" s="29" t="str">
        <f>IF(Table2[[#This Row],[M1A]]="","",Table2[[#This Row],[M1A]]-Table2[[#This Row],[AWAL]])</f>
        <v/>
      </c>
      <c r="I2196" s="29" t="str">
        <f>IF(Table2[[#This Row],[M2A]]="","",SUM(Table2[[#This Row],[M2A]]-(IF(Table2[[#This Row],[M1A]]="",Table2[[#This Row],[AWAL]],Table2[[#This Row],[M1A]]))))</f>
        <v/>
      </c>
      <c r="J2196" s="30"/>
      <c r="K219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9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96" s="31" t="str">
        <f>IF(NOT(Table2[[#This Row],[M1B]]=""),"+-","")</f>
        <v/>
      </c>
      <c r="O2196" s="50"/>
    </row>
    <row r="2197" spans="1:15">
      <c r="A2197" s="28">
        <f>IF(Table2[[#This Row],[TT]]&lt;1,"",COUNT(A$2:A2196)+1)</f>
        <v>2000</v>
      </c>
      <c r="B2197" s="38" t="s">
        <v>2252</v>
      </c>
      <c r="C2197" s="39">
        <v>61</v>
      </c>
      <c r="D2197" s="39" t="s">
        <v>19</v>
      </c>
      <c r="E219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61</v>
      </c>
      <c r="G2197" s="29" t="str">
        <f>IF(Table2[[#This Row],[M1A]]="","",Table2[[#This Row],[M1A]]-Table2[[#This Row],[AWAL]])</f>
        <v/>
      </c>
      <c r="I2197" s="29" t="str">
        <f>IF(Table2[[#This Row],[M2A]]="","",SUM(Table2[[#This Row],[M2A]]-(IF(Table2[[#This Row],[M1A]]="",Table2[[#This Row],[AWAL]],Table2[[#This Row],[M1A]]))))</f>
        <v/>
      </c>
      <c r="J2197" s="30"/>
      <c r="K219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9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97" s="31" t="str">
        <f>IF(NOT(Table2[[#This Row],[M1B]]=""),"+-","")</f>
        <v/>
      </c>
      <c r="O2197" s="50"/>
    </row>
    <row r="2198" spans="1:15">
      <c r="A2198" s="28">
        <f>IF(Table2[[#This Row],[TT]]&lt;1,"",COUNT(A$2:A2197)+1)</f>
        <v>2001</v>
      </c>
      <c r="B2198" s="38" t="s">
        <v>2253</v>
      </c>
      <c r="C2198" s="39">
        <v>2</v>
      </c>
      <c r="D2198" s="39" t="s">
        <v>51</v>
      </c>
      <c r="E219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198" s="29" t="str">
        <f>IF(Table2[[#This Row],[M1A]]="","",Table2[[#This Row],[M1A]]-Table2[[#This Row],[AWAL]])</f>
        <v/>
      </c>
      <c r="I2198" s="29" t="str">
        <f>IF(Table2[[#This Row],[M2A]]="","",SUM(Table2[[#This Row],[M2A]]-(IF(Table2[[#This Row],[M1A]]="",Table2[[#This Row],[AWAL]],Table2[[#This Row],[M1A]]))))</f>
        <v/>
      </c>
      <c r="J2198" s="30"/>
      <c r="K219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9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98" s="31" t="str">
        <f>IF(NOT(Table2[[#This Row],[M1B]]=""),"+-","")</f>
        <v/>
      </c>
      <c r="O2198" s="50"/>
    </row>
    <row r="2199" spans="1:15">
      <c r="A2199" s="28">
        <f>IF(Table2[[#This Row],[TT]]&lt;1,"",COUNT(A$2:A2198)+1)</f>
        <v>2002</v>
      </c>
      <c r="B2199" s="38" t="s">
        <v>2254</v>
      </c>
      <c r="C2199" s="39">
        <v>8</v>
      </c>
      <c r="D2199" s="39" t="s">
        <v>275</v>
      </c>
      <c r="E219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2199" s="29" t="str">
        <f>IF(Table2[[#This Row],[M1A]]="","",Table2[[#This Row],[M1A]]-Table2[[#This Row],[AWAL]])</f>
        <v/>
      </c>
      <c r="I2199" s="29" t="str">
        <f>IF(Table2[[#This Row],[M2A]]="","",SUM(Table2[[#This Row],[M2A]]-(IF(Table2[[#This Row],[M1A]]="",Table2[[#This Row],[AWAL]],Table2[[#This Row],[M1A]]))))</f>
        <v/>
      </c>
      <c r="J2199" s="30"/>
      <c r="K219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9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99" s="31" t="str">
        <f>IF(NOT(Table2[[#This Row],[M1B]]=""),"+-","")</f>
        <v/>
      </c>
      <c r="O2199" s="50"/>
    </row>
    <row r="2200" spans="1:15">
      <c r="A2200" s="28">
        <f>IF(Table2[[#This Row],[TT]]&lt;1,"",COUNT(A$2:A2199)+1)</f>
        <v>2003</v>
      </c>
      <c r="B2200" s="38" t="s">
        <v>2255</v>
      </c>
      <c r="C2200" s="39">
        <v>3</v>
      </c>
      <c r="D2200" s="39" t="s">
        <v>275</v>
      </c>
      <c r="E220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200" s="29" t="str">
        <f>IF(Table2[[#This Row],[M1A]]="","",Table2[[#This Row],[M1A]]-Table2[[#This Row],[AWAL]])</f>
        <v/>
      </c>
      <c r="I2200" s="29" t="str">
        <f>IF(Table2[[#This Row],[M2A]]="","",SUM(Table2[[#This Row],[M2A]]-(IF(Table2[[#This Row],[M1A]]="",Table2[[#This Row],[AWAL]],Table2[[#This Row],[M1A]]))))</f>
        <v/>
      </c>
      <c r="J2200" s="30"/>
      <c r="K220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0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00" s="31" t="str">
        <f>IF(NOT(Table2[[#This Row],[M1B]]=""),"+-","")</f>
        <v/>
      </c>
      <c r="O2200" s="50"/>
    </row>
    <row r="2201" spans="1:15">
      <c r="A2201" s="28">
        <f>IF(Table2[[#This Row],[TT]]&lt;1,"",COUNT(A$2:A2200)+1)</f>
        <v>2004</v>
      </c>
      <c r="B2201" s="38" t="s">
        <v>2256</v>
      </c>
      <c r="C2201" s="39">
        <v>1</v>
      </c>
      <c r="D2201" s="39" t="s">
        <v>2257</v>
      </c>
      <c r="E220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201" s="29" t="str">
        <f>IF(Table2[[#This Row],[M1A]]="","",Table2[[#This Row],[M1A]]-Table2[[#This Row],[AWAL]])</f>
        <v/>
      </c>
      <c r="I2201" s="29" t="str">
        <f>IF(Table2[[#This Row],[M2A]]="","",SUM(Table2[[#This Row],[M2A]]-(IF(Table2[[#This Row],[M1A]]="",Table2[[#This Row],[AWAL]],Table2[[#This Row],[M1A]]))))</f>
        <v/>
      </c>
      <c r="J2201" s="30"/>
      <c r="K220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0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01" s="31" t="str">
        <f>IF(NOT(Table2[[#This Row],[M1B]]=""),"+-","")</f>
        <v/>
      </c>
      <c r="O2201" s="50"/>
    </row>
    <row r="2202" spans="1:15">
      <c r="A2202" s="28">
        <f>IF(Table2[[#This Row],[TT]]&lt;1,"",COUNT(A$2:A2201)+1)</f>
        <v>2005</v>
      </c>
      <c r="B2202" s="38" t="s">
        <v>2258</v>
      </c>
      <c r="C2202" s="39">
        <v>1</v>
      </c>
      <c r="D2202" s="39" t="s">
        <v>206</v>
      </c>
      <c r="E220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202" s="29" t="str">
        <f>IF(Table2[[#This Row],[M1A]]="","",Table2[[#This Row],[M1A]]-Table2[[#This Row],[AWAL]])</f>
        <v/>
      </c>
      <c r="I2202" s="29" t="str">
        <f>IF(Table2[[#This Row],[M2A]]="","",SUM(Table2[[#This Row],[M2A]]-(IF(Table2[[#This Row],[M1A]]="",Table2[[#This Row],[AWAL]],Table2[[#This Row],[M1A]]))))</f>
        <v/>
      </c>
      <c r="J2202" s="30"/>
      <c r="K220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0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02" s="31" t="str">
        <f>IF(NOT(Table2[[#This Row],[M1B]]=""),"+-","")</f>
        <v/>
      </c>
      <c r="O2202" s="50"/>
    </row>
    <row r="2203" spans="1:15">
      <c r="A2203" s="28">
        <f>IF(Table2[[#This Row],[TT]]&lt;1,"",COUNT(A$2:A2202)+1)</f>
        <v>2006</v>
      </c>
      <c r="B2203" s="38" t="s">
        <v>2259</v>
      </c>
      <c r="C2203" s="39">
        <v>2</v>
      </c>
      <c r="D2203" s="39" t="s">
        <v>206</v>
      </c>
      <c r="E220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203" s="29" t="str">
        <f>IF(Table2[[#This Row],[M1A]]="","",Table2[[#This Row],[M1A]]-Table2[[#This Row],[AWAL]])</f>
        <v/>
      </c>
      <c r="I2203" s="29" t="str">
        <f>IF(Table2[[#This Row],[M2A]]="","",SUM(Table2[[#This Row],[M2A]]-(IF(Table2[[#This Row],[M1A]]="",Table2[[#This Row],[AWAL]],Table2[[#This Row],[M1A]]))))</f>
        <v/>
      </c>
      <c r="J2203" s="30"/>
      <c r="K220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0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03" s="31" t="str">
        <f>IF(NOT(Table2[[#This Row],[M1B]]=""),"+-","")</f>
        <v/>
      </c>
      <c r="O2203" s="50"/>
    </row>
    <row r="2204" spans="1:15">
      <c r="A2204" s="28">
        <f>IF(Table2[[#This Row],[TT]]&lt;1,"",COUNT(A$2:A2203)+1)</f>
        <v>2007</v>
      </c>
      <c r="B2204" s="38" t="s">
        <v>2260</v>
      </c>
      <c r="C2204" s="39">
        <v>1</v>
      </c>
      <c r="D2204" s="39" t="s">
        <v>206</v>
      </c>
      <c r="E220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204" s="29" t="str">
        <f>IF(Table2[[#This Row],[M1A]]="","",Table2[[#This Row],[M1A]]-Table2[[#This Row],[AWAL]])</f>
        <v/>
      </c>
      <c r="I2204" s="29" t="str">
        <f>IF(Table2[[#This Row],[M2A]]="","",SUM(Table2[[#This Row],[M2A]]-(IF(Table2[[#This Row],[M1A]]="",Table2[[#This Row],[AWAL]],Table2[[#This Row],[M1A]]))))</f>
        <v/>
      </c>
      <c r="J2204" s="30"/>
      <c r="K220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0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04" s="31" t="str">
        <f>IF(NOT(Table2[[#This Row],[M1B]]=""),"+-","")</f>
        <v/>
      </c>
      <c r="O2204" s="50"/>
    </row>
    <row r="2205" spans="1:15">
      <c r="A2205" s="28">
        <f>IF(Table2[[#This Row],[TT]]&lt;1,"",COUNT(A$2:A2204)+1)</f>
        <v>2008</v>
      </c>
      <c r="B2205" s="38" t="s">
        <v>2261</v>
      </c>
      <c r="C2205" s="39">
        <v>1</v>
      </c>
      <c r="D2205" s="39" t="s">
        <v>206</v>
      </c>
      <c r="E220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205" s="29" t="str">
        <f>IF(Table2[[#This Row],[M1A]]="","",Table2[[#This Row],[M1A]]-Table2[[#This Row],[AWAL]])</f>
        <v/>
      </c>
      <c r="I2205" s="29" t="str">
        <f>IF(Table2[[#This Row],[M2A]]="","",SUM(Table2[[#This Row],[M2A]]-(IF(Table2[[#This Row],[M1A]]="",Table2[[#This Row],[AWAL]],Table2[[#This Row],[M1A]]))))</f>
        <v/>
      </c>
      <c r="J2205" s="30"/>
      <c r="K220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0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05" s="31" t="str">
        <f>IF(NOT(Table2[[#This Row],[M1B]]=""),"+-","")</f>
        <v/>
      </c>
      <c r="O2205" s="50"/>
    </row>
    <row r="2206" spans="1:15">
      <c r="A2206" s="28">
        <f>IF(Table2[[#This Row],[TT]]&lt;1,"",COUNT(A$2:A2205)+1)</f>
        <v>2009</v>
      </c>
      <c r="B2206" s="38" t="s">
        <v>2262</v>
      </c>
      <c r="C2206" s="39">
        <v>3</v>
      </c>
      <c r="D2206" s="39" t="s">
        <v>206</v>
      </c>
      <c r="E220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206" s="29" t="str">
        <f>IF(Table2[[#This Row],[M1A]]="","",Table2[[#This Row],[M1A]]-Table2[[#This Row],[AWAL]])</f>
        <v/>
      </c>
      <c r="I2206" s="29" t="str">
        <f>IF(Table2[[#This Row],[M2A]]="","",SUM(Table2[[#This Row],[M2A]]-(IF(Table2[[#This Row],[M1A]]="",Table2[[#This Row],[AWAL]],Table2[[#This Row],[M1A]]))))</f>
        <v/>
      </c>
      <c r="J2206" s="30"/>
      <c r="K220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0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06" s="31" t="str">
        <f>IF(NOT(Table2[[#This Row],[M1B]]=""),"+-","")</f>
        <v/>
      </c>
      <c r="O2206" s="50"/>
    </row>
    <row r="2207" spans="1:15">
      <c r="A2207" s="28">
        <f>IF(Table2[[#This Row],[TT]]&lt;1,"",COUNT(A$2:A2206)+1)</f>
        <v>2010</v>
      </c>
      <c r="B2207" s="38" t="s">
        <v>2263</v>
      </c>
      <c r="C2207" s="39">
        <v>2</v>
      </c>
      <c r="D2207" s="39" t="s">
        <v>206</v>
      </c>
      <c r="E220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207" s="29" t="str">
        <f>IF(Table2[[#This Row],[M1A]]="","",Table2[[#This Row],[M1A]]-Table2[[#This Row],[AWAL]])</f>
        <v/>
      </c>
      <c r="I2207" s="29" t="str">
        <f>IF(Table2[[#This Row],[M2A]]="","",SUM(Table2[[#This Row],[M2A]]-(IF(Table2[[#This Row],[M1A]]="",Table2[[#This Row],[AWAL]],Table2[[#This Row],[M1A]]))))</f>
        <v/>
      </c>
      <c r="J2207" s="30"/>
      <c r="K220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0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07" s="31" t="str">
        <f>IF(NOT(Table2[[#This Row],[M1B]]=""),"+-","")</f>
        <v/>
      </c>
      <c r="O2207" s="50"/>
    </row>
    <row r="2208" spans="1:15">
      <c r="A2208" s="28">
        <f>IF(Table2[[#This Row],[TT]]&lt;1,"",COUNT(A$2:A2207)+1)</f>
        <v>2011</v>
      </c>
      <c r="B2208" s="38" t="s">
        <v>2264</v>
      </c>
      <c r="C2208" s="39">
        <v>20</v>
      </c>
      <c r="D2208" s="39" t="s">
        <v>94</v>
      </c>
      <c r="E220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20</v>
      </c>
      <c r="G2208" s="29" t="str">
        <f>IF(Table2[[#This Row],[M1A]]="","",Table2[[#This Row],[M1A]]-Table2[[#This Row],[AWAL]])</f>
        <v/>
      </c>
      <c r="I2208" s="29" t="str">
        <f>IF(Table2[[#This Row],[M2A]]="","",SUM(Table2[[#This Row],[M2A]]-(IF(Table2[[#This Row],[M1A]]="",Table2[[#This Row],[AWAL]],Table2[[#This Row],[M1A]]))))</f>
        <v/>
      </c>
      <c r="J2208" s="30"/>
      <c r="K220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0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08" s="31" t="str">
        <f>IF(NOT(Table2[[#This Row],[M1B]]=""),"+-","")</f>
        <v/>
      </c>
      <c r="O2208" s="50"/>
    </row>
    <row r="2209" spans="1:15">
      <c r="A2209" s="28">
        <f>IF(Table2[[#This Row],[TT]]&lt;1,"",COUNT(A$2:A2208)+1)</f>
        <v>2012</v>
      </c>
      <c r="B2209" s="38" t="s">
        <v>2265</v>
      </c>
      <c r="C2209" s="39">
        <v>22</v>
      </c>
      <c r="D2209" s="39" t="s">
        <v>2266</v>
      </c>
      <c r="E220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22</v>
      </c>
      <c r="G2209" s="29" t="str">
        <f>IF(Table2[[#This Row],[M1A]]="","",Table2[[#This Row],[M1A]]-Table2[[#This Row],[AWAL]])</f>
        <v/>
      </c>
      <c r="I2209" s="29" t="str">
        <f>IF(Table2[[#This Row],[M2A]]="","",SUM(Table2[[#This Row],[M2A]]-(IF(Table2[[#This Row],[M1A]]="",Table2[[#This Row],[AWAL]],Table2[[#This Row],[M1A]]))))</f>
        <v/>
      </c>
      <c r="J2209" s="30"/>
      <c r="K220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0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09" s="31" t="str">
        <f>IF(NOT(Table2[[#This Row],[M1B]]=""),"+-","")</f>
        <v/>
      </c>
      <c r="O2209" s="50"/>
    </row>
    <row r="2210" spans="1:15">
      <c r="A2210" s="32">
        <f>IF(Table2[[#This Row],[TT]]&lt;1,"",COUNT(A$2:A2209)+1)</f>
        <v>2013</v>
      </c>
      <c r="B2210" s="38" t="s">
        <v>2267</v>
      </c>
      <c r="C2210" s="39">
        <v>51</v>
      </c>
      <c r="D2210" s="39" t="s">
        <v>1049</v>
      </c>
      <c r="E2210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51</v>
      </c>
      <c r="G2210" s="31" t="str">
        <f>IF(Table2[[#This Row],[M1A]]="","",Table2[[#This Row],[M1A]]-Table2[[#This Row],[AWAL]])</f>
        <v/>
      </c>
      <c r="I2210" s="31" t="str">
        <f>IF(Table2[[#This Row],[M2A]]="","",SUM(Table2[[#This Row],[M2A]]-(IF(Table2[[#This Row],[M1A]]="",Table2[[#This Row],[AWAL]],Table2[[#This Row],[M1A]]))))</f>
        <v/>
      </c>
      <c r="J2210" s="33"/>
      <c r="K2210" s="31" t="str">
        <f>IF(Table2[[#This Row],[M3A]]="","",SUM(Table2[[#This Row],[M3A]]-(IF(Table2[[#This Row],[M2A]]="",IF(Table2[[#This Row],[M1A]]="",Table2[[#This Row],[AWAL]],Table2[[#This Row],[M1A]]),Table2[[#This Row],[M2A]]))))</f>
        <v/>
      </c>
      <c r="L2210" s="31"/>
      <c r="M2210" s="31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10" s="31" t="str">
        <f>IF(NOT(Table2[[#This Row],[M1B]]=""),"+-","")</f>
        <v/>
      </c>
      <c r="O2210" s="50"/>
    </row>
    <row r="2211" spans="1:15">
      <c r="A2211" s="28">
        <f>IF(Table2[[#This Row],[TT]]&lt;1,"",COUNT(A$2:A2210)+1)</f>
        <v>2014</v>
      </c>
      <c r="B2211" s="38" t="s">
        <v>2268</v>
      </c>
      <c r="C2211" s="39">
        <v>34</v>
      </c>
      <c r="D2211" s="39" t="s">
        <v>244</v>
      </c>
      <c r="E221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34</v>
      </c>
      <c r="G2211" s="29" t="str">
        <f>IF(Table2[[#This Row],[M1A]]="","",Table2[[#This Row],[M1A]]-Table2[[#This Row],[AWAL]])</f>
        <v/>
      </c>
      <c r="I2211" s="29" t="str">
        <f>IF(Table2[[#This Row],[M2A]]="","",SUM(Table2[[#This Row],[M2A]]-(IF(Table2[[#This Row],[M1A]]="",Table2[[#This Row],[AWAL]],Table2[[#This Row],[M1A]]))))</f>
        <v/>
      </c>
      <c r="J2211" s="30"/>
      <c r="K221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1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11" s="31" t="str">
        <f>IF(NOT(Table2[[#This Row],[M1B]]=""),"+-","")</f>
        <v/>
      </c>
      <c r="O2211" s="50"/>
    </row>
    <row r="2212" spans="1:15">
      <c r="A2212" s="28">
        <f>IF(Table2[[#This Row],[TT]]&lt;1,"",COUNT(A$2:A2211)+1)</f>
        <v>2015</v>
      </c>
      <c r="B2212" s="38" t="s">
        <v>2269</v>
      </c>
      <c r="C2212" s="39">
        <v>62</v>
      </c>
      <c r="D2212" s="39" t="s">
        <v>244</v>
      </c>
      <c r="E221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62</v>
      </c>
      <c r="G2212" s="29" t="str">
        <f>IF(Table2[[#This Row],[M1A]]="","",Table2[[#This Row],[M1A]]-Table2[[#This Row],[AWAL]])</f>
        <v/>
      </c>
      <c r="I2212" s="29" t="str">
        <f>IF(Table2[[#This Row],[M2A]]="","",SUM(Table2[[#This Row],[M2A]]-(IF(Table2[[#This Row],[M1A]]="",Table2[[#This Row],[AWAL]],Table2[[#This Row],[M1A]]))))</f>
        <v/>
      </c>
      <c r="J2212" s="30"/>
      <c r="K221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1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12" s="31" t="str">
        <f>IF(NOT(Table2[[#This Row],[M1B]]=""),"+-","")</f>
        <v/>
      </c>
      <c r="O2212" s="50"/>
    </row>
    <row r="2213" spans="1:15">
      <c r="A2213" s="28">
        <f>IF(Table2[[#This Row],[TT]]&lt;1,"",COUNT(A$2:A2212)+1)</f>
        <v>2016</v>
      </c>
      <c r="B2213" s="38" t="s">
        <v>2270</v>
      </c>
      <c r="C2213" s="39">
        <v>31</v>
      </c>
      <c r="D2213" s="39" t="s">
        <v>244</v>
      </c>
      <c r="E221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31</v>
      </c>
      <c r="G2213" s="29" t="str">
        <f>IF(Table2[[#This Row],[M1A]]="","",Table2[[#This Row],[M1A]]-Table2[[#This Row],[AWAL]])</f>
        <v/>
      </c>
      <c r="I2213" s="29" t="str">
        <f>IF(Table2[[#This Row],[M2A]]="","",SUM(Table2[[#This Row],[M2A]]-(IF(Table2[[#This Row],[M1A]]="",Table2[[#This Row],[AWAL]],Table2[[#This Row],[M1A]]))))</f>
        <v/>
      </c>
      <c r="J2213" s="30"/>
      <c r="K221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1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13" s="31" t="str">
        <f>IF(NOT(Table2[[#This Row],[M1B]]=""),"+-","")</f>
        <v/>
      </c>
      <c r="O2213" s="50"/>
    </row>
    <row r="2214" spans="1:15">
      <c r="A2214" s="28">
        <f>IF(Table2[[#This Row],[TT]]&lt;1,"",COUNT(A$2:A2213)+1)</f>
        <v>2017</v>
      </c>
      <c r="B2214" s="38" t="s">
        <v>2271</v>
      </c>
      <c r="C2214" s="39">
        <v>18</v>
      </c>
      <c r="D2214" s="39" t="s">
        <v>86</v>
      </c>
      <c r="E221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18</v>
      </c>
      <c r="G2214" s="29" t="str">
        <f>IF(Table2[[#This Row],[M1A]]="","",Table2[[#This Row],[M1A]]-Table2[[#This Row],[AWAL]])</f>
        <v/>
      </c>
      <c r="I2214" s="29" t="str">
        <f>IF(Table2[[#This Row],[M2A]]="","",SUM(Table2[[#This Row],[M2A]]-(IF(Table2[[#This Row],[M1A]]="",Table2[[#This Row],[AWAL]],Table2[[#This Row],[M1A]]))))</f>
        <v/>
      </c>
      <c r="J2214" s="30"/>
      <c r="K221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1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14" s="31" t="str">
        <f>IF(NOT(Table2[[#This Row],[M1B]]=""),"+-","")</f>
        <v/>
      </c>
      <c r="O2214" s="50"/>
    </row>
    <row r="2215" spans="1:15">
      <c r="A2215" s="28">
        <f>IF(Table2[[#This Row],[TT]]&lt;1,"",COUNT(A$2:A2214)+1)</f>
        <v>2018</v>
      </c>
      <c r="B2215" s="38" t="s">
        <v>2272</v>
      </c>
      <c r="C2215" s="39">
        <v>9</v>
      </c>
      <c r="D2215" s="39" t="s">
        <v>86</v>
      </c>
      <c r="E221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2215" s="29" t="str">
        <f>IF(Table2[[#This Row],[M1A]]="","",Table2[[#This Row],[M1A]]-Table2[[#This Row],[AWAL]])</f>
        <v/>
      </c>
      <c r="I2215" s="29" t="str">
        <f>IF(Table2[[#This Row],[M2A]]="","",SUM(Table2[[#This Row],[M2A]]-(IF(Table2[[#This Row],[M1A]]="",Table2[[#This Row],[AWAL]],Table2[[#This Row],[M1A]]))))</f>
        <v/>
      </c>
      <c r="J2215" s="30"/>
      <c r="K221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1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15" s="31" t="str">
        <f>IF(NOT(Table2[[#This Row],[M1B]]=""),"+-","")</f>
        <v/>
      </c>
      <c r="O2215" s="50"/>
    </row>
    <row r="2216" spans="1:15">
      <c r="A2216" s="28">
        <f>IF(Table2[[#This Row],[TT]]&lt;1,"",COUNT(A$2:A2215)+1)</f>
        <v>2019</v>
      </c>
      <c r="B2216" s="38" t="s">
        <v>2273</v>
      </c>
      <c r="C2216" s="39">
        <v>24</v>
      </c>
      <c r="D2216" s="39" t="s">
        <v>19</v>
      </c>
      <c r="E221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24</v>
      </c>
      <c r="G2216" s="29" t="str">
        <f>IF(Table2[[#This Row],[M1A]]="","",Table2[[#This Row],[M1A]]-Table2[[#This Row],[AWAL]])</f>
        <v/>
      </c>
      <c r="I2216" s="29" t="str">
        <f>IF(Table2[[#This Row],[M2A]]="","",SUM(Table2[[#This Row],[M2A]]-(IF(Table2[[#This Row],[M1A]]="",Table2[[#This Row],[AWAL]],Table2[[#This Row],[M1A]]))))</f>
        <v/>
      </c>
      <c r="J2216" s="30"/>
      <c r="K221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1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16" s="31" t="str">
        <f>IF(NOT(Table2[[#This Row],[M1B]]=""),"+-","")</f>
        <v/>
      </c>
      <c r="O2216" s="50"/>
    </row>
    <row r="2217" spans="1:15">
      <c r="A2217" s="28">
        <f>IF(Table2[[#This Row],[TT]]&lt;1,"",COUNT(A$2:A2216)+1)</f>
        <v>2020</v>
      </c>
      <c r="B2217" s="38" t="s">
        <v>2274</v>
      </c>
      <c r="C2217" s="39">
        <v>12</v>
      </c>
      <c r="D2217" s="39" t="s">
        <v>1134</v>
      </c>
      <c r="E221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G2217" s="29" t="str">
        <f>IF(Table2[[#This Row],[M1A]]="","",Table2[[#This Row],[M1A]]-Table2[[#This Row],[AWAL]])</f>
        <v/>
      </c>
      <c r="I2217" s="29" t="str">
        <f>IF(Table2[[#This Row],[M2A]]="","",SUM(Table2[[#This Row],[M2A]]-(IF(Table2[[#This Row],[M1A]]="",Table2[[#This Row],[AWAL]],Table2[[#This Row],[M1A]]))))</f>
        <v/>
      </c>
      <c r="J2217" s="30"/>
      <c r="K221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1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17" s="31" t="str">
        <f>IF(NOT(Table2[[#This Row],[M1B]]=""),"+-","")</f>
        <v/>
      </c>
      <c r="O2217" s="50"/>
    </row>
    <row r="2218" spans="1:15">
      <c r="A2218" s="28">
        <f>IF(Table2[[#This Row],[TT]]&lt;1,"",COUNT(A$2:A2217)+1)</f>
        <v>2021</v>
      </c>
      <c r="B2218" s="38" t="s">
        <v>2275</v>
      </c>
      <c r="C2218" s="39">
        <v>2</v>
      </c>
      <c r="D2218" s="39" t="s">
        <v>905</v>
      </c>
      <c r="E221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218" s="29" t="str">
        <f>IF(Table2[[#This Row],[M1A]]="","",Table2[[#This Row],[M1A]]-Table2[[#This Row],[AWAL]])</f>
        <v/>
      </c>
      <c r="I2218" s="29" t="str">
        <f>IF(Table2[[#This Row],[M2A]]="","",SUM(Table2[[#This Row],[M2A]]-(IF(Table2[[#This Row],[M1A]]="",Table2[[#This Row],[AWAL]],Table2[[#This Row],[M1A]]))))</f>
        <v/>
      </c>
      <c r="J2218" s="30"/>
      <c r="K221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1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18" s="31" t="str">
        <f>IF(NOT(Table2[[#This Row],[M1B]]=""),"+-","")</f>
        <v/>
      </c>
      <c r="O2218" s="50"/>
    </row>
    <row r="2219" spans="1:15">
      <c r="A2219" s="28">
        <f>IF(Table2[[#This Row],[TT]]&lt;1,"",COUNT(A$2:A2218)+1)</f>
        <v>2022</v>
      </c>
      <c r="B2219" s="38" t="s">
        <v>2276</v>
      </c>
      <c r="C2219" s="39">
        <v>4</v>
      </c>
      <c r="D2219" s="39" t="s">
        <v>96</v>
      </c>
      <c r="E221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219" s="29" t="str">
        <f>IF(Table2[[#This Row],[M1A]]="","",Table2[[#This Row],[M1A]]-Table2[[#This Row],[AWAL]])</f>
        <v/>
      </c>
      <c r="I2219" s="29" t="str">
        <f>IF(Table2[[#This Row],[M2A]]="","",SUM(Table2[[#This Row],[M2A]]-(IF(Table2[[#This Row],[M1A]]="",Table2[[#This Row],[AWAL]],Table2[[#This Row],[M1A]]))))</f>
        <v/>
      </c>
      <c r="J2219" s="30"/>
      <c r="K221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1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19" s="31" t="str">
        <f>IF(NOT(Table2[[#This Row],[M1B]]=""),"+-","")</f>
        <v/>
      </c>
      <c r="O2219" s="50"/>
    </row>
    <row r="2220" spans="1:15">
      <c r="A2220" s="28">
        <f>IF(Table2[[#This Row],[TT]]&lt;1,"",COUNT(A$2:A2219)+1)</f>
        <v>2023</v>
      </c>
      <c r="B2220" s="38" t="s">
        <v>2277</v>
      </c>
      <c r="C2220" s="39">
        <v>2</v>
      </c>
      <c r="D2220" s="39" t="s">
        <v>252</v>
      </c>
      <c r="E222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220" s="29" t="str">
        <f>IF(Table2[[#This Row],[M1A]]="","",Table2[[#This Row],[M1A]]-Table2[[#This Row],[AWAL]])</f>
        <v/>
      </c>
      <c r="I2220" s="29" t="str">
        <f>IF(Table2[[#This Row],[M2A]]="","",SUM(Table2[[#This Row],[M2A]]-(IF(Table2[[#This Row],[M1A]]="",Table2[[#This Row],[AWAL]],Table2[[#This Row],[M1A]]))))</f>
        <v/>
      </c>
      <c r="J2220" s="30"/>
      <c r="K222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2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20" s="31" t="str">
        <f>IF(NOT(Table2[[#This Row],[M1B]]=""),"+-","")</f>
        <v/>
      </c>
      <c r="O2220" s="50"/>
    </row>
    <row r="2221" spans="1:15">
      <c r="A2221" s="28">
        <f>IF(Table2[[#This Row],[TT]]&lt;1,"",COUNT(A$2:A2220)+1)</f>
        <v>2024</v>
      </c>
      <c r="B2221" s="38" t="s">
        <v>2278</v>
      </c>
      <c r="C2221" s="39">
        <v>4</v>
      </c>
      <c r="D2221" s="39" t="s">
        <v>2279</v>
      </c>
      <c r="E222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221" s="29" t="str">
        <f>IF(Table2[[#This Row],[M1A]]="","",Table2[[#This Row],[M1A]]-Table2[[#This Row],[AWAL]])</f>
        <v/>
      </c>
      <c r="H2221" s="29">
        <v>3</v>
      </c>
      <c r="I2221" s="29">
        <f>IF(Table2[[#This Row],[M2A]]="","",SUM(Table2[[#This Row],[M2A]]-(IF(Table2[[#This Row],[M1A]]="",Table2[[#This Row],[AWAL]],Table2[[#This Row],[M1A]]))))</f>
        <v>-1</v>
      </c>
      <c r="J2221" s="30">
        <v>1</v>
      </c>
      <c r="K2221" s="29">
        <f>IF(Table2[[#This Row],[M3A]]="","",SUM(Table2[[#This Row],[M3A]]-(IF(Table2[[#This Row],[M2A]]="",IF(Table2[[#This Row],[M1A]]="",Table2[[#This Row],[AWAL]],Table2[[#This Row],[M1A]]),Table2[[#This Row],[M2A]]))))</f>
        <v>-2</v>
      </c>
      <c r="M222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21" s="31" t="str">
        <f>IF(NOT(Table2[[#This Row],[M1B]]=""),"+-","")</f>
        <v/>
      </c>
      <c r="O2221" s="50"/>
    </row>
    <row r="2222" spans="1:15">
      <c r="A2222" s="28">
        <f>IF(Table2[[#This Row],[TT]]&lt;1,"",COUNT(A$2:A2221)+1)</f>
        <v>2025</v>
      </c>
      <c r="B2222" s="38" t="s">
        <v>2280</v>
      </c>
      <c r="C2222" s="39">
        <v>3</v>
      </c>
      <c r="D2222" s="39" t="s">
        <v>67</v>
      </c>
      <c r="E222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222" s="29" t="str">
        <f>IF(Table2[[#This Row],[M1A]]="","",Table2[[#This Row],[M1A]]-Table2[[#This Row],[AWAL]])</f>
        <v/>
      </c>
      <c r="I2222" s="29" t="str">
        <f>IF(Table2[[#This Row],[M2A]]="","",SUM(Table2[[#This Row],[M2A]]-(IF(Table2[[#This Row],[M1A]]="",Table2[[#This Row],[AWAL]],Table2[[#This Row],[M1A]]))))</f>
        <v/>
      </c>
      <c r="J2222" s="30">
        <v>2</v>
      </c>
      <c r="K2222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222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22" s="31" t="str">
        <f>IF(NOT(Table2[[#This Row],[M1B]]=""),"+-","")</f>
        <v/>
      </c>
      <c r="O2222" s="50"/>
    </row>
    <row r="2223" spans="1:15">
      <c r="A2223" s="28">
        <f>IF(Table2[[#This Row],[TT]]&lt;1,"",COUNT(A$2:A2222)+1)</f>
        <v>2026</v>
      </c>
      <c r="B2223" s="38" t="s">
        <v>2281</v>
      </c>
      <c r="C2223" s="39">
        <v>6</v>
      </c>
      <c r="D2223" s="39" t="s">
        <v>45</v>
      </c>
      <c r="E222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2223" s="29" t="str">
        <f>IF(Table2[[#This Row],[M1A]]="","",Table2[[#This Row],[M1A]]-Table2[[#This Row],[AWAL]])</f>
        <v/>
      </c>
      <c r="I2223" s="29" t="str">
        <f>IF(Table2[[#This Row],[M2A]]="","",SUM(Table2[[#This Row],[M2A]]-(IF(Table2[[#This Row],[M1A]]="",Table2[[#This Row],[AWAL]],Table2[[#This Row],[M1A]]))))</f>
        <v/>
      </c>
      <c r="J2223" s="30"/>
      <c r="K222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2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23" s="31" t="str">
        <f>IF(NOT(Table2[[#This Row],[M1B]]=""),"+-","")</f>
        <v/>
      </c>
      <c r="O2223" s="50"/>
    </row>
    <row r="2224" spans="1:15">
      <c r="A2224" s="28" t="str">
        <f>IF(Table2[[#This Row],[TT]]&lt;1,"",COUNT(A$2:A2223)+1)</f>
        <v/>
      </c>
      <c r="B2224" s="38" t="s">
        <v>2593</v>
      </c>
      <c r="C2224" s="39">
        <v>1</v>
      </c>
      <c r="D2224" s="39">
        <v>600</v>
      </c>
      <c r="E222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2224" s="29" t="str">
        <f>IF(Table2[[#This Row],[M1A]]="","",Table2[[#This Row],[M1A]]-Table2[[#This Row],[AWAL]])</f>
        <v/>
      </c>
      <c r="I2224" s="29" t="str">
        <f>IF(Table2[[#This Row],[M2A]]="","",SUM(Table2[[#This Row],[M2A]]-(IF(Table2[[#This Row],[M1A]]="",Table2[[#This Row],[AWAL]],Table2[[#This Row],[M1A]]))))</f>
        <v/>
      </c>
      <c r="J2224" s="30"/>
      <c r="K222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2224" s="29">
        <v>0</v>
      </c>
      <c r="M2224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2224" s="31" t="str">
        <f>IF(NOT(Table2[[#This Row],[M1B]]=""),"+-","")</f>
        <v/>
      </c>
      <c r="O2224" s="50"/>
    </row>
    <row r="2225" spans="1:15">
      <c r="A2225" s="28" t="str">
        <f>IF(Table2[[#This Row],[TT]]&lt;1,"",COUNT(A$2:A2224)+1)</f>
        <v/>
      </c>
      <c r="B2225" s="38" t="s">
        <v>2649</v>
      </c>
      <c r="C2225" s="39">
        <v>2</v>
      </c>
      <c r="D2225" s="39">
        <v>5000</v>
      </c>
      <c r="E222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2225" s="29" t="str">
        <f>IF(Table2[[#This Row],[M1A]]="","",Table2[[#This Row],[M1A]]-Table2[[#This Row],[AWAL]])</f>
        <v/>
      </c>
      <c r="I2225" s="29" t="str">
        <f>IF(Table2[[#This Row],[M2A]]="","",SUM(Table2[[#This Row],[M2A]]-(IF(Table2[[#This Row],[M1A]]="",Table2[[#This Row],[AWAL]],Table2[[#This Row],[M1A]]))))</f>
        <v/>
      </c>
      <c r="J2225" s="30">
        <v>1</v>
      </c>
      <c r="K2225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L2225" s="29">
        <v>0</v>
      </c>
      <c r="M2225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2225" s="31" t="str">
        <f>IF(NOT(Table2[[#This Row],[M1B]]=""),"+-","")</f>
        <v/>
      </c>
      <c r="O2225" s="50"/>
    </row>
    <row r="2226" spans="1:15">
      <c r="A2226" s="28" t="str">
        <f>IF(Table2[[#This Row],[TT]]&lt;1,"",COUNT(A$2:A2225)+1)</f>
        <v/>
      </c>
      <c r="B2226" s="38" t="s">
        <v>2282</v>
      </c>
      <c r="C2226" s="39">
        <v>2</v>
      </c>
      <c r="D2226" s="39">
        <v>5000</v>
      </c>
      <c r="E222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2226" s="29" t="str">
        <f>IF(Table2[[#This Row],[M1A]]="","",Table2[[#This Row],[M1A]]-Table2[[#This Row],[AWAL]])</f>
        <v/>
      </c>
      <c r="I2226" s="29" t="str">
        <f>IF(Table2[[#This Row],[M2A]]="","",SUM(Table2[[#This Row],[M2A]]-(IF(Table2[[#This Row],[M1A]]="",Table2[[#This Row],[AWAL]],Table2[[#This Row],[M1A]]))))</f>
        <v/>
      </c>
      <c r="J2226" s="30">
        <v>1</v>
      </c>
      <c r="K2226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L2226" s="29">
        <v>0</v>
      </c>
      <c r="M2226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2226" s="31" t="str">
        <f>IF(NOT(Table2[[#This Row],[M1B]]=""),"+-","")</f>
        <v/>
      </c>
      <c r="O2226" s="50"/>
    </row>
    <row r="2227" spans="1:15">
      <c r="A2227" s="28">
        <f>IF(Table2[[#This Row],[TT]]&lt;1,"",COUNT(A$2:A2226)+1)</f>
        <v>2027</v>
      </c>
      <c r="B2227" s="38" t="s">
        <v>2283</v>
      </c>
      <c r="C2227" s="39">
        <v>3</v>
      </c>
      <c r="D2227" s="39">
        <v>5000</v>
      </c>
      <c r="E222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227" s="29" t="str">
        <f>IF(Table2[[#This Row],[M1A]]="","",Table2[[#This Row],[M1A]]-Table2[[#This Row],[AWAL]])</f>
        <v/>
      </c>
      <c r="I2227" s="29" t="str">
        <f>IF(Table2[[#This Row],[M2A]]="","",SUM(Table2[[#This Row],[M2A]]-(IF(Table2[[#This Row],[M1A]]="",Table2[[#This Row],[AWAL]],Table2[[#This Row],[M1A]]))))</f>
        <v/>
      </c>
      <c r="J2227" s="30"/>
      <c r="K222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2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27" s="31" t="str">
        <f>IF(NOT(Table2[[#This Row],[M1B]]=""),"+-","")</f>
        <v/>
      </c>
      <c r="O2227" s="50"/>
    </row>
    <row r="2228" spans="1:15">
      <c r="A2228" s="28" t="str">
        <f>IF(Table2[[#This Row],[TT]]&lt;1,"",COUNT(A$2:A2227)+1)</f>
        <v/>
      </c>
      <c r="B2228" s="38" t="s">
        <v>2284</v>
      </c>
      <c r="C2228" s="39">
        <v>2</v>
      </c>
      <c r="D2228" s="39">
        <v>5000</v>
      </c>
      <c r="E222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2228" s="29" t="str">
        <f>IF(Table2[[#This Row],[M1A]]="","",Table2[[#This Row],[M1A]]-Table2[[#This Row],[AWAL]])</f>
        <v/>
      </c>
      <c r="I2228" s="29" t="str">
        <f>IF(Table2[[#This Row],[M2A]]="","",SUM(Table2[[#This Row],[M2A]]-(IF(Table2[[#This Row],[M1A]]="",Table2[[#This Row],[AWAL]],Table2[[#This Row],[M1A]]))))</f>
        <v/>
      </c>
      <c r="J2228" s="30"/>
      <c r="K222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2228" s="29">
        <v>0</v>
      </c>
      <c r="M2228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-2</v>
      </c>
      <c r="N2228" s="31" t="str">
        <f>IF(NOT(Table2[[#This Row],[M1B]]=""),"+-","")</f>
        <v/>
      </c>
      <c r="O2228" s="50"/>
    </row>
    <row r="2229" spans="1:15">
      <c r="A2229" s="28">
        <f>IF(Table2[[#This Row],[TT]]&lt;1,"",COUNT(A$2:A2228)+1)</f>
        <v>2028</v>
      </c>
      <c r="B2229" s="38" t="s">
        <v>2285</v>
      </c>
      <c r="C2229" s="39">
        <v>4</v>
      </c>
      <c r="D2229" s="39">
        <v>5000</v>
      </c>
      <c r="E222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229" s="29" t="str">
        <f>IF(Table2[[#This Row],[M1A]]="","",Table2[[#This Row],[M1A]]-Table2[[#This Row],[AWAL]])</f>
        <v/>
      </c>
      <c r="I2229" s="29" t="str">
        <f>IF(Table2[[#This Row],[M2A]]="","",SUM(Table2[[#This Row],[M2A]]-(IF(Table2[[#This Row],[M1A]]="",Table2[[#This Row],[AWAL]],Table2[[#This Row],[M1A]]))))</f>
        <v/>
      </c>
      <c r="J2229" s="30"/>
      <c r="K222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2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29" s="31" t="str">
        <f>IF(NOT(Table2[[#This Row],[M1B]]=""),"+-","")</f>
        <v/>
      </c>
      <c r="O2229" s="50"/>
    </row>
    <row r="2230" spans="1:15">
      <c r="A2230" s="28">
        <f>IF(Table2[[#This Row],[TT]]&lt;1,"",COUNT(A$2:A2229)+1)</f>
        <v>2029</v>
      </c>
      <c r="B2230" s="70" t="s">
        <v>2286</v>
      </c>
      <c r="C2230" s="71">
        <v>15</v>
      </c>
      <c r="D2230" s="71">
        <v>6000</v>
      </c>
      <c r="E223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G2230" s="29" t="str">
        <f>IF(Table2[[#This Row],[M1A]]="","",Table2[[#This Row],[M1A]]-Table2[[#This Row],[AWAL]])</f>
        <v/>
      </c>
      <c r="H2230" s="29">
        <v>14</v>
      </c>
      <c r="I2230" s="29">
        <f>IF(Table2[[#This Row],[M2A]]="","",SUM(Table2[[#This Row],[M2A]]-(IF(Table2[[#This Row],[M1A]]="",Table2[[#This Row],[AWAL]],Table2[[#This Row],[M1A]]))))</f>
        <v>-1</v>
      </c>
      <c r="J2230" s="30"/>
      <c r="K223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2230" s="29">
        <v>11</v>
      </c>
      <c r="M2230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-3</v>
      </c>
      <c r="N2230" s="31" t="str">
        <f>IF(NOT(Table2[[#This Row],[M1B]]=""),"+-","")</f>
        <v/>
      </c>
      <c r="O2230" s="50"/>
    </row>
    <row r="2231" spans="1:15">
      <c r="A2231" s="28">
        <f>IF(Table2[[#This Row],[TT]]&lt;1,"",COUNT(A$2:A2230)+1)</f>
        <v>2030</v>
      </c>
      <c r="B2231" s="38" t="s">
        <v>2287</v>
      </c>
      <c r="C2231" s="39">
        <v>33</v>
      </c>
      <c r="D2231" s="39">
        <v>6000</v>
      </c>
      <c r="E223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29</v>
      </c>
      <c r="G2231" s="29" t="str">
        <f>IF(Table2[[#This Row],[M1A]]="","",Table2[[#This Row],[M1A]]-Table2[[#This Row],[AWAL]])</f>
        <v/>
      </c>
      <c r="I2231" s="29" t="str">
        <f>IF(Table2[[#This Row],[M2A]]="","",SUM(Table2[[#This Row],[M2A]]-(IF(Table2[[#This Row],[M1A]]="",Table2[[#This Row],[AWAL]],Table2[[#This Row],[M1A]]))))</f>
        <v/>
      </c>
      <c r="J2231" s="30"/>
      <c r="K223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2231" s="29">
        <v>29</v>
      </c>
      <c r="M2231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-4</v>
      </c>
      <c r="N2231" s="31" t="str">
        <f>IF(NOT(Table2[[#This Row],[M1B]]=""),"+-","")</f>
        <v/>
      </c>
      <c r="O2231" s="50"/>
    </row>
    <row r="2232" spans="1:15">
      <c r="A2232" s="28">
        <f>IF(Table2[[#This Row],[TT]]&lt;1,"",COUNT(A$2:A2231)+1)</f>
        <v>2031</v>
      </c>
      <c r="B2232" s="38" t="s">
        <v>2288</v>
      </c>
      <c r="C2232" s="39">
        <v>20</v>
      </c>
      <c r="D2232" s="39">
        <v>6000</v>
      </c>
      <c r="E223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17</v>
      </c>
      <c r="G2232" s="29" t="str">
        <f>IF(Table2[[#This Row],[M1A]]="","",Table2[[#This Row],[M1A]]-Table2[[#This Row],[AWAL]])</f>
        <v/>
      </c>
      <c r="I2232" s="29" t="str">
        <f>IF(Table2[[#This Row],[M2A]]="","",SUM(Table2[[#This Row],[M2A]]-(IF(Table2[[#This Row],[M1A]]="",Table2[[#This Row],[AWAL]],Table2[[#This Row],[M1A]]))))</f>
        <v/>
      </c>
      <c r="J2232" s="30"/>
      <c r="K223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2232" s="29">
        <v>17</v>
      </c>
      <c r="M2232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-3</v>
      </c>
      <c r="N2232" s="31" t="str">
        <f>IF(NOT(Table2[[#This Row],[M1B]]=""),"+-","")</f>
        <v/>
      </c>
      <c r="O2232" s="50"/>
    </row>
    <row r="2233" spans="1:15">
      <c r="A2233" s="28">
        <f>IF(Table2[[#This Row],[TT]]&lt;1,"",COUNT(A$2:A2232)+1)</f>
        <v>2032</v>
      </c>
      <c r="B2233" s="38" t="s">
        <v>2289</v>
      </c>
      <c r="C2233" s="39">
        <v>1</v>
      </c>
      <c r="D2233" s="39" t="s">
        <v>400</v>
      </c>
      <c r="E223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233" s="29" t="str">
        <f>IF(Table2[[#This Row],[M1A]]="","",Table2[[#This Row],[M1A]]-Table2[[#This Row],[AWAL]])</f>
        <v/>
      </c>
      <c r="I2233" s="29" t="str">
        <f>IF(Table2[[#This Row],[M2A]]="","",SUM(Table2[[#This Row],[M2A]]-(IF(Table2[[#This Row],[M1A]]="",Table2[[#This Row],[AWAL]],Table2[[#This Row],[M1A]]))))</f>
        <v/>
      </c>
      <c r="J2233" s="30"/>
      <c r="K223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3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33" s="31" t="str">
        <f>IF(NOT(Table2[[#This Row],[M1B]]=""),"+-","")</f>
        <v/>
      </c>
      <c r="O2233" s="50"/>
    </row>
    <row r="2234" spans="1:15">
      <c r="A2234" s="28">
        <f>IF(Table2[[#This Row],[TT]]&lt;1,"",COUNT(A$2:A2233)+1)</f>
        <v>2033</v>
      </c>
      <c r="B2234" s="70" t="s">
        <v>2290</v>
      </c>
      <c r="C2234" s="71">
        <v>16</v>
      </c>
      <c r="D2234" s="71">
        <v>500</v>
      </c>
      <c r="E223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16</v>
      </c>
      <c r="G2234" s="29" t="str">
        <f>IF(Table2[[#This Row],[M1A]]="","",Table2[[#This Row],[M1A]]-Table2[[#This Row],[AWAL]])</f>
        <v/>
      </c>
      <c r="I2234" s="29" t="str">
        <f>IF(Table2[[#This Row],[M2A]]="","",SUM(Table2[[#This Row],[M2A]]-(IF(Table2[[#This Row],[M1A]]="",Table2[[#This Row],[AWAL]],Table2[[#This Row],[M1A]]))))</f>
        <v/>
      </c>
      <c r="J2234" s="30"/>
      <c r="K223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3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34" s="31" t="str">
        <f>IF(NOT(Table2[[#This Row],[M1B]]=""),"+-","")</f>
        <v/>
      </c>
      <c r="O2234" s="50"/>
    </row>
    <row r="2235" spans="1:15">
      <c r="A2235" s="28">
        <f>IF(Table2[[#This Row],[TT]]&lt;1,"",COUNT(A$2:A2234)+1)</f>
        <v>2034</v>
      </c>
      <c r="B2235" s="70" t="s">
        <v>2291</v>
      </c>
      <c r="C2235" s="71">
        <v>7</v>
      </c>
      <c r="D2235" s="71">
        <v>300</v>
      </c>
      <c r="E223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2235" s="29" t="str">
        <f>IF(Table2[[#This Row],[M1A]]="","",Table2[[#This Row],[M1A]]-Table2[[#This Row],[AWAL]])</f>
        <v/>
      </c>
      <c r="I2235" s="29" t="str">
        <f>IF(Table2[[#This Row],[M2A]]="","",SUM(Table2[[#This Row],[M2A]]-(IF(Table2[[#This Row],[M1A]]="",Table2[[#This Row],[AWAL]],Table2[[#This Row],[M1A]]))))</f>
        <v/>
      </c>
      <c r="J2235" s="30"/>
      <c r="K223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3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35" s="31" t="str">
        <f>IF(NOT(Table2[[#This Row],[M1B]]=""),"+-","")</f>
        <v/>
      </c>
      <c r="O2235" s="50"/>
    </row>
    <row r="2236" spans="1:15">
      <c r="A2236" s="28">
        <f>IF(Table2[[#This Row],[TT]]&lt;1,"",COUNT(A$2:A2235)+1)</f>
        <v>2035</v>
      </c>
      <c r="B2236" s="38" t="s">
        <v>2292</v>
      </c>
      <c r="C2236" s="39">
        <v>1</v>
      </c>
      <c r="D2236" s="39" t="s">
        <v>1173</v>
      </c>
      <c r="E223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236" s="29" t="str">
        <f>IF(Table2[[#This Row],[M1A]]="","",Table2[[#This Row],[M1A]]-Table2[[#This Row],[AWAL]])</f>
        <v/>
      </c>
      <c r="I2236" s="29" t="str">
        <f>IF(Table2[[#This Row],[M2A]]="","",SUM(Table2[[#This Row],[M2A]]-(IF(Table2[[#This Row],[M1A]]="",Table2[[#This Row],[AWAL]],Table2[[#This Row],[M1A]]))))</f>
        <v/>
      </c>
      <c r="J2236" s="30"/>
      <c r="K223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3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36" s="31" t="str">
        <f>IF(NOT(Table2[[#This Row],[M1B]]=""),"+-","")</f>
        <v/>
      </c>
      <c r="O2236" s="50"/>
    </row>
    <row r="2237" spans="1:15">
      <c r="A2237" s="28">
        <f>IF(Table2[[#This Row],[TT]]&lt;1,"",COUNT(A$2:A2236)+1)</f>
        <v>2036</v>
      </c>
      <c r="B2237" s="38" t="s">
        <v>2293</v>
      </c>
      <c r="C2237" s="39">
        <v>1</v>
      </c>
      <c r="D2237" s="39" t="s">
        <v>186</v>
      </c>
      <c r="E223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237" s="29" t="str">
        <f>IF(Table2[[#This Row],[M1A]]="","",Table2[[#This Row],[M1A]]-Table2[[#This Row],[AWAL]])</f>
        <v/>
      </c>
      <c r="I2237" s="29" t="str">
        <f>IF(Table2[[#This Row],[M2A]]="","",SUM(Table2[[#This Row],[M2A]]-(IF(Table2[[#This Row],[M1A]]="",Table2[[#This Row],[AWAL]],Table2[[#This Row],[M1A]]))))</f>
        <v/>
      </c>
      <c r="J2237" s="30"/>
      <c r="K223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3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37" s="31" t="str">
        <f>IF(NOT(Table2[[#This Row],[M1B]]=""),"+-","")</f>
        <v/>
      </c>
      <c r="O2237" s="50"/>
    </row>
    <row r="2238" spans="1:15">
      <c r="A2238" s="28">
        <f>IF(Table2[[#This Row],[TT]]&lt;1,"",COUNT(A$2:A2237)+1)</f>
        <v>2037</v>
      </c>
      <c r="B2238" s="38" t="s">
        <v>2599</v>
      </c>
      <c r="C2238" s="39">
        <v>37</v>
      </c>
      <c r="D2238" s="39">
        <v>2000</v>
      </c>
      <c r="E223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37</v>
      </c>
      <c r="G2238" s="29" t="str">
        <f>IF(Table2[[#This Row],[M1A]]="","",Table2[[#This Row],[M1A]]-Table2[[#This Row],[AWAL]])</f>
        <v/>
      </c>
      <c r="I2238" s="29" t="str">
        <f>IF(Table2[[#This Row],[M2A]]="","",SUM(Table2[[#This Row],[M2A]]-(IF(Table2[[#This Row],[M1A]]="",Table2[[#This Row],[AWAL]],Table2[[#This Row],[M1A]]))))</f>
        <v/>
      </c>
      <c r="J2238" s="30"/>
      <c r="K223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3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38" s="31" t="str">
        <f>IF(NOT(Table2[[#This Row],[M1B]]=""),"+-","")</f>
        <v/>
      </c>
      <c r="O2238" s="50"/>
    </row>
    <row r="2239" spans="1:15">
      <c r="A2239" s="28">
        <f>IF(Table2[[#This Row],[TT]]&lt;1,"",COUNT(A$2:A2238)+1)</f>
        <v>2038</v>
      </c>
      <c r="B2239" s="38" t="s">
        <v>3087</v>
      </c>
      <c r="C2239" s="39">
        <v>33</v>
      </c>
      <c r="D2239" s="39">
        <v>2000</v>
      </c>
      <c r="E223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32</v>
      </c>
      <c r="G2239" s="29" t="str">
        <f>IF(Table2[[#This Row],[M1A]]="","",Table2[[#This Row],[M1A]]-Table2[[#This Row],[AWAL]])</f>
        <v/>
      </c>
      <c r="H2239" s="29">
        <v>32</v>
      </c>
      <c r="I2239" s="29">
        <f>IF(Table2[[#This Row],[M2A]]="","",SUM(Table2[[#This Row],[M2A]]-(IF(Table2[[#This Row],[M1A]]="",Table2[[#This Row],[AWAL]],Table2[[#This Row],[M1A]]))))</f>
        <v>-1</v>
      </c>
      <c r="J2239" s="30"/>
      <c r="K223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3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39" s="31" t="str">
        <f>IF(NOT(Table2[[#This Row],[M1B]]=""),"+-","")</f>
        <v/>
      </c>
      <c r="O2239" s="50"/>
    </row>
    <row r="2240" spans="1:15">
      <c r="A2240" s="28">
        <f>IF(Table2[[#This Row],[TT]]&lt;1,"",COUNT(A$2:A2239)+1)</f>
        <v>2039</v>
      </c>
      <c r="B2240" s="38" t="s">
        <v>2294</v>
      </c>
      <c r="C2240" s="39">
        <v>1</v>
      </c>
      <c r="D2240" s="39" t="s">
        <v>400</v>
      </c>
      <c r="E224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240" s="29" t="str">
        <f>IF(Table2[[#This Row],[M1A]]="","",Table2[[#This Row],[M1A]]-Table2[[#This Row],[AWAL]])</f>
        <v/>
      </c>
      <c r="I2240" s="29" t="str">
        <f>IF(Table2[[#This Row],[M2A]]="","",SUM(Table2[[#This Row],[M2A]]-(IF(Table2[[#This Row],[M1A]]="",Table2[[#This Row],[AWAL]],Table2[[#This Row],[M1A]]))))</f>
        <v/>
      </c>
      <c r="J2240" s="30"/>
      <c r="K224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4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40" s="31" t="str">
        <f>IF(NOT(Table2[[#This Row],[M1B]]=""),"+-","")</f>
        <v/>
      </c>
      <c r="O2240" s="50"/>
    </row>
    <row r="2241" spans="1:15">
      <c r="A2241" s="28">
        <f>IF(Table2[[#This Row],[TT]]&lt;1,"",COUNT(A$2:A2240)+1)</f>
        <v>2040</v>
      </c>
      <c r="B2241" s="38" t="s">
        <v>2295</v>
      </c>
      <c r="C2241" s="39">
        <v>1</v>
      </c>
      <c r="D2241" s="39" t="s">
        <v>400</v>
      </c>
      <c r="E224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241" s="29" t="str">
        <f>IF(Table2[[#This Row],[M1A]]="","",Table2[[#This Row],[M1A]]-Table2[[#This Row],[AWAL]])</f>
        <v/>
      </c>
      <c r="I2241" s="29" t="str">
        <f>IF(Table2[[#This Row],[M2A]]="","",SUM(Table2[[#This Row],[M2A]]-(IF(Table2[[#This Row],[M1A]]="",Table2[[#This Row],[AWAL]],Table2[[#This Row],[M1A]]))))</f>
        <v/>
      </c>
      <c r="J2241" s="30"/>
      <c r="K224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4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41" s="31" t="str">
        <f>IF(NOT(Table2[[#This Row],[M1B]]=""),"+-","")</f>
        <v/>
      </c>
      <c r="O2241" s="50"/>
    </row>
    <row r="2242" spans="1:15">
      <c r="A2242" s="28">
        <f>IF(Table2[[#This Row],[TT]]&lt;1,"",COUNT(A$2:A2241)+1)</f>
        <v>2041</v>
      </c>
      <c r="B2242" s="38" t="s">
        <v>2296</v>
      </c>
      <c r="C2242" s="39">
        <v>1</v>
      </c>
      <c r="D2242" s="39">
        <v>0</v>
      </c>
      <c r="E224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242" s="29" t="str">
        <f>IF(Table2[[#This Row],[M1A]]="","",Table2[[#This Row],[M1A]]-Table2[[#This Row],[AWAL]])</f>
        <v/>
      </c>
      <c r="I2242" s="29" t="str">
        <f>IF(Table2[[#This Row],[M2A]]="","",SUM(Table2[[#This Row],[M2A]]-(IF(Table2[[#This Row],[M1A]]="",Table2[[#This Row],[AWAL]],Table2[[#This Row],[M1A]]))))</f>
        <v/>
      </c>
      <c r="J2242" s="30"/>
      <c r="K224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4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42" s="31" t="str">
        <f>IF(NOT(Table2[[#This Row],[M1B]]=""),"+-","")</f>
        <v/>
      </c>
      <c r="O2242" s="50"/>
    </row>
    <row r="2243" spans="1:15">
      <c r="A2243" s="28">
        <f>IF(Table2[[#This Row],[TT]]&lt;1,"",COUNT(A$2:A2242)+1)</f>
        <v>2042</v>
      </c>
      <c r="B2243" s="38" t="s">
        <v>2297</v>
      </c>
      <c r="C2243" s="39">
        <v>4</v>
      </c>
      <c r="D2243" s="39">
        <v>0</v>
      </c>
      <c r="E224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243" s="29" t="str">
        <f>IF(Table2[[#This Row],[M1A]]="","",Table2[[#This Row],[M1A]]-Table2[[#This Row],[AWAL]])</f>
        <v/>
      </c>
      <c r="I2243" s="29" t="str">
        <f>IF(Table2[[#This Row],[M2A]]="","",SUM(Table2[[#This Row],[M2A]]-(IF(Table2[[#This Row],[M1A]]="",Table2[[#This Row],[AWAL]],Table2[[#This Row],[M1A]]))))</f>
        <v/>
      </c>
      <c r="J2243" s="30"/>
      <c r="K224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4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43" s="31" t="str">
        <f>IF(NOT(Table2[[#This Row],[M1B]]=""),"+-","")</f>
        <v/>
      </c>
      <c r="O2243" s="50"/>
    </row>
    <row r="2244" spans="1:15">
      <c r="A2244" s="28">
        <f>IF(Table2[[#This Row],[TT]]&lt;1,"",COUNT(A$2:A2243)+1)</f>
        <v>2043</v>
      </c>
      <c r="B2244" s="70" t="s">
        <v>2298</v>
      </c>
      <c r="C2244" s="71">
        <v>3</v>
      </c>
      <c r="D2244" s="71" t="s">
        <v>196</v>
      </c>
      <c r="E224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244" s="29" t="str">
        <f>IF(Table2[[#This Row],[M1A]]="","",Table2[[#This Row],[M1A]]-Table2[[#This Row],[AWAL]])</f>
        <v/>
      </c>
      <c r="I2244" s="29" t="str">
        <f>IF(Table2[[#This Row],[M2A]]="","",SUM(Table2[[#This Row],[M2A]]-(IF(Table2[[#This Row],[M1A]]="",Table2[[#This Row],[AWAL]],Table2[[#This Row],[M1A]]))))</f>
        <v/>
      </c>
      <c r="J2244" s="30"/>
      <c r="K224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4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44" s="31" t="str">
        <f>IF(NOT(Table2[[#This Row],[M1B]]=""),"+-","")</f>
        <v/>
      </c>
      <c r="O2244" s="50"/>
    </row>
    <row r="2245" spans="1:15">
      <c r="A2245" s="28">
        <f>IF(Table2[[#This Row],[TT]]&lt;1,"",COUNT(A$2:A2244)+1)</f>
        <v>2044</v>
      </c>
      <c r="B2245" s="38" t="s">
        <v>2299</v>
      </c>
      <c r="C2245" s="39">
        <v>1</v>
      </c>
      <c r="D2245" s="39" t="s">
        <v>78</v>
      </c>
      <c r="E224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245" s="29" t="str">
        <f>IF(Table2[[#This Row],[M1A]]="","",Table2[[#This Row],[M1A]]-Table2[[#This Row],[AWAL]])</f>
        <v/>
      </c>
      <c r="I2245" s="29" t="str">
        <f>IF(Table2[[#This Row],[M2A]]="","",SUM(Table2[[#This Row],[M2A]]-(IF(Table2[[#This Row],[M1A]]="",Table2[[#This Row],[AWAL]],Table2[[#This Row],[M1A]]))))</f>
        <v/>
      </c>
      <c r="J2245" s="30"/>
      <c r="K224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4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45" s="31" t="str">
        <f>IF(NOT(Table2[[#This Row],[M1B]]=""),"+-","")</f>
        <v/>
      </c>
      <c r="O2245" s="50"/>
    </row>
    <row r="2246" spans="1:15">
      <c r="A2246" s="28">
        <f>IF(Table2[[#This Row],[TT]]&lt;1,"",COUNT(A$2:A2245)+1)</f>
        <v>2045</v>
      </c>
      <c r="B2246" s="38" t="s">
        <v>2300</v>
      </c>
      <c r="C2246" s="39">
        <v>2</v>
      </c>
      <c r="D2246" s="39" t="s">
        <v>2301</v>
      </c>
      <c r="E224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246" s="29" t="str">
        <f>IF(Table2[[#This Row],[M1A]]="","",Table2[[#This Row],[M1A]]-Table2[[#This Row],[AWAL]])</f>
        <v/>
      </c>
      <c r="I2246" s="29" t="str">
        <f>IF(Table2[[#This Row],[M2A]]="","",SUM(Table2[[#This Row],[M2A]]-(IF(Table2[[#This Row],[M1A]]="",Table2[[#This Row],[AWAL]],Table2[[#This Row],[M1A]]))))</f>
        <v/>
      </c>
      <c r="J2246" s="30"/>
      <c r="K224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4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46" s="31" t="str">
        <f>IF(NOT(Table2[[#This Row],[M1B]]=""),"+-","")</f>
        <v/>
      </c>
      <c r="O2246" s="50"/>
    </row>
    <row r="2247" spans="1:15">
      <c r="A2247" s="28">
        <f>IF(Table2[[#This Row],[TT]]&lt;1,"",COUNT(A$2:A2246)+1)</f>
        <v>2046</v>
      </c>
      <c r="B2247" s="38" t="s">
        <v>2300</v>
      </c>
      <c r="C2247" s="39">
        <v>2</v>
      </c>
      <c r="D2247" s="39" t="s">
        <v>3139</v>
      </c>
      <c r="E224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247" s="29" t="str">
        <f>IF(Table2[[#This Row],[M1A]]="","",Table2[[#This Row],[M1A]]-Table2[[#This Row],[AWAL]])</f>
        <v/>
      </c>
      <c r="I2247" s="29" t="str">
        <f>IF(Table2[[#This Row],[M2A]]="","",SUM(Table2[[#This Row],[M2A]]-(IF(Table2[[#This Row],[M1A]]="",Table2[[#This Row],[AWAL]],Table2[[#This Row],[M1A]]))))</f>
        <v/>
      </c>
      <c r="J2247" s="30"/>
      <c r="K224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4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47" s="31" t="str">
        <f>IF(NOT(Table2[[#This Row],[M1B]]=""),"+-","")</f>
        <v/>
      </c>
      <c r="O2247" s="50"/>
    </row>
    <row r="2248" spans="1:15">
      <c r="A2248" s="28" t="str">
        <f>IF(Table2[[#This Row],[TT]]&lt;1,"",COUNT(A$2:A2247)+1)</f>
        <v/>
      </c>
      <c r="B2248" s="38" t="s">
        <v>2302</v>
      </c>
      <c r="C2248" s="39">
        <v>1</v>
      </c>
      <c r="D2248" s="39" t="s">
        <v>186</v>
      </c>
      <c r="E224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2248" s="29">
        <v>0</v>
      </c>
      <c r="G2248" s="29">
        <f>IF(Table2[[#This Row],[M1A]]="","",Table2[[#This Row],[M1A]]-Table2[[#This Row],[AWAL]])</f>
        <v>-1</v>
      </c>
      <c r="I2248" s="29" t="str">
        <f>IF(Table2[[#This Row],[M2A]]="","",SUM(Table2[[#This Row],[M2A]]-(IF(Table2[[#This Row],[M1A]]="",Table2[[#This Row],[AWAL]],Table2[[#This Row],[M1A]]))))</f>
        <v/>
      </c>
      <c r="J2248" s="30"/>
      <c r="K224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4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48" s="31" t="str">
        <f>IF(NOT(Table2[[#This Row],[M1B]]=""),"+-","")</f>
        <v>+-</v>
      </c>
      <c r="O2248" s="50"/>
    </row>
    <row r="2249" spans="1:15">
      <c r="A2249" s="28" t="str">
        <f>IF(Table2[[#This Row],[TT]]&lt;1,"",COUNT(A$2:A2248)+1)</f>
        <v/>
      </c>
      <c r="B2249" s="38" t="s">
        <v>2622</v>
      </c>
      <c r="C2249" s="39">
        <v>3</v>
      </c>
      <c r="D2249" s="39" t="s">
        <v>135</v>
      </c>
      <c r="E224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2249" s="29" t="str">
        <f>IF(Table2[[#This Row],[M1A]]="","",Table2[[#This Row],[M1A]]-Table2[[#This Row],[AWAL]])</f>
        <v/>
      </c>
      <c r="H2249" s="29">
        <v>2</v>
      </c>
      <c r="I2249" s="29">
        <f>IF(Table2[[#This Row],[M2A]]="","",SUM(Table2[[#This Row],[M2A]]-(IF(Table2[[#This Row],[M1A]]="",Table2[[#This Row],[AWAL]],Table2[[#This Row],[M1A]]))))</f>
        <v>-1</v>
      </c>
      <c r="J2249" s="30">
        <v>0</v>
      </c>
      <c r="K2249" s="29">
        <f>IF(Table2[[#This Row],[M3A]]="","",SUM(Table2[[#This Row],[M3A]]-(IF(Table2[[#This Row],[M2A]]="",IF(Table2[[#This Row],[M1A]]="",Table2[[#This Row],[AWAL]],Table2[[#This Row],[M1A]]),Table2[[#This Row],[M2A]]))))</f>
        <v>-2</v>
      </c>
      <c r="M224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49" s="31" t="str">
        <f>IF(NOT(Table2[[#This Row],[M1B]]=""),"+-","")</f>
        <v/>
      </c>
      <c r="O2249" s="50"/>
    </row>
    <row r="2250" spans="1:15">
      <c r="A2250" s="91">
        <f>IF(Table2[[#This Row],[TT]]&lt;1,"",COUNT(A$2:A2249)+1)</f>
        <v>2047</v>
      </c>
      <c r="B2250" s="37" t="s">
        <v>3176</v>
      </c>
      <c r="D2250" s="42" t="s">
        <v>2891</v>
      </c>
      <c r="E2250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G2250" s="31" t="str">
        <f>IF(Table2[[#This Row],[M1A]]="","",Table2[[#This Row],[M1A]]-Table2[[#This Row],[AWAL]])</f>
        <v/>
      </c>
      <c r="I2250" s="31" t="str">
        <f>IF(Table2[[#This Row],[M2A]]="","",SUM(Table2[[#This Row],[M2A]]-(IF(Table2[[#This Row],[M1A]]="",Table2[[#This Row],[AWAL]],Table2[[#This Row],[M1A]]))))</f>
        <v/>
      </c>
      <c r="J2250" s="30"/>
      <c r="K2250" s="31" t="str">
        <f>IF(Table2[[#This Row],[M3A]]="","",SUM(Table2[[#This Row],[M3A]]-(IF(Table2[[#This Row],[M2A]]="",IF(Table2[[#This Row],[M1A]]="",Table2[[#This Row],[AWAL]],Table2[[#This Row],[M1A]]),Table2[[#This Row],[M2A]]))))</f>
        <v/>
      </c>
      <c r="L2250" s="29">
        <v>13</v>
      </c>
      <c r="M2250" s="31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13</v>
      </c>
      <c r="N2250" s="31" t="str">
        <f>IF(NOT(Table2[[#This Row],[M1B]]=""),"+-","")</f>
        <v/>
      </c>
      <c r="O2250" s="31"/>
    </row>
    <row r="2251" spans="1:15">
      <c r="A2251" s="28">
        <f>IF(Table2[[#This Row],[TT]]&lt;1,"",COUNT(A$2:A2250)+1)</f>
        <v>2048</v>
      </c>
      <c r="B2251" s="38" t="s">
        <v>2303</v>
      </c>
      <c r="C2251" s="39">
        <v>5</v>
      </c>
      <c r="D2251" s="39" t="s">
        <v>182</v>
      </c>
      <c r="E225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2251" s="29" t="str">
        <f>IF(Table2[[#This Row],[M1A]]="","",Table2[[#This Row],[M1A]]-Table2[[#This Row],[AWAL]])</f>
        <v/>
      </c>
      <c r="I2251" s="29" t="str">
        <f>IF(Table2[[#This Row],[M2A]]="","",SUM(Table2[[#This Row],[M2A]]-(IF(Table2[[#This Row],[M1A]]="",Table2[[#This Row],[AWAL]],Table2[[#This Row],[M1A]]))))</f>
        <v/>
      </c>
      <c r="J2251" s="30"/>
      <c r="K225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5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51" s="31" t="str">
        <f>IF(NOT(Table2[[#This Row],[M1B]]=""),"+-","")</f>
        <v/>
      </c>
      <c r="O2251" s="50"/>
    </row>
    <row r="2252" spans="1:15">
      <c r="A2252" s="28">
        <f>IF(Table2[[#This Row],[TT]]&lt;1,"",COUNT(A$2:A2251)+1)</f>
        <v>2049</v>
      </c>
      <c r="B2252" s="38" t="s">
        <v>2304</v>
      </c>
      <c r="C2252" s="39">
        <v>8</v>
      </c>
      <c r="D2252" s="39" t="s">
        <v>1405</v>
      </c>
      <c r="E225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2252" s="29" t="str">
        <f>IF(Table2[[#This Row],[M1A]]="","",Table2[[#This Row],[M1A]]-Table2[[#This Row],[AWAL]])</f>
        <v/>
      </c>
      <c r="H2252" s="29">
        <v>7</v>
      </c>
      <c r="I2252" s="29">
        <f>IF(Table2[[#This Row],[M2A]]="","",SUM(Table2[[#This Row],[M2A]]-(IF(Table2[[#This Row],[M1A]]="",Table2[[#This Row],[AWAL]],Table2[[#This Row],[M1A]]))))</f>
        <v>-1</v>
      </c>
      <c r="J2252" s="30"/>
      <c r="K225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5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52" s="31" t="str">
        <f>IF(NOT(Table2[[#This Row],[M1B]]=""),"+-","")</f>
        <v/>
      </c>
      <c r="O2252" s="50"/>
    </row>
    <row r="2253" spans="1:15">
      <c r="A2253" s="28">
        <f>IF(Table2[[#This Row],[TT]]&lt;1,"",COUNT(A$2:A2252)+1)</f>
        <v>2050</v>
      </c>
      <c r="B2253" s="38" t="s">
        <v>2304</v>
      </c>
      <c r="C2253" s="39">
        <v>5</v>
      </c>
      <c r="D2253" s="39" t="s">
        <v>2266</v>
      </c>
      <c r="E225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2253" s="29" t="str">
        <f>IF(Table2[[#This Row],[M1A]]="","",Table2[[#This Row],[M1A]]-Table2[[#This Row],[AWAL]])</f>
        <v/>
      </c>
      <c r="I2253" s="29" t="str">
        <f>IF(Table2[[#This Row],[M2A]]="","",SUM(Table2[[#This Row],[M2A]]-(IF(Table2[[#This Row],[M1A]]="",Table2[[#This Row],[AWAL]],Table2[[#This Row],[M1A]]))))</f>
        <v/>
      </c>
      <c r="J2253" s="30"/>
      <c r="K225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5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53" s="31" t="str">
        <f>IF(NOT(Table2[[#This Row],[M1B]]=""),"+-","")</f>
        <v/>
      </c>
      <c r="O2253" s="50"/>
    </row>
    <row r="2254" spans="1:15">
      <c r="A2254" s="28" t="str">
        <f>IF(Table2[[#This Row],[TT]]&lt;1,"",COUNT(A$2:A2253)+1)</f>
        <v/>
      </c>
      <c r="B2254" s="38" t="s">
        <v>2305</v>
      </c>
      <c r="C2254" s="39">
        <v>5</v>
      </c>
      <c r="D2254" s="39" t="s">
        <v>86</v>
      </c>
      <c r="E225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2254" s="29" t="str">
        <f>IF(Table2[[#This Row],[M1A]]="","",Table2[[#This Row],[M1A]]-Table2[[#This Row],[AWAL]])</f>
        <v/>
      </c>
      <c r="H2254" s="29">
        <v>3</v>
      </c>
      <c r="I2254" s="29">
        <f>IF(Table2[[#This Row],[M2A]]="","",SUM(Table2[[#This Row],[M2A]]-(IF(Table2[[#This Row],[M1A]]="",Table2[[#This Row],[AWAL]],Table2[[#This Row],[M1A]]))))</f>
        <v>-2</v>
      </c>
      <c r="J2254" s="30">
        <v>2</v>
      </c>
      <c r="K2254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L2254" s="29">
        <v>0</v>
      </c>
      <c r="M2254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-2</v>
      </c>
      <c r="N2254" s="31" t="str">
        <f>IF(NOT(Table2[[#This Row],[M1B]]=""),"+-","")</f>
        <v/>
      </c>
      <c r="O2254" s="50"/>
    </row>
    <row r="2255" spans="1:15">
      <c r="A2255" s="28">
        <f>IF(Table2[[#This Row],[TT]]&lt;1,"",COUNT(A$2:A2254)+1)</f>
        <v>2051</v>
      </c>
      <c r="B2255" s="38" t="s">
        <v>2306</v>
      </c>
      <c r="C2255" s="39">
        <v>57</v>
      </c>
      <c r="D2255" s="39" t="s">
        <v>182</v>
      </c>
      <c r="E225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57</v>
      </c>
      <c r="G2255" s="29" t="str">
        <f>IF(Table2[[#This Row],[M1A]]="","",Table2[[#This Row],[M1A]]-Table2[[#This Row],[AWAL]])</f>
        <v/>
      </c>
      <c r="I2255" s="29" t="str">
        <f>IF(Table2[[#This Row],[M2A]]="","",SUM(Table2[[#This Row],[M2A]]-(IF(Table2[[#This Row],[M1A]]="",Table2[[#This Row],[AWAL]],Table2[[#This Row],[M1A]]))))</f>
        <v/>
      </c>
      <c r="J2255" s="30"/>
      <c r="K225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5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55" s="31" t="str">
        <f>IF(NOT(Table2[[#This Row],[M1B]]=""),"+-","")</f>
        <v/>
      </c>
      <c r="O2255" s="50"/>
    </row>
    <row r="2256" spans="1:15">
      <c r="A2256" s="28">
        <f>IF(Table2[[#This Row],[TT]]&lt;1,"",COUNT(A$2:A2255)+1)</f>
        <v>2052</v>
      </c>
      <c r="B2256" s="38" t="s">
        <v>2650</v>
      </c>
      <c r="C2256" s="39">
        <v>6</v>
      </c>
      <c r="D2256" s="39" t="s">
        <v>150</v>
      </c>
      <c r="E225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256" s="29" t="str">
        <f>IF(Table2[[#This Row],[M1A]]="","",Table2[[#This Row],[M1A]]-Table2[[#This Row],[AWAL]])</f>
        <v/>
      </c>
      <c r="I2256" s="29" t="str">
        <f>IF(Table2[[#This Row],[M2A]]="","",SUM(Table2[[#This Row],[M2A]]-(IF(Table2[[#This Row],[M1A]]="",Table2[[#This Row],[AWAL]],Table2[[#This Row],[M1A]]))))</f>
        <v/>
      </c>
      <c r="J2256" s="30">
        <v>4</v>
      </c>
      <c r="K2256" s="29">
        <f>IF(Table2[[#This Row],[M3A]]="","",SUM(Table2[[#This Row],[M3A]]-(IF(Table2[[#This Row],[M2A]]="",IF(Table2[[#This Row],[M1A]]="",Table2[[#This Row],[AWAL]],Table2[[#This Row],[M1A]]),Table2[[#This Row],[M2A]]))))</f>
        <v>-2</v>
      </c>
      <c r="L2256" s="29">
        <v>1</v>
      </c>
      <c r="M2256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-3</v>
      </c>
      <c r="N2256" s="31" t="str">
        <f>IF(NOT(Table2[[#This Row],[M1B]]=""),"+-","")</f>
        <v/>
      </c>
      <c r="O2256" s="50"/>
    </row>
    <row r="2257" spans="1:15">
      <c r="A2257" s="28">
        <f>IF(Table2[[#This Row],[TT]]&lt;1,"",COUNT(A$2:A2256)+1)</f>
        <v>2053</v>
      </c>
      <c r="B2257" s="38" t="s">
        <v>2307</v>
      </c>
      <c r="C2257" s="39">
        <v>4</v>
      </c>
      <c r="D2257" s="39" t="s">
        <v>120</v>
      </c>
      <c r="E225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257" s="29" t="str">
        <f>IF(Table2[[#This Row],[M1A]]="","",Table2[[#This Row],[M1A]]-Table2[[#This Row],[AWAL]])</f>
        <v/>
      </c>
      <c r="I2257" s="29" t="str">
        <f>IF(Table2[[#This Row],[M2A]]="","",SUM(Table2[[#This Row],[M2A]]-(IF(Table2[[#This Row],[M1A]]="",Table2[[#This Row],[AWAL]],Table2[[#This Row],[M1A]]))))</f>
        <v/>
      </c>
      <c r="J2257" s="30"/>
      <c r="K225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5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57" s="31" t="str">
        <f>IF(NOT(Table2[[#This Row],[M1B]]=""),"+-","")</f>
        <v/>
      </c>
      <c r="O2257" s="50"/>
    </row>
    <row r="2258" spans="1:15">
      <c r="A2258" s="91">
        <f>IF(Table2[[#This Row],[TT]]&lt;1,"",COUNT(A$2:A2257)+1)</f>
        <v>2054</v>
      </c>
      <c r="B2258" s="37" t="s">
        <v>3175</v>
      </c>
      <c r="D2258" s="42" t="s">
        <v>2891</v>
      </c>
      <c r="E2258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G2258" s="31" t="str">
        <f>IF(Table2[[#This Row],[M1A]]="","",Table2[[#This Row],[M1A]]-Table2[[#This Row],[AWAL]])</f>
        <v/>
      </c>
      <c r="I2258" s="31" t="str">
        <f>IF(Table2[[#This Row],[M2A]]="","",SUM(Table2[[#This Row],[M2A]]-(IF(Table2[[#This Row],[M1A]]="",Table2[[#This Row],[AWAL]],Table2[[#This Row],[M1A]]))))</f>
        <v/>
      </c>
      <c r="J2258" s="30"/>
      <c r="K2258" s="31" t="str">
        <f>IF(Table2[[#This Row],[M3A]]="","",SUM(Table2[[#This Row],[M3A]]-(IF(Table2[[#This Row],[M2A]]="",IF(Table2[[#This Row],[M1A]]="",Table2[[#This Row],[AWAL]],Table2[[#This Row],[M1A]]),Table2[[#This Row],[M2A]]))))</f>
        <v/>
      </c>
      <c r="L2258" s="29">
        <v>10</v>
      </c>
      <c r="M2258" s="31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10</v>
      </c>
      <c r="N2258" s="31" t="str">
        <f>IF(NOT(Table2[[#This Row],[M1B]]=""),"+-","")</f>
        <v/>
      </c>
      <c r="O2258" s="31"/>
    </row>
    <row r="2259" spans="1:15">
      <c r="A2259" s="28">
        <f>IF(Table2[[#This Row],[TT]]&lt;1,"",COUNT(A$2:A2258)+1)</f>
        <v>2055</v>
      </c>
      <c r="B2259" s="70" t="s">
        <v>2308</v>
      </c>
      <c r="C2259" s="71">
        <v>2</v>
      </c>
      <c r="D2259" s="71" t="s">
        <v>98</v>
      </c>
      <c r="E225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259" s="29" t="str">
        <f>IF(Table2[[#This Row],[M1A]]="","",Table2[[#This Row],[M1A]]-Table2[[#This Row],[AWAL]])</f>
        <v/>
      </c>
      <c r="I2259" s="29" t="str">
        <f>IF(Table2[[#This Row],[M2A]]="","",SUM(Table2[[#This Row],[M2A]]-(IF(Table2[[#This Row],[M1A]]="",Table2[[#This Row],[AWAL]],Table2[[#This Row],[M1A]]))))</f>
        <v/>
      </c>
      <c r="J2259" s="30"/>
      <c r="K225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5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59" s="31" t="str">
        <f>IF(NOT(Table2[[#This Row],[M1B]]=""),"+-","")</f>
        <v/>
      </c>
      <c r="O2259" s="50"/>
    </row>
    <row r="2260" spans="1:15">
      <c r="A2260" s="48">
        <f>IF(Table2[[#This Row],[TT]]&lt;1,"",COUNT(A$2:A2259)+1)</f>
        <v>2056</v>
      </c>
      <c r="B2260" s="85" t="s">
        <v>3011</v>
      </c>
      <c r="C2260" s="75"/>
      <c r="D2260" s="42" t="s">
        <v>2677</v>
      </c>
      <c r="E2260" s="5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F2260" s="49">
        <v>1</v>
      </c>
      <c r="G2260" s="50">
        <f>IF(Table2[[#This Row],[M1A]]="","",Table2[[#This Row],[M1A]]-Table2[[#This Row],[AWAL]])</f>
        <v>1</v>
      </c>
      <c r="H2260" s="49"/>
      <c r="I2260" s="50" t="str">
        <f>IF(Table2[[#This Row],[M2A]]="","",SUM(Table2[[#This Row],[M2A]]-(IF(Table2[[#This Row],[M1A]]="",Table2[[#This Row],[AWAL]],Table2[[#This Row],[M1A]]))))</f>
        <v/>
      </c>
      <c r="J2260" s="51"/>
      <c r="K2260" s="50" t="str">
        <f>IF(Table2[[#This Row],[M3A]]="","",SUM(Table2[[#This Row],[M3A]]-(IF(Table2[[#This Row],[M2A]]="",IF(Table2[[#This Row],[M1A]]="",Table2[[#This Row],[AWAL]],Table2[[#This Row],[M1A]]),Table2[[#This Row],[M2A]]))))</f>
        <v/>
      </c>
      <c r="L2260" s="49"/>
      <c r="M2260" s="50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60" s="50" t="str">
        <f>IF(NOT(Table2[[#This Row],[M1B]]=""),"+-","")</f>
        <v>+-</v>
      </c>
      <c r="O2260" s="50"/>
    </row>
    <row r="2261" spans="1:15">
      <c r="A2261" s="28">
        <f>IF(Table2[[#This Row],[TT]]&lt;1,"",COUNT(A$2:A2260)+1)</f>
        <v>2057</v>
      </c>
      <c r="B2261" s="38" t="s">
        <v>2309</v>
      </c>
      <c r="C2261" s="39">
        <v>8</v>
      </c>
      <c r="D2261" s="39" t="s">
        <v>38</v>
      </c>
      <c r="E226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2261" s="29" t="str">
        <f>IF(Table2[[#This Row],[M1A]]="","",Table2[[#This Row],[M1A]]-Table2[[#This Row],[AWAL]])</f>
        <v/>
      </c>
      <c r="H2261" s="29">
        <v>6</v>
      </c>
      <c r="I2261" s="29">
        <f>IF(Table2[[#This Row],[M2A]]="","",SUM(Table2[[#This Row],[M2A]]-(IF(Table2[[#This Row],[M1A]]="",Table2[[#This Row],[AWAL]],Table2[[#This Row],[M1A]]))))</f>
        <v>-2</v>
      </c>
      <c r="J2261" s="30"/>
      <c r="K226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6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61" s="31" t="str">
        <f>IF(NOT(Table2[[#This Row],[M1B]]=""),"+-","")</f>
        <v/>
      </c>
      <c r="O2261" s="50"/>
    </row>
    <row r="2262" spans="1:15">
      <c r="A2262" s="28" t="str">
        <f>IF(Table2[[#This Row],[TT]]&lt;1,"",COUNT(A$2:A2261)+1)</f>
        <v/>
      </c>
      <c r="B2262" s="38" t="s">
        <v>2633</v>
      </c>
      <c r="C2262" s="39">
        <v>0</v>
      </c>
      <c r="D2262" s="39" t="s">
        <v>2678</v>
      </c>
      <c r="E226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2262" s="29" t="str">
        <f>IF(Table2[[#This Row],[M1A]]="","",Table2[[#This Row],[M1A]]-Table2[[#This Row],[AWAL]])</f>
        <v/>
      </c>
      <c r="I2262" s="29" t="str">
        <f>IF(Table2[[#This Row],[M2A]]="","",SUM(Table2[[#This Row],[M2A]]-(IF(Table2[[#This Row],[M1A]]="",Table2[[#This Row],[AWAL]],Table2[[#This Row],[M1A]]))))</f>
        <v/>
      </c>
      <c r="J2262" s="30"/>
      <c r="K226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6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62" s="31" t="str">
        <f>IF(NOT(Table2[[#This Row],[M1B]]=""),"+-","")</f>
        <v/>
      </c>
      <c r="O2262" s="50"/>
    </row>
    <row r="2263" spans="1:15">
      <c r="A2263" s="28" t="str">
        <f>IF(Table2[[#This Row],[TT]]&lt;1,"",COUNT(A$2:A2262)+1)</f>
        <v/>
      </c>
      <c r="B2263" s="38" t="s">
        <v>2616</v>
      </c>
      <c r="C2263" s="39">
        <v>0</v>
      </c>
      <c r="D2263" s="39" t="s">
        <v>2678</v>
      </c>
      <c r="E226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2263" s="29" t="str">
        <f>IF(Table2[[#This Row],[M1A]]="","",Table2[[#This Row],[M1A]]-Table2[[#This Row],[AWAL]])</f>
        <v/>
      </c>
      <c r="I2263" s="29" t="str">
        <f>IF(Table2[[#This Row],[M2A]]="","",SUM(Table2[[#This Row],[M2A]]-(IF(Table2[[#This Row],[M1A]]="",Table2[[#This Row],[AWAL]],Table2[[#This Row],[M1A]]))))</f>
        <v/>
      </c>
      <c r="J2263" s="30"/>
      <c r="K226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6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63" s="31" t="str">
        <f>IF(NOT(Table2[[#This Row],[M1B]]=""),"+-","")</f>
        <v/>
      </c>
      <c r="O2263" s="50"/>
    </row>
    <row r="2264" spans="1:15">
      <c r="A2264" s="28">
        <f>IF(Table2[[#This Row],[TT]]&lt;1,"",COUNT(A$2:A2263)+1)</f>
        <v>2058</v>
      </c>
      <c r="B2264" s="38" t="s">
        <v>2617</v>
      </c>
      <c r="C2264" s="39">
        <v>1</v>
      </c>
      <c r="D2264" s="39" t="s">
        <v>2678</v>
      </c>
      <c r="E226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264" s="29" t="str">
        <f>IF(Table2[[#This Row],[M1A]]="","",Table2[[#This Row],[M1A]]-Table2[[#This Row],[AWAL]])</f>
        <v/>
      </c>
      <c r="I2264" s="29" t="str">
        <f>IF(Table2[[#This Row],[M2A]]="","",SUM(Table2[[#This Row],[M2A]]-(IF(Table2[[#This Row],[M1A]]="",Table2[[#This Row],[AWAL]],Table2[[#This Row],[M1A]]))))</f>
        <v/>
      </c>
      <c r="J2264" s="30"/>
      <c r="K226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6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64" s="31" t="str">
        <f>IF(NOT(Table2[[#This Row],[M1B]]=""),"+-","")</f>
        <v/>
      </c>
      <c r="O2264" s="50"/>
    </row>
    <row r="2265" spans="1:15">
      <c r="A2265" s="28" t="str">
        <f>IF(Table2[[#This Row],[TT]]&lt;1,"",COUNT(A$2:A2264)+1)</f>
        <v/>
      </c>
      <c r="B2265" s="38" t="s">
        <v>2634</v>
      </c>
      <c r="C2265" s="39">
        <v>0</v>
      </c>
      <c r="D2265" s="39" t="s">
        <v>2678</v>
      </c>
      <c r="E226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2265" s="29" t="str">
        <f>IF(Table2[[#This Row],[M1A]]="","",Table2[[#This Row],[M1A]]-Table2[[#This Row],[AWAL]])</f>
        <v/>
      </c>
      <c r="I2265" s="29" t="str">
        <f>IF(Table2[[#This Row],[M2A]]="","",SUM(Table2[[#This Row],[M2A]]-(IF(Table2[[#This Row],[M1A]]="",Table2[[#This Row],[AWAL]],Table2[[#This Row],[M1A]]))))</f>
        <v/>
      </c>
      <c r="J2265" s="30"/>
      <c r="K226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6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65" s="31" t="str">
        <f>IF(NOT(Table2[[#This Row],[M1B]]=""),"+-","")</f>
        <v/>
      </c>
      <c r="O2265" s="50"/>
    </row>
    <row r="2266" spans="1:15">
      <c r="A2266" s="28">
        <f>IF(Table2[[#This Row],[TT]]&lt;1,"",COUNT(A$2:A2265)+1)</f>
        <v>2059</v>
      </c>
      <c r="B2266" s="38" t="s">
        <v>2310</v>
      </c>
      <c r="C2266" s="39">
        <v>4</v>
      </c>
      <c r="D2266" s="39" t="s">
        <v>1502</v>
      </c>
      <c r="E226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266" s="29" t="str">
        <f>IF(Table2[[#This Row],[M1A]]="","",Table2[[#This Row],[M1A]]-Table2[[#This Row],[AWAL]])</f>
        <v/>
      </c>
      <c r="I2266" s="29" t="str">
        <f>IF(Table2[[#This Row],[M2A]]="","",SUM(Table2[[#This Row],[M2A]]-(IF(Table2[[#This Row],[M1A]]="",Table2[[#This Row],[AWAL]],Table2[[#This Row],[M1A]]))))</f>
        <v/>
      </c>
      <c r="J2266" s="30"/>
      <c r="K226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6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66" s="31" t="str">
        <f>IF(NOT(Table2[[#This Row],[M1B]]=""),"+-","")</f>
        <v/>
      </c>
      <c r="O2266" s="50"/>
    </row>
    <row r="2267" spans="1:15">
      <c r="A2267" s="28">
        <f>IF(Table2[[#This Row],[TT]]&lt;1,"",COUNT(A$2:A2266)+1)</f>
        <v>2060</v>
      </c>
      <c r="B2267" s="38" t="s">
        <v>2311</v>
      </c>
      <c r="C2267" s="39">
        <v>1</v>
      </c>
      <c r="D2267" s="39" t="s">
        <v>347</v>
      </c>
      <c r="E226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267" s="29" t="str">
        <f>IF(Table2[[#This Row],[M1A]]="","",Table2[[#This Row],[M1A]]-Table2[[#This Row],[AWAL]])</f>
        <v/>
      </c>
      <c r="I2267" s="29" t="str">
        <f>IF(Table2[[#This Row],[M2A]]="","",SUM(Table2[[#This Row],[M2A]]-(IF(Table2[[#This Row],[M1A]]="",Table2[[#This Row],[AWAL]],Table2[[#This Row],[M1A]]))))</f>
        <v/>
      </c>
      <c r="J2267" s="30"/>
      <c r="K226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6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67" s="31" t="str">
        <f>IF(NOT(Table2[[#This Row],[M1B]]=""),"+-","")</f>
        <v/>
      </c>
      <c r="O2267" s="50"/>
    </row>
    <row r="2268" spans="1:15">
      <c r="A2268" s="28">
        <f>IF(Table2[[#This Row],[TT]]&lt;1,"",COUNT(A$2:A2267)+1)</f>
        <v>2061</v>
      </c>
      <c r="B2268" s="38" t="s">
        <v>2312</v>
      </c>
      <c r="C2268" s="39">
        <v>2</v>
      </c>
      <c r="D2268" s="39">
        <v>480</v>
      </c>
      <c r="E226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268" s="29" t="str">
        <f>IF(Table2[[#This Row],[M1A]]="","",Table2[[#This Row],[M1A]]-Table2[[#This Row],[AWAL]])</f>
        <v/>
      </c>
      <c r="I2268" s="29" t="str">
        <f>IF(Table2[[#This Row],[M2A]]="","",SUM(Table2[[#This Row],[M2A]]-(IF(Table2[[#This Row],[M1A]]="",Table2[[#This Row],[AWAL]],Table2[[#This Row],[M1A]]))))</f>
        <v/>
      </c>
      <c r="J2268" s="30"/>
      <c r="K226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6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68" s="31" t="str">
        <f>IF(NOT(Table2[[#This Row],[M1B]]=""),"+-","")</f>
        <v/>
      </c>
      <c r="O2268" s="50"/>
    </row>
    <row r="2269" spans="1:15">
      <c r="A2269" s="28">
        <f>IF(Table2[[#This Row],[TT]]&lt;1,"",COUNT(A$2:A2268)+1)</f>
        <v>2062</v>
      </c>
      <c r="B2269" s="38" t="s">
        <v>2313</v>
      </c>
      <c r="C2269" s="39">
        <v>1</v>
      </c>
      <c r="D2269" s="39" t="s">
        <v>32</v>
      </c>
      <c r="E226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269" s="29" t="str">
        <f>IF(Table2[[#This Row],[M1A]]="","",Table2[[#This Row],[M1A]]-Table2[[#This Row],[AWAL]])</f>
        <v/>
      </c>
      <c r="I2269" s="29" t="str">
        <f>IF(Table2[[#This Row],[M2A]]="","",SUM(Table2[[#This Row],[M2A]]-(IF(Table2[[#This Row],[M1A]]="",Table2[[#This Row],[AWAL]],Table2[[#This Row],[M1A]]))))</f>
        <v/>
      </c>
      <c r="J2269" s="30"/>
      <c r="K226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6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69" s="31" t="str">
        <f>IF(NOT(Table2[[#This Row],[M1B]]=""),"+-","")</f>
        <v/>
      </c>
      <c r="O2269" s="50"/>
    </row>
    <row r="2270" spans="1:15">
      <c r="A2270" s="28">
        <f>IF(Table2[[#This Row],[TT]]&lt;1,"",COUNT(A$2:A2269)+1)</f>
        <v>2063</v>
      </c>
      <c r="B2270" s="38" t="s">
        <v>2314</v>
      </c>
      <c r="C2270" s="39">
        <v>6</v>
      </c>
      <c r="D2270" s="39">
        <v>480</v>
      </c>
      <c r="E227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2270" s="29" t="str">
        <f>IF(Table2[[#This Row],[M1A]]="","",Table2[[#This Row],[M1A]]-Table2[[#This Row],[AWAL]])</f>
        <v/>
      </c>
      <c r="I2270" s="29" t="str">
        <f>IF(Table2[[#This Row],[M2A]]="","",SUM(Table2[[#This Row],[M2A]]-(IF(Table2[[#This Row],[M1A]]="",Table2[[#This Row],[AWAL]],Table2[[#This Row],[M1A]]))))</f>
        <v/>
      </c>
      <c r="J2270" s="30"/>
      <c r="K227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7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70" s="31" t="str">
        <f>IF(NOT(Table2[[#This Row],[M1B]]=""),"+-","")</f>
        <v/>
      </c>
      <c r="O2270" s="50"/>
    </row>
    <row r="2271" spans="1:15">
      <c r="A2271" s="28">
        <f>IF(Table2[[#This Row],[TT]]&lt;1,"",COUNT(A$2:A2270)+1)</f>
        <v>2064</v>
      </c>
      <c r="B2271" s="38" t="s">
        <v>2315</v>
      </c>
      <c r="C2271" s="39">
        <v>6</v>
      </c>
      <c r="D2271" s="39" t="s">
        <v>32</v>
      </c>
      <c r="E227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2271" s="29" t="str">
        <f>IF(Table2[[#This Row],[M1A]]="","",Table2[[#This Row],[M1A]]-Table2[[#This Row],[AWAL]])</f>
        <v/>
      </c>
      <c r="I2271" s="29" t="str">
        <f>IF(Table2[[#This Row],[M2A]]="","",SUM(Table2[[#This Row],[M2A]]-(IF(Table2[[#This Row],[M1A]]="",Table2[[#This Row],[AWAL]],Table2[[#This Row],[M1A]]))))</f>
        <v/>
      </c>
      <c r="J2271" s="30"/>
      <c r="K227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7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71" s="31" t="str">
        <f>IF(NOT(Table2[[#This Row],[M1B]]=""),"+-","")</f>
        <v/>
      </c>
      <c r="O2271" s="50"/>
    </row>
    <row r="2272" spans="1:15">
      <c r="A2272" s="28">
        <f>IF(Table2[[#This Row],[TT]]&lt;1,"",COUNT(A$2:A2271)+1)</f>
        <v>2065</v>
      </c>
      <c r="B2272" s="38" t="s">
        <v>2316</v>
      </c>
      <c r="C2272" s="39">
        <v>3</v>
      </c>
      <c r="D2272" s="39">
        <v>0</v>
      </c>
      <c r="E227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272" s="29" t="str">
        <f>IF(Table2[[#This Row],[M1A]]="","",Table2[[#This Row],[M1A]]-Table2[[#This Row],[AWAL]])</f>
        <v/>
      </c>
      <c r="I2272" s="29" t="str">
        <f>IF(Table2[[#This Row],[M2A]]="","",SUM(Table2[[#This Row],[M2A]]-(IF(Table2[[#This Row],[M1A]]="",Table2[[#This Row],[AWAL]],Table2[[#This Row],[M1A]]))))</f>
        <v/>
      </c>
      <c r="J2272" s="30"/>
      <c r="K227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7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72" s="31" t="str">
        <f>IF(NOT(Table2[[#This Row],[M1B]]=""),"+-","")</f>
        <v/>
      </c>
      <c r="O2272" s="50"/>
    </row>
    <row r="2273" spans="1:15">
      <c r="A2273" s="28">
        <f>IF(Table2[[#This Row],[TT]]&lt;1,"",COUNT(A$2:A2272)+1)</f>
        <v>2066</v>
      </c>
      <c r="B2273" s="70" t="s">
        <v>2317</v>
      </c>
      <c r="C2273" s="71">
        <v>1</v>
      </c>
      <c r="D2273" s="71">
        <v>1200</v>
      </c>
      <c r="E227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273" s="29" t="str">
        <f>IF(Table2[[#This Row],[M1A]]="","",Table2[[#This Row],[M1A]]-Table2[[#This Row],[AWAL]])</f>
        <v/>
      </c>
      <c r="I2273" s="29" t="str">
        <f>IF(Table2[[#This Row],[M2A]]="","",SUM(Table2[[#This Row],[M2A]]-(IF(Table2[[#This Row],[M1A]]="",Table2[[#This Row],[AWAL]],Table2[[#This Row],[M1A]]))))</f>
        <v/>
      </c>
      <c r="J2273" s="30"/>
      <c r="K227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7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73" s="31" t="str">
        <f>IF(NOT(Table2[[#This Row],[M1B]]=""),"+-","")</f>
        <v/>
      </c>
      <c r="O2273" s="50"/>
    </row>
    <row r="2274" spans="1:15">
      <c r="A2274" s="28">
        <f>IF(Table2[[#This Row],[TT]]&lt;1,"",COUNT(A$2:A2273)+1)</f>
        <v>2067</v>
      </c>
      <c r="B2274" s="38" t="s">
        <v>2318</v>
      </c>
      <c r="C2274" s="39">
        <v>2</v>
      </c>
      <c r="D2274" s="39" t="s">
        <v>278</v>
      </c>
      <c r="E227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274" s="29" t="str">
        <f>IF(Table2[[#This Row],[M1A]]="","",Table2[[#This Row],[M1A]]-Table2[[#This Row],[AWAL]])</f>
        <v/>
      </c>
      <c r="I2274" s="29" t="str">
        <f>IF(Table2[[#This Row],[M2A]]="","",SUM(Table2[[#This Row],[M2A]]-(IF(Table2[[#This Row],[M1A]]="",Table2[[#This Row],[AWAL]],Table2[[#This Row],[M1A]]))))</f>
        <v/>
      </c>
      <c r="J2274" s="30"/>
      <c r="K227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7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74" s="31" t="str">
        <f>IF(NOT(Table2[[#This Row],[M1B]]=""),"+-","")</f>
        <v/>
      </c>
      <c r="O2274" s="50"/>
    </row>
    <row r="2275" spans="1:15">
      <c r="A2275" s="28">
        <f>IF(Table2[[#This Row],[TT]]&lt;1,"",COUNT(A$2:A2274)+1)</f>
        <v>2068</v>
      </c>
      <c r="B2275" s="38" t="s">
        <v>2319</v>
      </c>
      <c r="C2275" s="39">
        <v>2</v>
      </c>
      <c r="D2275" s="39" t="s">
        <v>43</v>
      </c>
      <c r="E227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275" s="29" t="str">
        <f>IF(Table2[[#This Row],[M1A]]="","",Table2[[#This Row],[M1A]]-Table2[[#This Row],[AWAL]])</f>
        <v/>
      </c>
      <c r="I2275" s="29" t="str">
        <f>IF(Table2[[#This Row],[M2A]]="","",SUM(Table2[[#This Row],[M2A]]-(IF(Table2[[#This Row],[M1A]]="",Table2[[#This Row],[AWAL]],Table2[[#This Row],[M1A]]))))</f>
        <v/>
      </c>
      <c r="J2275" s="30"/>
      <c r="K227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7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75" s="31" t="str">
        <f>IF(NOT(Table2[[#This Row],[M1B]]=""),"+-","")</f>
        <v/>
      </c>
      <c r="O2275" s="50"/>
    </row>
    <row r="2276" spans="1:15">
      <c r="A2276" s="28">
        <f>IF(Table2[[#This Row],[TT]]&lt;1,"",COUNT(A$2:A2275)+1)</f>
        <v>2069</v>
      </c>
      <c r="B2276" s="38" t="s">
        <v>2320</v>
      </c>
      <c r="C2276" s="39">
        <v>3</v>
      </c>
      <c r="D2276" s="39">
        <v>240</v>
      </c>
      <c r="E227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276" s="29" t="str">
        <f>IF(Table2[[#This Row],[M1A]]="","",Table2[[#This Row],[M1A]]-Table2[[#This Row],[AWAL]])</f>
        <v/>
      </c>
      <c r="I2276" s="29" t="str">
        <f>IF(Table2[[#This Row],[M2A]]="","",SUM(Table2[[#This Row],[M2A]]-(IF(Table2[[#This Row],[M1A]]="",Table2[[#This Row],[AWAL]],Table2[[#This Row],[M1A]]))))</f>
        <v/>
      </c>
      <c r="J2276" s="30"/>
      <c r="K227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7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76" s="31" t="str">
        <f>IF(NOT(Table2[[#This Row],[M1B]]=""),"+-","")</f>
        <v/>
      </c>
      <c r="O2276" s="50"/>
    </row>
    <row r="2277" spans="1:15">
      <c r="A2277" s="28">
        <f>IF(Table2[[#This Row],[TT]]&lt;1,"",COUNT(A$2:A2276)+1)</f>
        <v>2070</v>
      </c>
      <c r="B2277" s="38" t="s">
        <v>2321</v>
      </c>
      <c r="C2277" s="39">
        <v>1</v>
      </c>
      <c r="D2277" s="39" t="s">
        <v>178</v>
      </c>
      <c r="E227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277" s="29" t="str">
        <f>IF(Table2[[#This Row],[M1A]]="","",Table2[[#This Row],[M1A]]-Table2[[#This Row],[AWAL]])</f>
        <v/>
      </c>
      <c r="I2277" s="29" t="str">
        <f>IF(Table2[[#This Row],[M2A]]="","",SUM(Table2[[#This Row],[M2A]]-(IF(Table2[[#This Row],[M1A]]="",Table2[[#This Row],[AWAL]],Table2[[#This Row],[M1A]]))))</f>
        <v/>
      </c>
      <c r="J2277" s="30"/>
      <c r="K227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7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77" s="31" t="str">
        <f>IF(NOT(Table2[[#This Row],[M1B]]=""),"+-","")</f>
        <v/>
      </c>
      <c r="O2277" s="50"/>
    </row>
    <row r="2278" spans="1:15">
      <c r="A2278" s="28">
        <f>IF(Table2[[#This Row],[TT]]&lt;1,"",COUNT(A$2:A2277)+1)</f>
        <v>2071</v>
      </c>
      <c r="B2278" s="38" t="s">
        <v>2322</v>
      </c>
      <c r="C2278" s="39">
        <v>11</v>
      </c>
      <c r="D2278" s="39" t="s">
        <v>32</v>
      </c>
      <c r="E227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G2278" s="29" t="str">
        <f>IF(Table2[[#This Row],[M1A]]="","",Table2[[#This Row],[M1A]]-Table2[[#This Row],[AWAL]])</f>
        <v/>
      </c>
      <c r="I2278" s="29" t="str">
        <f>IF(Table2[[#This Row],[M2A]]="","",SUM(Table2[[#This Row],[M2A]]-(IF(Table2[[#This Row],[M1A]]="",Table2[[#This Row],[AWAL]],Table2[[#This Row],[M1A]]))))</f>
        <v/>
      </c>
      <c r="J2278" s="30"/>
      <c r="K227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7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78" s="31" t="str">
        <f>IF(NOT(Table2[[#This Row],[M1B]]=""),"+-","")</f>
        <v/>
      </c>
      <c r="O2278" s="50"/>
    </row>
    <row r="2279" spans="1:15">
      <c r="A2279" s="28">
        <f>IF(Table2[[#This Row],[TT]]&lt;1,"",COUNT(A$2:A2278)+1)</f>
        <v>2072</v>
      </c>
      <c r="B2279" s="38" t="s">
        <v>2323</v>
      </c>
      <c r="C2279" s="39">
        <v>17</v>
      </c>
      <c r="D2279" s="39" t="s">
        <v>32</v>
      </c>
      <c r="E227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17</v>
      </c>
      <c r="G2279" s="29" t="str">
        <f>IF(Table2[[#This Row],[M1A]]="","",Table2[[#This Row],[M1A]]-Table2[[#This Row],[AWAL]])</f>
        <v/>
      </c>
      <c r="I2279" s="29" t="str">
        <f>IF(Table2[[#This Row],[M2A]]="","",SUM(Table2[[#This Row],[M2A]]-(IF(Table2[[#This Row],[M1A]]="",Table2[[#This Row],[AWAL]],Table2[[#This Row],[M1A]]))))</f>
        <v/>
      </c>
      <c r="J2279" s="30"/>
      <c r="K227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7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79" s="31" t="str">
        <f>IF(NOT(Table2[[#This Row],[M1B]]=""),"+-","")</f>
        <v/>
      </c>
      <c r="O2279" s="50"/>
    </row>
    <row r="2280" spans="1:15">
      <c r="A2280" s="28">
        <f>IF(Table2[[#This Row],[TT]]&lt;1,"",COUNT(A$2:A2279)+1)</f>
        <v>2073</v>
      </c>
      <c r="B2280" s="38" t="s">
        <v>2324</v>
      </c>
      <c r="C2280" s="39">
        <v>1</v>
      </c>
      <c r="D2280" s="39" t="s">
        <v>86</v>
      </c>
      <c r="E228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280" s="29" t="str">
        <f>IF(Table2[[#This Row],[M1A]]="","",Table2[[#This Row],[M1A]]-Table2[[#This Row],[AWAL]])</f>
        <v/>
      </c>
      <c r="I2280" s="29" t="str">
        <f>IF(Table2[[#This Row],[M2A]]="","",SUM(Table2[[#This Row],[M2A]]-(IF(Table2[[#This Row],[M1A]]="",Table2[[#This Row],[AWAL]],Table2[[#This Row],[M1A]]))))</f>
        <v/>
      </c>
      <c r="J2280" s="30"/>
      <c r="K228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8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80" s="31" t="str">
        <f>IF(NOT(Table2[[#This Row],[M1B]]=""),"+-","")</f>
        <v/>
      </c>
      <c r="O2280" s="50"/>
    </row>
    <row r="2281" spans="1:15">
      <c r="A2281" s="28">
        <f>IF(Table2[[#This Row],[TT]]&lt;1,"",COUNT(A$2:A2280)+1)</f>
        <v>2074</v>
      </c>
      <c r="B2281" s="38" t="s">
        <v>2325</v>
      </c>
      <c r="C2281" s="39">
        <v>2</v>
      </c>
      <c r="D2281" s="39" t="s">
        <v>32</v>
      </c>
      <c r="E228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281" s="29" t="str">
        <f>IF(Table2[[#This Row],[M1A]]="","",Table2[[#This Row],[M1A]]-Table2[[#This Row],[AWAL]])</f>
        <v/>
      </c>
      <c r="I2281" s="29" t="str">
        <f>IF(Table2[[#This Row],[M2A]]="","",SUM(Table2[[#This Row],[M2A]]-(IF(Table2[[#This Row],[M1A]]="",Table2[[#This Row],[AWAL]],Table2[[#This Row],[M1A]]))))</f>
        <v/>
      </c>
      <c r="J2281" s="30"/>
      <c r="K228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8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81" s="31" t="str">
        <f>IF(NOT(Table2[[#This Row],[M1B]]=""),"+-","")</f>
        <v/>
      </c>
      <c r="O2281" s="50"/>
    </row>
    <row r="2282" spans="1:15">
      <c r="A2282" s="28">
        <f>IF(Table2[[#This Row],[TT]]&lt;1,"",COUNT(A$2:A2281)+1)</f>
        <v>2075</v>
      </c>
      <c r="B2282" s="38" t="s">
        <v>2653</v>
      </c>
      <c r="C2282" s="39">
        <v>5</v>
      </c>
      <c r="D2282" s="39" t="s">
        <v>2895</v>
      </c>
      <c r="E228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2282" s="29" t="str">
        <f>IF(Table2[[#This Row],[M1A]]="","",Table2[[#This Row],[M1A]]-Table2[[#This Row],[AWAL]])</f>
        <v/>
      </c>
      <c r="I2282" s="29" t="str">
        <f>IF(Table2[[#This Row],[M2A]]="","",SUM(Table2[[#This Row],[M2A]]-(IF(Table2[[#This Row],[M1A]]="",Table2[[#This Row],[AWAL]],Table2[[#This Row],[M1A]]))))</f>
        <v/>
      </c>
      <c r="J2282" s="30"/>
      <c r="K228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8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82" s="31" t="str">
        <f>IF(NOT(Table2[[#This Row],[M1B]]=""),"+-","")</f>
        <v/>
      </c>
      <c r="O2282" s="50"/>
    </row>
    <row r="2283" spans="1:15">
      <c r="A2283" s="28">
        <f>IF(Table2[[#This Row],[TT]]&lt;1,"",COUNT(A$2:A2282)+1)</f>
        <v>2076</v>
      </c>
      <c r="B2283" s="38" t="s">
        <v>2326</v>
      </c>
      <c r="C2283" s="39">
        <v>2</v>
      </c>
      <c r="D2283" s="39" t="s">
        <v>32</v>
      </c>
      <c r="E228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283" s="29" t="str">
        <f>IF(Table2[[#This Row],[M1A]]="","",Table2[[#This Row],[M1A]]-Table2[[#This Row],[AWAL]])</f>
        <v/>
      </c>
      <c r="I2283" s="29" t="str">
        <f>IF(Table2[[#This Row],[M2A]]="","",SUM(Table2[[#This Row],[M2A]]-(IF(Table2[[#This Row],[M1A]]="",Table2[[#This Row],[AWAL]],Table2[[#This Row],[M1A]]))))</f>
        <v/>
      </c>
      <c r="J2283" s="30"/>
      <c r="K228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8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83" s="31" t="str">
        <f>IF(NOT(Table2[[#This Row],[M1B]]=""),"+-","")</f>
        <v/>
      </c>
      <c r="O2283" s="50"/>
    </row>
    <row r="2284" spans="1:15">
      <c r="A2284" s="28">
        <f>IF(Table2[[#This Row],[TT]]&lt;1,"",COUNT(A$2:A2283)+1)</f>
        <v>2077</v>
      </c>
      <c r="B2284" s="38" t="s">
        <v>2327</v>
      </c>
      <c r="C2284" s="39">
        <v>6</v>
      </c>
      <c r="D2284" s="39" t="s">
        <v>32</v>
      </c>
      <c r="E228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F2284" s="29">
        <v>5</v>
      </c>
      <c r="G2284" s="29">
        <f>IF(Table2[[#This Row],[M1A]]="","",Table2[[#This Row],[M1A]]-Table2[[#This Row],[AWAL]])</f>
        <v>-1</v>
      </c>
      <c r="I2284" s="29" t="str">
        <f>IF(Table2[[#This Row],[M2A]]="","",SUM(Table2[[#This Row],[M2A]]-(IF(Table2[[#This Row],[M1A]]="",Table2[[#This Row],[AWAL]],Table2[[#This Row],[M1A]]))))</f>
        <v/>
      </c>
      <c r="J2284" s="30"/>
      <c r="K228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8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84" s="31" t="str">
        <f>IF(NOT(Table2[[#This Row],[M1B]]=""),"+-","")</f>
        <v>+-</v>
      </c>
      <c r="O2284" s="50"/>
    </row>
    <row r="2285" spans="1:15">
      <c r="A2285" s="28">
        <f>IF(Table2[[#This Row],[TT]]&lt;1,"",COUNT(A$2:A2284)+1)</f>
        <v>2078</v>
      </c>
      <c r="B2285" s="38" t="s">
        <v>2328</v>
      </c>
      <c r="C2285" s="39">
        <v>4</v>
      </c>
      <c r="D2285" s="39" t="s">
        <v>186</v>
      </c>
      <c r="E228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285" s="29" t="str">
        <f>IF(Table2[[#This Row],[M1A]]="","",Table2[[#This Row],[M1A]]-Table2[[#This Row],[AWAL]])</f>
        <v/>
      </c>
      <c r="I2285" s="29" t="str">
        <f>IF(Table2[[#This Row],[M2A]]="","",SUM(Table2[[#This Row],[M2A]]-(IF(Table2[[#This Row],[M1A]]="",Table2[[#This Row],[AWAL]],Table2[[#This Row],[M1A]]))))</f>
        <v/>
      </c>
      <c r="J2285" s="30"/>
      <c r="K228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8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85" s="31" t="str">
        <f>IF(NOT(Table2[[#This Row],[M1B]]=""),"+-","")</f>
        <v/>
      </c>
      <c r="O2285" s="50"/>
    </row>
    <row r="2286" spans="1:15">
      <c r="A2286" s="28">
        <f>IF(Table2[[#This Row],[TT]]&lt;1,"",COUNT(A$2:A2285)+1)</f>
        <v>2079</v>
      </c>
      <c r="B2286" s="38" t="s">
        <v>2329</v>
      </c>
      <c r="C2286" s="39">
        <v>1</v>
      </c>
      <c r="D2286" s="39" t="s">
        <v>186</v>
      </c>
      <c r="E228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286" s="29" t="str">
        <f>IF(Table2[[#This Row],[M1A]]="","",Table2[[#This Row],[M1A]]-Table2[[#This Row],[AWAL]])</f>
        <v/>
      </c>
      <c r="I2286" s="29" t="str">
        <f>IF(Table2[[#This Row],[M2A]]="","",SUM(Table2[[#This Row],[M2A]]-(IF(Table2[[#This Row],[M1A]]="",Table2[[#This Row],[AWAL]],Table2[[#This Row],[M1A]]))))</f>
        <v/>
      </c>
      <c r="J2286" s="30"/>
      <c r="K228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8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86" s="31" t="str">
        <f>IF(NOT(Table2[[#This Row],[M1B]]=""),"+-","")</f>
        <v/>
      </c>
      <c r="O2286" s="50"/>
    </row>
    <row r="2287" spans="1:15">
      <c r="A2287" s="28">
        <f>IF(Table2[[#This Row],[TT]]&lt;1,"",COUNT(A$2:A2286)+1)</f>
        <v>2080</v>
      </c>
      <c r="B2287" s="38" t="s">
        <v>3088</v>
      </c>
      <c r="C2287" s="39">
        <v>7</v>
      </c>
      <c r="D2287" s="39" t="s">
        <v>186</v>
      </c>
      <c r="E228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2287" s="29" t="str">
        <f>IF(Table2[[#This Row],[M1A]]="","",Table2[[#This Row],[M1A]]-Table2[[#This Row],[AWAL]])</f>
        <v/>
      </c>
      <c r="H2287" s="29">
        <v>5</v>
      </c>
      <c r="I2287" s="29">
        <f>IF(Table2[[#This Row],[M2A]]="","",SUM(Table2[[#This Row],[M2A]]-(IF(Table2[[#This Row],[M1A]]="",Table2[[#This Row],[AWAL]],Table2[[#This Row],[M1A]]))))</f>
        <v>-2</v>
      </c>
      <c r="J2287" s="30"/>
      <c r="K228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8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87" s="31" t="str">
        <f>IF(NOT(Table2[[#This Row],[M1B]]=""),"+-","")</f>
        <v/>
      </c>
      <c r="O2287" s="50"/>
    </row>
    <row r="2288" spans="1:15">
      <c r="A2288" s="28">
        <f>IF(Table2[[#This Row],[TT]]&lt;1,"",COUNT(A$2:A2287)+1)</f>
        <v>2081</v>
      </c>
      <c r="B2288" s="38" t="s">
        <v>3089</v>
      </c>
      <c r="C2288" s="39">
        <v>10</v>
      </c>
      <c r="D2288" s="39" t="s">
        <v>186</v>
      </c>
      <c r="E228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2288" s="29" t="str">
        <f>IF(Table2[[#This Row],[M1A]]="","",Table2[[#This Row],[M1A]]-Table2[[#This Row],[AWAL]])</f>
        <v/>
      </c>
      <c r="H2288" s="29">
        <v>8</v>
      </c>
      <c r="I2288" s="29">
        <f>IF(Table2[[#This Row],[M2A]]="","",SUM(Table2[[#This Row],[M2A]]-(IF(Table2[[#This Row],[M1A]]="",Table2[[#This Row],[AWAL]],Table2[[#This Row],[M1A]]))))</f>
        <v>-2</v>
      </c>
      <c r="J2288" s="30"/>
      <c r="K228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8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88" s="31" t="str">
        <f>IF(NOT(Table2[[#This Row],[M1B]]=""),"+-","")</f>
        <v/>
      </c>
      <c r="O2288" s="50"/>
    </row>
    <row r="2289" spans="1:15">
      <c r="A2289" s="28">
        <f>IF(Table2[[#This Row],[TT]]&lt;1,"",COUNT(A$2:A2288)+1)</f>
        <v>2082</v>
      </c>
      <c r="B2289" s="38" t="s">
        <v>2330</v>
      </c>
      <c r="C2289" s="39">
        <v>3</v>
      </c>
      <c r="D2289" s="39" t="s">
        <v>196</v>
      </c>
      <c r="E228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289" s="29" t="str">
        <f>IF(Table2[[#This Row],[M1A]]="","",Table2[[#This Row],[M1A]]-Table2[[#This Row],[AWAL]])</f>
        <v/>
      </c>
      <c r="I2289" s="29" t="str">
        <f>IF(Table2[[#This Row],[M2A]]="","",SUM(Table2[[#This Row],[M2A]]-(IF(Table2[[#This Row],[M1A]]="",Table2[[#This Row],[AWAL]],Table2[[#This Row],[M1A]]))))</f>
        <v/>
      </c>
      <c r="J2289" s="30"/>
      <c r="K228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8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89" s="31" t="str">
        <f>IF(NOT(Table2[[#This Row],[M1B]]=""),"+-","")</f>
        <v/>
      </c>
      <c r="O2289" s="50"/>
    </row>
    <row r="2290" spans="1:15">
      <c r="A2290" s="28">
        <f>IF(Table2[[#This Row],[TT]]&lt;1,"",COUNT(A$2:A2289)+1)</f>
        <v>2083</v>
      </c>
      <c r="B2290" s="38" t="s">
        <v>2331</v>
      </c>
      <c r="C2290" s="39">
        <v>2</v>
      </c>
      <c r="D2290" s="39" t="s">
        <v>135</v>
      </c>
      <c r="E229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290" s="29" t="str">
        <f>IF(Table2[[#This Row],[M1A]]="","",Table2[[#This Row],[M1A]]-Table2[[#This Row],[AWAL]])</f>
        <v/>
      </c>
      <c r="I2290" s="29" t="str">
        <f>IF(Table2[[#This Row],[M2A]]="","",SUM(Table2[[#This Row],[M2A]]-(IF(Table2[[#This Row],[M1A]]="",Table2[[#This Row],[AWAL]],Table2[[#This Row],[M1A]]))))</f>
        <v/>
      </c>
      <c r="J2290" s="30"/>
      <c r="K229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9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90" s="31" t="str">
        <f>IF(NOT(Table2[[#This Row],[M1B]]=""),"+-","")</f>
        <v/>
      </c>
      <c r="O2290" s="50"/>
    </row>
    <row r="2291" spans="1:15">
      <c r="A2291" s="28">
        <f>IF(Table2[[#This Row],[TT]]&lt;1,"",COUNT(A$2:A2290)+1)</f>
        <v>2084</v>
      </c>
      <c r="B2291" s="38" t="s">
        <v>2332</v>
      </c>
      <c r="C2291" s="39">
        <v>1</v>
      </c>
      <c r="D2291" s="39">
        <v>360</v>
      </c>
      <c r="E229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291" s="29" t="str">
        <f>IF(Table2[[#This Row],[M1A]]="","",Table2[[#This Row],[M1A]]-Table2[[#This Row],[AWAL]])</f>
        <v/>
      </c>
      <c r="I2291" s="29" t="str">
        <f>IF(Table2[[#This Row],[M2A]]="","",SUM(Table2[[#This Row],[M2A]]-(IF(Table2[[#This Row],[M1A]]="",Table2[[#This Row],[AWAL]],Table2[[#This Row],[M1A]]))))</f>
        <v/>
      </c>
      <c r="J2291" s="30"/>
      <c r="K229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9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91" s="31" t="str">
        <f>IF(NOT(Table2[[#This Row],[M1B]]=""),"+-","")</f>
        <v/>
      </c>
      <c r="O2291" s="50"/>
    </row>
    <row r="2292" spans="1:15">
      <c r="A2292" s="28">
        <f>IF(Table2[[#This Row],[TT]]&lt;1,"",COUNT(A$2:A2291)+1)</f>
        <v>2085</v>
      </c>
      <c r="B2292" s="38" t="s">
        <v>2333</v>
      </c>
      <c r="C2292" s="39">
        <v>2</v>
      </c>
      <c r="D2292" s="39">
        <v>360</v>
      </c>
      <c r="E229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292" s="29" t="str">
        <f>IF(Table2[[#This Row],[M1A]]="","",Table2[[#This Row],[M1A]]-Table2[[#This Row],[AWAL]])</f>
        <v/>
      </c>
      <c r="I2292" s="29" t="str">
        <f>IF(Table2[[#This Row],[M2A]]="","",SUM(Table2[[#This Row],[M2A]]-(IF(Table2[[#This Row],[M1A]]="",Table2[[#This Row],[AWAL]],Table2[[#This Row],[M1A]]))))</f>
        <v/>
      </c>
      <c r="J2292" s="30"/>
      <c r="K229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9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92" s="31" t="str">
        <f>IF(NOT(Table2[[#This Row],[M1B]]=""),"+-","")</f>
        <v/>
      </c>
      <c r="O2292" s="50"/>
    </row>
    <row r="2293" spans="1:15">
      <c r="A2293" s="28">
        <f>IF(Table2[[#This Row],[TT]]&lt;1,"",COUNT(A$2:A2292)+1)</f>
        <v>2086</v>
      </c>
      <c r="B2293" s="38" t="s">
        <v>2334</v>
      </c>
      <c r="C2293" s="39">
        <v>2</v>
      </c>
      <c r="D2293" s="39">
        <v>360</v>
      </c>
      <c r="E229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293" s="29" t="str">
        <f>IF(Table2[[#This Row],[M1A]]="","",Table2[[#This Row],[M1A]]-Table2[[#This Row],[AWAL]])</f>
        <v/>
      </c>
      <c r="I2293" s="29" t="str">
        <f>IF(Table2[[#This Row],[M2A]]="","",SUM(Table2[[#This Row],[M2A]]-(IF(Table2[[#This Row],[M1A]]="",Table2[[#This Row],[AWAL]],Table2[[#This Row],[M1A]]))))</f>
        <v/>
      </c>
      <c r="J2293" s="30"/>
      <c r="K229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9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93" s="31" t="str">
        <f>IF(NOT(Table2[[#This Row],[M1B]]=""),"+-","")</f>
        <v/>
      </c>
      <c r="O2293" s="50"/>
    </row>
    <row r="2294" spans="1:15">
      <c r="A2294" s="28">
        <f>IF(Table2[[#This Row],[TT]]&lt;1,"",COUNT(A$2:A2293)+1)</f>
        <v>2087</v>
      </c>
      <c r="B2294" s="38" t="s">
        <v>2335</v>
      </c>
      <c r="C2294" s="39">
        <v>3</v>
      </c>
      <c r="D2294" s="39">
        <v>480</v>
      </c>
      <c r="E229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294" s="29" t="str">
        <f>IF(Table2[[#This Row],[M1A]]="","",Table2[[#This Row],[M1A]]-Table2[[#This Row],[AWAL]])</f>
        <v/>
      </c>
      <c r="I2294" s="29" t="str">
        <f>IF(Table2[[#This Row],[M2A]]="","",SUM(Table2[[#This Row],[M2A]]-(IF(Table2[[#This Row],[M1A]]="",Table2[[#This Row],[AWAL]],Table2[[#This Row],[M1A]]))))</f>
        <v/>
      </c>
      <c r="J2294" s="30"/>
      <c r="K229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9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94" s="31" t="str">
        <f>IF(NOT(Table2[[#This Row],[M1B]]=""),"+-","")</f>
        <v/>
      </c>
      <c r="O2294" s="50"/>
    </row>
    <row r="2295" spans="1:15">
      <c r="A2295" s="28">
        <f>IF(Table2[[#This Row],[TT]]&lt;1,"",COUNT(A$2:A2294)+1)</f>
        <v>2088</v>
      </c>
      <c r="B2295" s="38" t="s">
        <v>2336</v>
      </c>
      <c r="C2295" s="39">
        <v>12</v>
      </c>
      <c r="D2295" s="39">
        <v>480</v>
      </c>
      <c r="E229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G2295" s="29" t="str">
        <f>IF(Table2[[#This Row],[M1A]]="","",Table2[[#This Row],[M1A]]-Table2[[#This Row],[AWAL]])</f>
        <v/>
      </c>
      <c r="I2295" s="29" t="str">
        <f>IF(Table2[[#This Row],[M2A]]="","",SUM(Table2[[#This Row],[M2A]]-(IF(Table2[[#This Row],[M1A]]="",Table2[[#This Row],[AWAL]],Table2[[#This Row],[M1A]]))))</f>
        <v/>
      </c>
      <c r="J2295" s="30"/>
      <c r="K229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9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95" s="31" t="str">
        <f>IF(NOT(Table2[[#This Row],[M1B]]=""),"+-","")</f>
        <v/>
      </c>
      <c r="O2295" s="50"/>
    </row>
    <row r="2296" spans="1:15">
      <c r="A2296" s="28">
        <f>IF(Table2[[#This Row],[TT]]&lt;1,"",COUNT(A$2:A2295)+1)</f>
        <v>2089</v>
      </c>
      <c r="B2296" s="38" t="s">
        <v>2337</v>
      </c>
      <c r="C2296" s="39">
        <v>2</v>
      </c>
      <c r="D2296" s="39" t="s">
        <v>347</v>
      </c>
      <c r="E229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296" s="29" t="str">
        <f>IF(Table2[[#This Row],[M1A]]="","",Table2[[#This Row],[M1A]]-Table2[[#This Row],[AWAL]])</f>
        <v/>
      </c>
      <c r="I2296" s="29" t="str">
        <f>IF(Table2[[#This Row],[M2A]]="","",SUM(Table2[[#This Row],[M2A]]-(IF(Table2[[#This Row],[M1A]]="",Table2[[#This Row],[AWAL]],Table2[[#This Row],[M1A]]))))</f>
        <v/>
      </c>
      <c r="J2296" s="30"/>
      <c r="K229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9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96" s="31" t="str">
        <f>IF(NOT(Table2[[#This Row],[M1B]]=""),"+-","")</f>
        <v/>
      </c>
      <c r="O2296" s="50"/>
    </row>
    <row r="2297" spans="1:15">
      <c r="A2297" s="28">
        <f>IF(Table2[[#This Row],[TT]]&lt;1,"",COUNT(A$2:A2296)+1)</f>
        <v>2090</v>
      </c>
      <c r="B2297" s="38" t="s">
        <v>2338</v>
      </c>
      <c r="C2297" s="39">
        <v>3</v>
      </c>
      <c r="D2297" s="39" t="s">
        <v>53</v>
      </c>
      <c r="E229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F2297" s="29">
        <v>2</v>
      </c>
      <c r="G2297" s="29">
        <f>IF(Table2[[#This Row],[M1A]]="","",Table2[[#This Row],[M1A]]-Table2[[#This Row],[AWAL]])</f>
        <v>-1</v>
      </c>
      <c r="I2297" s="29" t="str">
        <f>IF(Table2[[#This Row],[M2A]]="","",SUM(Table2[[#This Row],[M2A]]-(IF(Table2[[#This Row],[M1A]]="",Table2[[#This Row],[AWAL]],Table2[[#This Row],[M1A]]))))</f>
        <v/>
      </c>
      <c r="J2297" s="30"/>
      <c r="K229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9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97" s="31" t="str">
        <f>IF(NOT(Table2[[#This Row],[M1B]]=""),"+-","")</f>
        <v>+-</v>
      </c>
      <c r="O2297" s="50"/>
    </row>
    <row r="2298" spans="1:15">
      <c r="A2298" s="28">
        <f>IF(Table2[[#This Row],[TT]]&lt;1,"",COUNT(A$2:A2297)+1)</f>
        <v>2091</v>
      </c>
      <c r="B2298" s="38" t="s">
        <v>2339</v>
      </c>
      <c r="C2298" s="39">
        <v>3</v>
      </c>
      <c r="D2298" s="39" t="s">
        <v>53</v>
      </c>
      <c r="E229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298" s="29" t="str">
        <f>IF(Table2[[#This Row],[M1A]]="","",Table2[[#This Row],[M1A]]-Table2[[#This Row],[AWAL]])</f>
        <v/>
      </c>
      <c r="I2298" s="29" t="str">
        <f>IF(Table2[[#This Row],[M2A]]="","",SUM(Table2[[#This Row],[M2A]]-(IF(Table2[[#This Row],[M1A]]="",Table2[[#This Row],[AWAL]],Table2[[#This Row],[M1A]]))))</f>
        <v/>
      </c>
      <c r="J2298" s="30"/>
      <c r="K229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9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98" s="31" t="str">
        <f>IF(NOT(Table2[[#This Row],[M1B]]=""),"+-","")</f>
        <v/>
      </c>
      <c r="O2298" s="50"/>
    </row>
    <row r="2299" spans="1:15">
      <c r="A2299" s="28">
        <f>IF(Table2[[#This Row],[TT]]&lt;1,"",COUNT(A$2:A2298)+1)</f>
        <v>2092</v>
      </c>
      <c r="B2299" s="38" t="s">
        <v>2340</v>
      </c>
      <c r="C2299" s="39">
        <v>3</v>
      </c>
      <c r="D2299" s="39" t="s">
        <v>53</v>
      </c>
      <c r="E229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299" s="29" t="str">
        <f>IF(Table2[[#This Row],[M1A]]="","",Table2[[#This Row],[M1A]]-Table2[[#This Row],[AWAL]])</f>
        <v/>
      </c>
      <c r="H2299" s="29">
        <v>2</v>
      </c>
      <c r="I2299" s="29">
        <f>IF(Table2[[#This Row],[M2A]]="","",SUM(Table2[[#This Row],[M2A]]-(IF(Table2[[#This Row],[M1A]]="",Table2[[#This Row],[AWAL]],Table2[[#This Row],[M1A]]))))</f>
        <v>-1</v>
      </c>
      <c r="J2299" s="30"/>
      <c r="K229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9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99" s="31" t="str">
        <f>IF(NOT(Table2[[#This Row],[M1B]]=""),"+-","")</f>
        <v/>
      </c>
      <c r="O2299" s="50"/>
    </row>
    <row r="2300" spans="1:15">
      <c r="A2300" s="28">
        <f>IF(Table2[[#This Row],[TT]]&lt;1,"",COUNT(A$2:A2299)+1)</f>
        <v>2093</v>
      </c>
      <c r="B2300" s="38" t="s">
        <v>2341</v>
      </c>
      <c r="C2300" s="39">
        <v>2</v>
      </c>
      <c r="D2300" s="39" t="s">
        <v>57</v>
      </c>
      <c r="E230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300" s="29" t="str">
        <f>IF(Table2[[#This Row],[M1A]]="","",Table2[[#This Row],[M1A]]-Table2[[#This Row],[AWAL]])</f>
        <v/>
      </c>
      <c r="I2300" s="29" t="str">
        <f>IF(Table2[[#This Row],[M2A]]="","",SUM(Table2[[#This Row],[M2A]]-(IF(Table2[[#This Row],[M1A]]="",Table2[[#This Row],[AWAL]],Table2[[#This Row],[M1A]]))))</f>
        <v/>
      </c>
      <c r="J2300" s="30"/>
      <c r="K230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0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00" s="31" t="str">
        <f>IF(NOT(Table2[[#This Row],[M1B]]=""),"+-","")</f>
        <v/>
      </c>
      <c r="O2300" s="50"/>
    </row>
    <row r="2301" spans="1:15">
      <c r="A2301" s="28">
        <f>IF(Table2[[#This Row],[TT]]&lt;1,"",COUNT(A$2:A2300)+1)</f>
        <v>2094</v>
      </c>
      <c r="B2301" s="38" t="s">
        <v>2342</v>
      </c>
      <c r="C2301" s="39">
        <v>18</v>
      </c>
      <c r="D2301" s="39" t="s">
        <v>186</v>
      </c>
      <c r="E230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18</v>
      </c>
      <c r="G2301" s="29" t="str">
        <f>IF(Table2[[#This Row],[M1A]]="","",Table2[[#This Row],[M1A]]-Table2[[#This Row],[AWAL]])</f>
        <v/>
      </c>
      <c r="I2301" s="29" t="str">
        <f>IF(Table2[[#This Row],[M2A]]="","",SUM(Table2[[#This Row],[M2A]]-(IF(Table2[[#This Row],[M1A]]="",Table2[[#This Row],[AWAL]],Table2[[#This Row],[M1A]]))))</f>
        <v/>
      </c>
      <c r="J2301" s="30"/>
      <c r="K230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0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01" s="31" t="str">
        <f>IF(NOT(Table2[[#This Row],[M1B]]=""),"+-","")</f>
        <v/>
      </c>
      <c r="O2301" s="50"/>
    </row>
    <row r="2302" spans="1:15">
      <c r="A2302" s="28">
        <f>IF(Table2[[#This Row],[TT]]&lt;1,"",COUNT(A$2:A2301)+1)</f>
        <v>2095</v>
      </c>
      <c r="B2302" s="38" t="s">
        <v>2343</v>
      </c>
      <c r="C2302" s="39">
        <v>1</v>
      </c>
      <c r="D2302" s="39" t="s">
        <v>135</v>
      </c>
      <c r="E230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302" s="29" t="str">
        <f>IF(Table2[[#This Row],[M1A]]="","",Table2[[#This Row],[M1A]]-Table2[[#This Row],[AWAL]])</f>
        <v/>
      </c>
      <c r="I2302" s="29" t="str">
        <f>IF(Table2[[#This Row],[M2A]]="","",SUM(Table2[[#This Row],[M2A]]-(IF(Table2[[#This Row],[M1A]]="",Table2[[#This Row],[AWAL]],Table2[[#This Row],[M1A]]))))</f>
        <v/>
      </c>
      <c r="J2302" s="30"/>
      <c r="K230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0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02" s="31" t="str">
        <f>IF(NOT(Table2[[#This Row],[M1B]]=""),"+-","")</f>
        <v/>
      </c>
      <c r="O2302" s="50"/>
    </row>
    <row r="2303" spans="1:15">
      <c r="A2303" s="28">
        <f>IF(Table2[[#This Row],[TT]]&lt;1,"",COUNT(A$2:A2302)+1)</f>
        <v>2096</v>
      </c>
      <c r="B2303" s="38" t="s">
        <v>2344</v>
      </c>
      <c r="C2303" s="39">
        <v>1</v>
      </c>
      <c r="D2303" s="39" t="s">
        <v>32</v>
      </c>
      <c r="E230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303" s="29" t="str">
        <f>IF(Table2[[#This Row],[M1A]]="","",Table2[[#This Row],[M1A]]-Table2[[#This Row],[AWAL]])</f>
        <v/>
      </c>
      <c r="I2303" s="29" t="str">
        <f>IF(Table2[[#This Row],[M2A]]="","",SUM(Table2[[#This Row],[M2A]]-(IF(Table2[[#This Row],[M1A]]="",Table2[[#This Row],[AWAL]],Table2[[#This Row],[M1A]]))))</f>
        <v/>
      </c>
      <c r="J2303" s="30"/>
      <c r="K230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0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03" s="31" t="str">
        <f>IF(NOT(Table2[[#This Row],[M1B]]=""),"+-","")</f>
        <v/>
      </c>
      <c r="O2303" s="50"/>
    </row>
    <row r="2304" spans="1:15">
      <c r="A2304" s="28">
        <f>IF(Table2[[#This Row],[TT]]&lt;1,"",COUNT(A$2:A2303)+1)</f>
        <v>2097</v>
      </c>
      <c r="B2304" s="38" t="s">
        <v>2345</v>
      </c>
      <c r="C2304" s="39">
        <v>3</v>
      </c>
      <c r="D2304" s="39" t="s">
        <v>2346</v>
      </c>
      <c r="E230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304" s="29" t="str">
        <f>IF(Table2[[#This Row],[M1A]]="","",Table2[[#This Row],[M1A]]-Table2[[#This Row],[AWAL]])</f>
        <v/>
      </c>
      <c r="I2304" s="29" t="str">
        <f>IF(Table2[[#This Row],[M2A]]="","",SUM(Table2[[#This Row],[M2A]]-(IF(Table2[[#This Row],[M1A]]="",Table2[[#This Row],[AWAL]],Table2[[#This Row],[M1A]]))))</f>
        <v/>
      </c>
      <c r="J2304" s="30"/>
      <c r="K230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0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04" s="31" t="str">
        <f>IF(NOT(Table2[[#This Row],[M1B]]=""),"+-","")</f>
        <v/>
      </c>
      <c r="O2304" s="50"/>
    </row>
    <row r="2305" spans="1:15">
      <c r="A2305" s="28">
        <f>IF(Table2[[#This Row],[TT]]&lt;1,"",COUNT(A$2:A2304)+1)</f>
        <v>2098</v>
      </c>
      <c r="B2305" s="38" t="s">
        <v>2347</v>
      </c>
      <c r="C2305" s="39">
        <v>2</v>
      </c>
      <c r="D2305" s="39">
        <v>250</v>
      </c>
      <c r="E230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305" s="29" t="str">
        <f>IF(Table2[[#This Row],[M1A]]="","",Table2[[#This Row],[M1A]]-Table2[[#This Row],[AWAL]])</f>
        <v/>
      </c>
      <c r="I2305" s="29" t="str">
        <f>IF(Table2[[#This Row],[M2A]]="","",SUM(Table2[[#This Row],[M2A]]-(IF(Table2[[#This Row],[M1A]]="",Table2[[#This Row],[AWAL]],Table2[[#This Row],[M1A]]))))</f>
        <v/>
      </c>
      <c r="J2305" s="30"/>
      <c r="K230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0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05" s="31" t="str">
        <f>IF(NOT(Table2[[#This Row],[M1B]]=""),"+-","")</f>
        <v/>
      </c>
      <c r="O2305" s="50"/>
    </row>
    <row r="2306" spans="1:15">
      <c r="A2306" s="28">
        <f>IF(Table2[[#This Row],[TT]]&lt;1,"",COUNT(A$2:A2305)+1)</f>
        <v>2099</v>
      </c>
      <c r="B2306" s="38" t="s">
        <v>2348</v>
      </c>
      <c r="C2306" s="39">
        <v>1</v>
      </c>
      <c r="D2306" s="39">
        <v>180</v>
      </c>
      <c r="E230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306" s="29" t="str">
        <f>IF(Table2[[#This Row],[M1A]]="","",Table2[[#This Row],[M1A]]-Table2[[#This Row],[AWAL]])</f>
        <v/>
      </c>
      <c r="I2306" s="29" t="str">
        <f>IF(Table2[[#This Row],[M2A]]="","",SUM(Table2[[#This Row],[M2A]]-(IF(Table2[[#This Row],[M1A]]="",Table2[[#This Row],[AWAL]],Table2[[#This Row],[M1A]]))))</f>
        <v/>
      </c>
      <c r="J2306" s="30"/>
      <c r="K230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0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06" s="31" t="str">
        <f>IF(NOT(Table2[[#This Row],[M1B]]=""),"+-","")</f>
        <v/>
      </c>
      <c r="O2306" s="50"/>
    </row>
    <row r="2307" spans="1:15">
      <c r="A2307" s="28">
        <f>IF(Table2[[#This Row],[TT]]&lt;1,"",COUNT(A$2:A2306)+1)</f>
        <v>2100</v>
      </c>
      <c r="B2307" s="38" t="s">
        <v>2349</v>
      </c>
      <c r="C2307" s="39">
        <v>13</v>
      </c>
      <c r="D2307" s="39" t="s">
        <v>106</v>
      </c>
      <c r="E230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G2307" s="29" t="str">
        <f>IF(Table2[[#This Row],[M1A]]="","",Table2[[#This Row],[M1A]]-Table2[[#This Row],[AWAL]])</f>
        <v/>
      </c>
      <c r="I2307" s="29" t="str">
        <f>IF(Table2[[#This Row],[M2A]]="","",SUM(Table2[[#This Row],[M2A]]-(IF(Table2[[#This Row],[M1A]]="",Table2[[#This Row],[AWAL]],Table2[[#This Row],[M1A]]))))</f>
        <v/>
      </c>
      <c r="J2307" s="30"/>
      <c r="K230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0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07" s="31" t="str">
        <f>IF(NOT(Table2[[#This Row],[M1B]]=""),"+-","")</f>
        <v/>
      </c>
      <c r="O2307" s="50"/>
    </row>
    <row r="2308" spans="1:15">
      <c r="A2308" s="28">
        <f>IF(Table2[[#This Row],[TT]]&lt;1,"",COUNT(A$2:A2307)+1)</f>
        <v>2101</v>
      </c>
      <c r="B2308" s="38" t="s">
        <v>2350</v>
      </c>
      <c r="C2308" s="39">
        <v>4</v>
      </c>
      <c r="D2308" s="39" t="s">
        <v>59</v>
      </c>
      <c r="E230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308" s="29" t="str">
        <f>IF(Table2[[#This Row],[M1A]]="","",Table2[[#This Row],[M1A]]-Table2[[#This Row],[AWAL]])</f>
        <v/>
      </c>
      <c r="I2308" s="29" t="str">
        <f>IF(Table2[[#This Row],[M2A]]="","",SUM(Table2[[#This Row],[M2A]]-(IF(Table2[[#This Row],[M1A]]="",Table2[[#This Row],[AWAL]],Table2[[#This Row],[M1A]]))))</f>
        <v/>
      </c>
      <c r="J2308" s="30"/>
      <c r="K230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0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08" s="31" t="str">
        <f>IF(NOT(Table2[[#This Row],[M1B]]=""),"+-","")</f>
        <v/>
      </c>
      <c r="O2308" s="50"/>
    </row>
    <row r="2309" spans="1:15">
      <c r="A2309" s="28">
        <f>IF(Table2[[#This Row],[TT]]&lt;1,"",COUNT(A$2:A2308)+1)</f>
        <v>2102</v>
      </c>
      <c r="B2309" s="38" t="s">
        <v>2351</v>
      </c>
      <c r="C2309" s="39">
        <v>3</v>
      </c>
      <c r="D2309" s="39" t="s">
        <v>59</v>
      </c>
      <c r="E230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309" s="29" t="str">
        <f>IF(Table2[[#This Row],[M1A]]="","",Table2[[#This Row],[M1A]]-Table2[[#This Row],[AWAL]])</f>
        <v/>
      </c>
      <c r="I2309" s="29" t="str">
        <f>IF(Table2[[#This Row],[M2A]]="","",SUM(Table2[[#This Row],[M2A]]-(IF(Table2[[#This Row],[M1A]]="",Table2[[#This Row],[AWAL]],Table2[[#This Row],[M1A]]))))</f>
        <v/>
      </c>
      <c r="J2309" s="30"/>
      <c r="K230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0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09" s="31" t="str">
        <f>IF(NOT(Table2[[#This Row],[M1B]]=""),"+-","")</f>
        <v/>
      </c>
      <c r="O2309" s="50"/>
    </row>
    <row r="2310" spans="1:15">
      <c r="A2310" s="28" t="str">
        <f>IF(Table2[[#This Row],[TT]]&lt;1,"",COUNT(A$2:A2309)+1)</f>
        <v/>
      </c>
      <c r="B2310" s="38" t="s">
        <v>2352</v>
      </c>
      <c r="C2310" s="39">
        <v>0</v>
      </c>
      <c r="D2310" s="39" t="s">
        <v>43</v>
      </c>
      <c r="E231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2310" s="29" t="str">
        <f>IF(Table2[[#This Row],[M1A]]="","",Table2[[#This Row],[M1A]]-Table2[[#This Row],[AWAL]])</f>
        <v/>
      </c>
      <c r="I2310" s="29" t="str">
        <f>IF(Table2[[#This Row],[M2A]]="","",SUM(Table2[[#This Row],[M2A]]-(IF(Table2[[#This Row],[M1A]]="",Table2[[#This Row],[AWAL]],Table2[[#This Row],[M1A]]))))</f>
        <v/>
      </c>
      <c r="J2310" s="30"/>
      <c r="K231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1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10" s="31" t="str">
        <f>IF(NOT(Table2[[#This Row],[M1B]]=""),"+-","")</f>
        <v/>
      </c>
      <c r="O2310" s="50"/>
    </row>
    <row r="2311" spans="1:15">
      <c r="A2311" s="32">
        <f>IF(Table2[[#This Row],[TT]]&lt;1,"",COUNT(A$2:A2310)+1)</f>
        <v>2103</v>
      </c>
      <c r="B2311" s="38" t="s">
        <v>2353</v>
      </c>
      <c r="C2311" s="39">
        <v>2</v>
      </c>
      <c r="D2311" s="39" t="s">
        <v>43</v>
      </c>
      <c r="E2311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311" s="31" t="str">
        <f>IF(Table2[[#This Row],[M1A]]="","",Table2[[#This Row],[M1A]]-Table2[[#This Row],[AWAL]])</f>
        <v/>
      </c>
      <c r="I2311" s="29" t="str">
        <f>IF(Table2[[#This Row],[M2A]]="","",SUM(Table2[[#This Row],[M2A]]-(IF(Table2[[#This Row],[M1A]]="",Table2[[#This Row],[AWAL]],Table2[[#This Row],[M1A]]))))</f>
        <v/>
      </c>
      <c r="J2311" s="30"/>
      <c r="K231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1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11" s="31" t="str">
        <f>IF(NOT(Table2[[#This Row],[M1B]]=""),"+-","")</f>
        <v/>
      </c>
      <c r="O2311" s="50"/>
    </row>
    <row r="2312" spans="1:15">
      <c r="A2312" s="32">
        <f>IF(Table2[[#This Row],[TT]]&lt;1,"",COUNT(A$2:A2311)+1)</f>
        <v>2104</v>
      </c>
      <c r="B2312" s="38" t="s">
        <v>2354</v>
      </c>
      <c r="C2312" s="39">
        <v>7</v>
      </c>
      <c r="D2312" s="39" t="s">
        <v>196</v>
      </c>
      <c r="E2312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2312" s="31" t="str">
        <f>IF(Table2[[#This Row],[M1A]]="","",Table2[[#This Row],[M1A]]-Table2[[#This Row],[AWAL]])</f>
        <v/>
      </c>
      <c r="I2312" s="31" t="str">
        <f>IF(Table2[[#This Row],[M2A]]="","",SUM(Table2[[#This Row],[M2A]]-(IF(Table2[[#This Row],[M1A]]="",Table2[[#This Row],[AWAL]],Table2[[#This Row],[M1A]]))))</f>
        <v/>
      </c>
      <c r="J2312" s="30"/>
      <c r="K2312" s="31" t="str">
        <f>IF(Table2[[#This Row],[M3A]]="","",SUM(Table2[[#This Row],[M3A]]-(IF(Table2[[#This Row],[M2A]]="",IF(Table2[[#This Row],[M1A]]="",Table2[[#This Row],[AWAL]],Table2[[#This Row],[M1A]]),Table2[[#This Row],[M2A]]))))</f>
        <v/>
      </c>
      <c r="M2312" s="31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12" s="31" t="str">
        <f>IF(NOT(Table2[[#This Row],[M1B]]=""),"+-","")</f>
        <v/>
      </c>
      <c r="O2312" s="50"/>
    </row>
    <row r="2313" spans="1:15">
      <c r="A2313" s="28">
        <f>IF(Table2[[#This Row],[TT]]&lt;1,"",COUNT(A$2:A2312)+1)</f>
        <v>2105</v>
      </c>
      <c r="B2313" s="38" t="s">
        <v>2355</v>
      </c>
      <c r="C2313" s="39">
        <v>15</v>
      </c>
      <c r="D2313" s="39" t="s">
        <v>43</v>
      </c>
      <c r="E231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G2313" s="29" t="str">
        <f>IF(Table2[[#This Row],[M1A]]="","",Table2[[#This Row],[M1A]]-Table2[[#This Row],[AWAL]])</f>
        <v/>
      </c>
      <c r="I2313" s="29" t="str">
        <f>IF(Table2[[#This Row],[M2A]]="","",SUM(Table2[[#This Row],[M2A]]-(IF(Table2[[#This Row],[M1A]]="",Table2[[#This Row],[AWAL]],Table2[[#This Row],[M1A]]))))</f>
        <v/>
      </c>
      <c r="J2313" s="30"/>
      <c r="K231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1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13" s="31" t="str">
        <f>IF(NOT(Table2[[#This Row],[M1B]]=""),"+-","")</f>
        <v/>
      </c>
      <c r="O2313" s="50"/>
    </row>
    <row r="2314" spans="1:15">
      <c r="A2314" s="28">
        <f>IF(Table2[[#This Row],[TT]]&lt;1,"",COUNT(A$2:A2313)+1)</f>
        <v>2106</v>
      </c>
      <c r="B2314" s="38" t="s">
        <v>2356</v>
      </c>
      <c r="C2314" s="39">
        <v>2</v>
      </c>
      <c r="D2314" s="39" t="s">
        <v>135</v>
      </c>
      <c r="E231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314" s="29" t="str">
        <f>IF(Table2[[#This Row],[M1A]]="","",Table2[[#This Row],[M1A]]-Table2[[#This Row],[AWAL]])</f>
        <v/>
      </c>
      <c r="I2314" s="29" t="str">
        <f>IF(Table2[[#This Row],[M2A]]="","",SUM(Table2[[#This Row],[M2A]]-(IF(Table2[[#This Row],[M1A]]="",Table2[[#This Row],[AWAL]],Table2[[#This Row],[M1A]]))))</f>
        <v/>
      </c>
      <c r="J2314" s="30"/>
      <c r="K231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1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14" s="31" t="str">
        <f>IF(NOT(Table2[[#This Row],[M1B]]=""),"+-","")</f>
        <v/>
      </c>
      <c r="O2314" s="50"/>
    </row>
    <row r="2315" spans="1:15">
      <c r="A2315" s="28">
        <f>IF(Table2[[#This Row],[TT]]&lt;1,"",COUNT(A$2:A2314)+1)</f>
        <v>2107</v>
      </c>
      <c r="B2315" s="38" t="s">
        <v>2357</v>
      </c>
      <c r="C2315" s="39">
        <v>1</v>
      </c>
      <c r="D2315" s="39" t="s">
        <v>32</v>
      </c>
      <c r="E231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315" s="29" t="str">
        <f>IF(Table2[[#This Row],[M1A]]="","",Table2[[#This Row],[M1A]]-Table2[[#This Row],[AWAL]])</f>
        <v/>
      </c>
      <c r="I2315" s="29" t="str">
        <f>IF(Table2[[#This Row],[M2A]]="","",SUM(Table2[[#This Row],[M2A]]-(IF(Table2[[#This Row],[M1A]]="",Table2[[#This Row],[AWAL]],Table2[[#This Row],[M1A]]))))</f>
        <v/>
      </c>
      <c r="J2315" s="30"/>
      <c r="K231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1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15" s="31" t="str">
        <f>IF(NOT(Table2[[#This Row],[M1B]]=""),"+-","")</f>
        <v/>
      </c>
      <c r="O2315" s="50"/>
    </row>
    <row r="2316" spans="1:15">
      <c r="A2316" s="28">
        <f>IF(Table2[[#This Row],[TT]]&lt;1,"",COUNT(A$2:A2315)+1)</f>
        <v>2108</v>
      </c>
      <c r="B2316" s="38" t="s">
        <v>2358</v>
      </c>
      <c r="C2316" s="39">
        <v>1</v>
      </c>
      <c r="D2316" s="39" t="s">
        <v>43</v>
      </c>
      <c r="E231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316" s="29" t="str">
        <f>IF(Table2[[#This Row],[M1A]]="","",Table2[[#This Row],[M1A]]-Table2[[#This Row],[AWAL]])</f>
        <v/>
      </c>
      <c r="I2316" s="29" t="str">
        <f>IF(Table2[[#This Row],[M2A]]="","",SUM(Table2[[#This Row],[M2A]]-(IF(Table2[[#This Row],[M1A]]="",Table2[[#This Row],[AWAL]],Table2[[#This Row],[M1A]]))))</f>
        <v/>
      </c>
      <c r="J2316" s="30"/>
      <c r="K231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1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16" s="31" t="str">
        <f>IF(NOT(Table2[[#This Row],[M1B]]=""),"+-","")</f>
        <v/>
      </c>
      <c r="O2316" s="50"/>
    </row>
    <row r="2317" spans="1:15">
      <c r="A2317" s="28">
        <f>IF(Table2[[#This Row],[TT]]&lt;1,"",COUNT(A$2:A2316)+1)</f>
        <v>2109</v>
      </c>
      <c r="B2317" s="38" t="s">
        <v>2359</v>
      </c>
      <c r="C2317" s="39">
        <v>1</v>
      </c>
      <c r="D2317" s="39" t="s">
        <v>32</v>
      </c>
      <c r="E231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317" s="29" t="str">
        <f>IF(Table2[[#This Row],[M1A]]="","",Table2[[#This Row],[M1A]]-Table2[[#This Row],[AWAL]])</f>
        <v/>
      </c>
      <c r="I2317" s="29" t="str">
        <f>IF(Table2[[#This Row],[M2A]]="","",SUM(Table2[[#This Row],[M2A]]-(IF(Table2[[#This Row],[M1A]]="",Table2[[#This Row],[AWAL]],Table2[[#This Row],[M1A]]))))</f>
        <v/>
      </c>
      <c r="J2317" s="30"/>
      <c r="K231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1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17" s="31" t="str">
        <f>IF(NOT(Table2[[#This Row],[M1B]]=""),"+-","")</f>
        <v/>
      </c>
      <c r="O2317" s="50"/>
    </row>
    <row r="2318" spans="1:15">
      <c r="A2318" s="28">
        <f>IF(Table2[[#This Row],[TT]]&lt;1,"",COUNT(A$2:A2317)+1)</f>
        <v>2110</v>
      </c>
      <c r="B2318" s="38" t="s">
        <v>2360</v>
      </c>
      <c r="C2318" s="39">
        <v>3</v>
      </c>
      <c r="D2318" s="39">
        <v>360</v>
      </c>
      <c r="E231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318" s="29" t="str">
        <f>IF(Table2[[#This Row],[M1A]]="","",Table2[[#This Row],[M1A]]-Table2[[#This Row],[AWAL]])</f>
        <v/>
      </c>
      <c r="I2318" s="29" t="str">
        <f>IF(Table2[[#This Row],[M2A]]="","",SUM(Table2[[#This Row],[M2A]]-(IF(Table2[[#This Row],[M1A]]="",Table2[[#This Row],[AWAL]],Table2[[#This Row],[M1A]]))))</f>
        <v/>
      </c>
      <c r="J2318" s="30"/>
      <c r="K231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1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18" s="31" t="str">
        <f>IF(NOT(Table2[[#This Row],[M1B]]=""),"+-","")</f>
        <v/>
      </c>
      <c r="O2318" s="50"/>
    </row>
    <row r="2319" spans="1:15">
      <c r="A2319" s="28">
        <f>IF(Table2[[#This Row],[TT]]&lt;1,"",COUNT(A$2:A2318)+1)</f>
        <v>2111</v>
      </c>
      <c r="B2319" s="38" t="s">
        <v>2361</v>
      </c>
      <c r="C2319" s="39">
        <v>1</v>
      </c>
      <c r="D2319" s="39" t="s">
        <v>43</v>
      </c>
      <c r="E231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319" s="29" t="str">
        <f>IF(Table2[[#This Row],[M1A]]="","",Table2[[#This Row],[M1A]]-Table2[[#This Row],[AWAL]])</f>
        <v/>
      </c>
      <c r="I2319" s="29" t="str">
        <f>IF(Table2[[#This Row],[M2A]]="","",SUM(Table2[[#This Row],[M2A]]-(IF(Table2[[#This Row],[M1A]]="",Table2[[#This Row],[AWAL]],Table2[[#This Row],[M1A]]))))</f>
        <v/>
      </c>
      <c r="J2319" s="30"/>
      <c r="K231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1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19" s="31" t="str">
        <f>IF(NOT(Table2[[#This Row],[M1B]]=""),"+-","")</f>
        <v/>
      </c>
      <c r="O2319" s="50"/>
    </row>
    <row r="2320" spans="1:15">
      <c r="A2320" s="28">
        <f>IF(Table2[[#This Row],[TT]]&lt;1,"",COUNT(A$2:A2319)+1)</f>
        <v>2112</v>
      </c>
      <c r="B2320" s="38" t="s">
        <v>2362</v>
      </c>
      <c r="C2320" s="39">
        <v>2</v>
      </c>
      <c r="D2320" s="39">
        <v>0</v>
      </c>
      <c r="E232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320" s="29" t="str">
        <f>IF(Table2[[#This Row],[M1A]]="","",Table2[[#This Row],[M1A]]-Table2[[#This Row],[AWAL]])</f>
        <v/>
      </c>
      <c r="I2320" s="29" t="str">
        <f>IF(Table2[[#This Row],[M2A]]="","",SUM(Table2[[#This Row],[M2A]]-(IF(Table2[[#This Row],[M1A]]="",Table2[[#This Row],[AWAL]],Table2[[#This Row],[M1A]]))))</f>
        <v/>
      </c>
      <c r="J2320" s="30"/>
      <c r="K232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2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20" s="31" t="str">
        <f>IF(NOT(Table2[[#This Row],[M1B]]=""),"+-","")</f>
        <v/>
      </c>
      <c r="O2320" s="50"/>
    </row>
    <row r="2321" spans="1:15">
      <c r="A2321" s="28">
        <f>IF(Table2[[#This Row],[TT]]&lt;1,"",COUNT(A$2:A2320)+1)</f>
        <v>2113</v>
      </c>
      <c r="B2321" s="38" t="s">
        <v>2363</v>
      </c>
      <c r="C2321" s="39">
        <v>3</v>
      </c>
      <c r="D2321" s="39" t="s">
        <v>57</v>
      </c>
      <c r="E232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321" s="29" t="str">
        <f>IF(Table2[[#This Row],[M1A]]="","",Table2[[#This Row],[M1A]]-Table2[[#This Row],[AWAL]])</f>
        <v/>
      </c>
      <c r="I2321" s="29" t="str">
        <f>IF(Table2[[#This Row],[M2A]]="","",SUM(Table2[[#This Row],[M2A]]-(IF(Table2[[#This Row],[M1A]]="",Table2[[#This Row],[AWAL]],Table2[[#This Row],[M1A]]))))</f>
        <v/>
      </c>
      <c r="J2321" s="30"/>
      <c r="K232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2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21" s="31" t="str">
        <f>IF(NOT(Table2[[#This Row],[M1B]]=""),"+-","")</f>
        <v/>
      </c>
      <c r="O2321" s="50"/>
    </row>
    <row r="2322" spans="1:15">
      <c r="A2322" s="28">
        <f>IF(Table2[[#This Row],[TT]]&lt;1,"",COUNT(A$2:A2321)+1)</f>
        <v>2114</v>
      </c>
      <c r="B2322" s="38" t="s">
        <v>2858</v>
      </c>
      <c r="C2322" s="39">
        <v>20</v>
      </c>
      <c r="D2322" s="39" t="s">
        <v>57</v>
      </c>
      <c r="E232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20</v>
      </c>
      <c r="G2322" s="29" t="str">
        <f>IF(Table2[[#This Row],[M1A]]="","",Table2[[#This Row],[M1A]]-Table2[[#This Row],[AWAL]])</f>
        <v/>
      </c>
      <c r="I2322" s="29" t="str">
        <f>IF(Table2[[#This Row],[M2A]]="","",SUM(Table2[[#This Row],[M2A]]-(IF(Table2[[#This Row],[M1A]]="",Table2[[#This Row],[AWAL]],Table2[[#This Row],[M1A]]))))</f>
        <v/>
      </c>
      <c r="J2322" s="30"/>
      <c r="K232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2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22" s="31" t="str">
        <f>IF(NOT(Table2[[#This Row],[M1B]]=""),"+-","")</f>
        <v/>
      </c>
      <c r="O2322" s="50"/>
    </row>
    <row r="2323" spans="1:15">
      <c r="A2323" s="28">
        <f>IF(Table2[[#This Row],[TT]]&lt;1,"",COUNT(A$2:A2322)+1)</f>
        <v>2115</v>
      </c>
      <c r="B2323" s="38" t="s">
        <v>2364</v>
      </c>
      <c r="C2323" s="39">
        <v>8</v>
      </c>
      <c r="D2323" s="39" t="s">
        <v>57</v>
      </c>
      <c r="E232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2323" s="29" t="str">
        <f>IF(Table2[[#This Row],[M1A]]="","",Table2[[#This Row],[M1A]]-Table2[[#This Row],[AWAL]])</f>
        <v/>
      </c>
      <c r="I2323" s="29" t="str">
        <f>IF(Table2[[#This Row],[M2A]]="","",SUM(Table2[[#This Row],[M2A]]-(IF(Table2[[#This Row],[M1A]]="",Table2[[#This Row],[AWAL]],Table2[[#This Row],[M1A]]))))</f>
        <v/>
      </c>
      <c r="J2323" s="30"/>
      <c r="K232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2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23" s="31" t="str">
        <f>IF(NOT(Table2[[#This Row],[M1B]]=""),"+-","")</f>
        <v/>
      </c>
      <c r="O2323" s="50"/>
    </row>
    <row r="2324" spans="1:15">
      <c r="A2324" s="28">
        <f>IF(Table2[[#This Row],[TT]]&lt;1,"",COUNT(A$2:A2323)+1)</f>
        <v>2116</v>
      </c>
      <c r="B2324" s="38" t="s">
        <v>2365</v>
      </c>
      <c r="C2324" s="39">
        <v>1</v>
      </c>
      <c r="D2324" s="39" t="s">
        <v>186</v>
      </c>
      <c r="E232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324" s="29" t="str">
        <f>IF(Table2[[#This Row],[M1A]]="","",Table2[[#This Row],[M1A]]-Table2[[#This Row],[AWAL]])</f>
        <v/>
      </c>
      <c r="I2324" s="29" t="str">
        <f>IF(Table2[[#This Row],[M2A]]="","",SUM(Table2[[#This Row],[M2A]]-(IF(Table2[[#This Row],[M1A]]="",Table2[[#This Row],[AWAL]],Table2[[#This Row],[M1A]]))))</f>
        <v/>
      </c>
      <c r="J2324" s="30"/>
      <c r="K232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2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24" s="31" t="str">
        <f>IF(NOT(Table2[[#This Row],[M1B]]=""),"+-","")</f>
        <v/>
      </c>
      <c r="O2324" s="50"/>
    </row>
    <row r="2325" spans="1:15">
      <c r="A2325" s="28">
        <f>IF(Table2[[#This Row],[TT]]&lt;1,"",COUNT(A$2:A2324)+1)</f>
        <v>2117</v>
      </c>
      <c r="B2325" s="38" t="s">
        <v>2366</v>
      </c>
      <c r="C2325" s="39">
        <v>1</v>
      </c>
      <c r="D2325" s="39" t="s">
        <v>186</v>
      </c>
      <c r="E232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325" s="29" t="str">
        <f>IF(Table2[[#This Row],[M1A]]="","",Table2[[#This Row],[M1A]]-Table2[[#This Row],[AWAL]])</f>
        <v/>
      </c>
      <c r="I2325" s="29" t="str">
        <f>IF(Table2[[#This Row],[M2A]]="","",SUM(Table2[[#This Row],[M2A]]-(IF(Table2[[#This Row],[M1A]]="",Table2[[#This Row],[AWAL]],Table2[[#This Row],[M1A]]))))</f>
        <v/>
      </c>
      <c r="J2325" s="30"/>
      <c r="K232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2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25" s="31" t="str">
        <f>IF(NOT(Table2[[#This Row],[M1B]]=""),"+-","")</f>
        <v/>
      </c>
      <c r="O2325" s="50"/>
    </row>
    <row r="2326" spans="1:15">
      <c r="A2326" s="28">
        <f>IF(Table2[[#This Row],[TT]]&lt;1,"",COUNT(A$2:A2325)+1)</f>
        <v>2118</v>
      </c>
      <c r="B2326" s="38" t="s">
        <v>2367</v>
      </c>
      <c r="C2326" s="39">
        <v>3</v>
      </c>
      <c r="D2326" s="39" t="s">
        <v>347</v>
      </c>
      <c r="E232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326" s="29" t="str">
        <f>IF(Table2[[#This Row],[M1A]]="","",Table2[[#This Row],[M1A]]-Table2[[#This Row],[AWAL]])</f>
        <v/>
      </c>
      <c r="I2326" s="29" t="str">
        <f>IF(Table2[[#This Row],[M2A]]="","",SUM(Table2[[#This Row],[M2A]]-(IF(Table2[[#This Row],[M1A]]="",Table2[[#This Row],[AWAL]],Table2[[#This Row],[M1A]]))))</f>
        <v/>
      </c>
      <c r="J2326" s="30"/>
      <c r="K232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2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26" s="31" t="str">
        <f>IF(NOT(Table2[[#This Row],[M1B]]=""),"+-","")</f>
        <v/>
      </c>
      <c r="O2326" s="50"/>
    </row>
    <row r="2327" spans="1:15">
      <c r="A2327" s="28">
        <f>IF(Table2[[#This Row],[TT]]&lt;1,"",COUNT(A$2:A2326)+1)</f>
        <v>2119</v>
      </c>
      <c r="B2327" s="38" t="s">
        <v>2368</v>
      </c>
      <c r="C2327" s="39">
        <v>9</v>
      </c>
      <c r="D2327" s="39" t="s">
        <v>137</v>
      </c>
      <c r="E232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2327" s="29" t="str">
        <f>IF(Table2[[#This Row],[M1A]]="","",Table2[[#This Row],[M1A]]-Table2[[#This Row],[AWAL]])</f>
        <v/>
      </c>
      <c r="I2327" s="29" t="str">
        <f>IF(Table2[[#This Row],[M2A]]="","",SUM(Table2[[#This Row],[M2A]]-(IF(Table2[[#This Row],[M1A]]="",Table2[[#This Row],[AWAL]],Table2[[#This Row],[M1A]]))))</f>
        <v/>
      </c>
      <c r="J2327" s="30"/>
      <c r="K232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2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27" s="31" t="str">
        <f>IF(NOT(Table2[[#This Row],[M1B]]=""),"+-","")</f>
        <v/>
      </c>
      <c r="O2327" s="50"/>
    </row>
    <row r="2328" spans="1:15">
      <c r="A2328" s="28">
        <f>IF(Table2[[#This Row],[TT]]&lt;1,"",COUNT(A$2:A2327)+1)</f>
        <v>2120</v>
      </c>
      <c r="B2328" s="38" t="s">
        <v>2369</v>
      </c>
      <c r="C2328" s="39">
        <v>1</v>
      </c>
      <c r="D2328" s="39">
        <v>0</v>
      </c>
      <c r="E232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328" s="29" t="str">
        <f>IF(Table2[[#This Row],[M1A]]="","",Table2[[#This Row],[M1A]]-Table2[[#This Row],[AWAL]])</f>
        <v/>
      </c>
      <c r="I2328" s="29" t="str">
        <f>IF(Table2[[#This Row],[M2A]]="","",SUM(Table2[[#This Row],[M2A]]-(IF(Table2[[#This Row],[M1A]]="",Table2[[#This Row],[AWAL]],Table2[[#This Row],[M1A]]))))</f>
        <v/>
      </c>
      <c r="J2328" s="30"/>
      <c r="K232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2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28" s="31" t="str">
        <f>IF(NOT(Table2[[#This Row],[M1B]]=""),"+-","")</f>
        <v/>
      </c>
      <c r="O2328" s="50"/>
    </row>
    <row r="2329" spans="1:15">
      <c r="A2329" s="28">
        <f>IF(Table2[[#This Row],[TT]]&lt;1,"",COUNT(A$2:A2328)+1)</f>
        <v>2121</v>
      </c>
      <c r="B2329" s="38" t="s">
        <v>2370</v>
      </c>
      <c r="C2329" s="39">
        <v>1</v>
      </c>
      <c r="D2329" s="39" t="s">
        <v>789</v>
      </c>
      <c r="E232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329" s="29" t="str">
        <f>IF(Table2[[#This Row],[M1A]]="","",Table2[[#This Row],[M1A]]-Table2[[#This Row],[AWAL]])</f>
        <v/>
      </c>
      <c r="I2329" s="29" t="str">
        <f>IF(Table2[[#This Row],[M2A]]="","",SUM(Table2[[#This Row],[M2A]]-(IF(Table2[[#This Row],[M1A]]="",Table2[[#This Row],[AWAL]],Table2[[#This Row],[M1A]]))))</f>
        <v/>
      </c>
      <c r="J2329" s="30"/>
      <c r="K232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2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29" s="31" t="str">
        <f>IF(NOT(Table2[[#This Row],[M1B]]=""),"+-","")</f>
        <v/>
      </c>
      <c r="O2329" s="50"/>
    </row>
    <row r="2330" spans="1:15">
      <c r="A2330" s="28">
        <f>IF(Table2[[#This Row],[TT]]&lt;1,"",COUNT(A$2:A2329)+1)</f>
        <v>2122</v>
      </c>
      <c r="B2330" s="38" t="s">
        <v>2371</v>
      </c>
      <c r="C2330" s="39">
        <v>1</v>
      </c>
      <c r="D2330" s="39" t="s">
        <v>2372</v>
      </c>
      <c r="E233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330" s="29" t="str">
        <f>IF(Table2[[#This Row],[M1A]]="","",Table2[[#This Row],[M1A]]-Table2[[#This Row],[AWAL]])</f>
        <v/>
      </c>
      <c r="I2330" s="29" t="str">
        <f>IF(Table2[[#This Row],[M2A]]="","",SUM(Table2[[#This Row],[M2A]]-(IF(Table2[[#This Row],[M1A]]="",Table2[[#This Row],[AWAL]],Table2[[#This Row],[M1A]]))))</f>
        <v/>
      </c>
      <c r="J2330" s="30"/>
      <c r="K233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3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30" s="31" t="str">
        <f>IF(NOT(Table2[[#This Row],[M1B]]=""),"+-","")</f>
        <v/>
      </c>
      <c r="O2330" s="50"/>
    </row>
    <row r="2331" spans="1:15">
      <c r="A2331" s="28">
        <f>IF(Table2[[#This Row],[TT]]&lt;1,"",COUNT(A$2:A2330)+1)</f>
        <v>2123</v>
      </c>
      <c r="B2331" s="38" t="s">
        <v>2373</v>
      </c>
      <c r="C2331" s="39">
        <v>5</v>
      </c>
      <c r="D2331" s="39">
        <v>360</v>
      </c>
      <c r="E233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331" s="29" t="str">
        <f>IF(Table2[[#This Row],[M1A]]="","",Table2[[#This Row],[M1A]]-Table2[[#This Row],[AWAL]])</f>
        <v/>
      </c>
      <c r="H2331" s="29">
        <v>4</v>
      </c>
      <c r="I2331" s="29">
        <f>IF(Table2[[#This Row],[M2A]]="","",SUM(Table2[[#This Row],[M2A]]-(IF(Table2[[#This Row],[M1A]]="",Table2[[#This Row],[AWAL]],Table2[[#This Row],[M1A]]))))</f>
        <v>-1</v>
      </c>
      <c r="J2331" s="30"/>
      <c r="K233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3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31" s="31" t="str">
        <f>IF(NOT(Table2[[#This Row],[M1B]]=""),"+-","")</f>
        <v/>
      </c>
      <c r="O2331" s="50"/>
    </row>
    <row r="2332" spans="1:15">
      <c r="A2332" s="28">
        <f>IF(Table2[[#This Row],[TT]]&lt;1,"",COUNT(A$2:A2331)+1)</f>
        <v>2124</v>
      </c>
      <c r="B2332" s="38" t="s">
        <v>2374</v>
      </c>
      <c r="C2332" s="39">
        <v>10</v>
      </c>
      <c r="D2332" s="39" t="s">
        <v>57</v>
      </c>
      <c r="E233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2332" s="29" t="str">
        <f>IF(Table2[[#This Row],[M1A]]="","",Table2[[#This Row],[M1A]]-Table2[[#This Row],[AWAL]])</f>
        <v/>
      </c>
      <c r="H2332" s="29">
        <v>9</v>
      </c>
      <c r="I2332" s="29">
        <f>IF(Table2[[#This Row],[M2A]]="","",SUM(Table2[[#This Row],[M2A]]-(IF(Table2[[#This Row],[M1A]]="",Table2[[#This Row],[AWAL]],Table2[[#This Row],[M1A]]))))</f>
        <v>-1</v>
      </c>
      <c r="J2332" s="30"/>
      <c r="K233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3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32" s="31" t="str">
        <f>IF(NOT(Table2[[#This Row],[M1B]]=""),"+-","")</f>
        <v/>
      </c>
      <c r="O2332" s="50"/>
    </row>
    <row r="2333" spans="1:15">
      <c r="A2333" s="28">
        <f>IF(Table2[[#This Row],[TT]]&lt;1,"",COUNT(A$2:A2332)+1)</f>
        <v>2125</v>
      </c>
      <c r="B2333" s="38" t="s">
        <v>2375</v>
      </c>
      <c r="C2333" s="39">
        <v>4</v>
      </c>
      <c r="D2333" s="39">
        <v>360</v>
      </c>
      <c r="E233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333" s="29" t="str">
        <f>IF(Table2[[#This Row],[M1A]]="","",Table2[[#This Row],[M1A]]-Table2[[#This Row],[AWAL]])</f>
        <v/>
      </c>
      <c r="I2333" s="29" t="str">
        <f>IF(Table2[[#This Row],[M2A]]="","",SUM(Table2[[#This Row],[M2A]]-(IF(Table2[[#This Row],[M1A]]="",Table2[[#This Row],[AWAL]],Table2[[#This Row],[M1A]]))))</f>
        <v/>
      </c>
      <c r="J2333" s="30"/>
      <c r="K233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3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33" s="31" t="str">
        <f>IF(NOT(Table2[[#This Row],[M1B]]=""),"+-","")</f>
        <v/>
      </c>
      <c r="O2333" s="50"/>
    </row>
    <row r="2334" spans="1:15">
      <c r="A2334" s="28">
        <f>IF(Table2[[#This Row],[TT]]&lt;1,"",COUNT(A$2:A2333)+1)</f>
        <v>2126</v>
      </c>
      <c r="B2334" s="38" t="s">
        <v>2376</v>
      </c>
      <c r="C2334" s="39">
        <v>12</v>
      </c>
      <c r="D2334" s="39">
        <v>360</v>
      </c>
      <c r="E233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G2334" s="29" t="str">
        <f>IF(Table2[[#This Row],[M1A]]="","",Table2[[#This Row],[M1A]]-Table2[[#This Row],[AWAL]])</f>
        <v/>
      </c>
      <c r="I2334" s="29" t="str">
        <f>IF(Table2[[#This Row],[M2A]]="","",SUM(Table2[[#This Row],[M2A]]-(IF(Table2[[#This Row],[M1A]]="",Table2[[#This Row],[AWAL]],Table2[[#This Row],[M1A]]))))</f>
        <v/>
      </c>
      <c r="J2334" s="30"/>
      <c r="K233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3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34" s="31" t="str">
        <f>IF(NOT(Table2[[#This Row],[M1B]]=""),"+-","")</f>
        <v/>
      </c>
      <c r="O2334" s="50"/>
    </row>
    <row r="2335" spans="1:15">
      <c r="A2335" s="28">
        <f>IF(Table2[[#This Row],[TT]]&lt;1,"",COUNT(A$2:A2334)+1)</f>
        <v>2127</v>
      </c>
      <c r="B2335" s="38" t="s">
        <v>2377</v>
      </c>
      <c r="C2335" s="39">
        <v>17</v>
      </c>
      <c r="D2335" s="39">
        <v>360</v>
      </c>
      <c r="E233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17</v>
      </c>
      <c r="G2335" s="29" t="str">
        <f>IF(Table2[[#This Row],[M1A]]="","",Table2[[#This Row],[M1A]]-Table2[[#This Row],[AWAL]])</f>
        <v/>
      </c>
      <c r="I2335" s="29" t="str">
        <f>IF(Table2[[#This Row],[M2A]]="","",SUM(Table2[[#This Row],[M2A]]-(IF(Table2[[#This Row],[M1A]]="",Table2[[#This Row],[AWAL]],Table2[[#This Row],[M1A]]))))</f>
        <v/>
      </c>
      <c r="J2335" s="30"/>
      <c r="K233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3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35" s="31" t="str">
        <f>IF(NOT(Table2[[#This Row],[M1B]]=""),"+-","")</f>
        <v/>
      </c>
      <c r="O2335" s="50"/>
    </row>
    <row r="2336" spans="1:15">
      <c r="A2336" s="34">
        <f>IF(Table2[[#This Row],[TT]]&lt;1,"",COUNT(A$2:A2335)+1)</f>
        <v>2128</v>
      </c>
      <c r="B2336" s="38" t="s">
        <v>2378</v>
      </c>
      <c r="C2336" s="39">
        <v>10</v>
      </c>
      <c r="D2336" s="39">
        <v>360</v>
      </c>
      <c r="E2336" s="35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F2336" s="36"/>
      <c r="G2336" s="35" t="str">
        <f>IF(Table2[[#This Row],[M1A]]="","",Table2[[#This Row],[M1A]]-Table2[[#This Row],[AWAL]])</f>
        <v/>
      </c>
      <c r="H2336" s="36">
        <v>9</v>
      </c>
      <c r="I2336" s="35">
        <f>IF(Table2[[#This Row],[M2A]]="","",SUM(Table2[[#This Row],[M2A]]-(IF(Table2[[#This Row],[M1A]]="",Table2[[#This Row],[AWAL]],Table2[[#This Row],[M1A]]))))</f>
        <v>-1</v>
      </c>
      <c r="J2336" s="37"/>
      <c r="K2336" s="35" t="str">
        <f>IF(Table2[[#This Row],[M3A]]="","",SUM(Table2[[#This Row],[M3A]]-(IF(Table2[[#This Row],[M2A]]="",IF(Table2[[#This Row],[M1A]]="",Table2[[#This Row],[AWAL]],Table2[[#This Row],[M1A]]),Table2[[#This Row],[M2A]]))))</f>
        <v/>
      </c>
      <c r="L2336" s="35"/>
      <c r="M2336" s="35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36" s="35" t="str">
        <f>IF(NOT(Table2[[#This Row],[M1B]]=""),"+-","")</f>
        <v/>
      </c>
      <c r="O2336" s="50"/>
    </row>
    <row r="2337" spans="1:15">
      <c r="A2337" s="28" t="str">
        <f>IF(Table2[[#This Row],[TT]]&lt;1,"",COUNT(A$2:A2336)+1)</f>
        <v/>
      </c>
      <c r="B2337" s="38" t="s">
        <v>2379</v>
      </c>
      <c r="C2337" s="39">
        <v>1</v>
      </c>
      <c r="D2337" s="39">
        <v>360</v>
      </c>
      <c r="E233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2337" s="29" t="str">
        <f>IF(Table2[[#This Row],[M1A]]="","",Table2[[#This Row],[M1A]]-Table2[[#This Row],[AWAL]])</f>
        <v/>
      </c>
      <c r="H2337" s="29">
        <v>0</v>
      </c>
      <c r="I2337" s="29">
        <f>IF(Table2[[#This Row],[M2A]]="","",SUM(Table2[[#This Row],[M2A]]-(IF(Table2[[#This Row],[M1A]]="",Table2[[#This Row],[AWAL]],Table2[[#This Row],[M1A]]))))</f>
        <v>-1</v>
      </c>
      <c r="J2337" s="30"/>
      <c r="K233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3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37" s="31" t="str">
        <f>IF(NOT(Table2[[#This Row],[M1B]]=""),"+-","")</f>
        <v/>
      </c>
      <c r="O2337" s="50"/>
    </row>
    <row r="2338" spans="1:15">
      <c r="A2338" s="28">
        <f>IF(Table2[[#This Row],[TT]]&lt;1,"",COUNT(A$2:A2337)+1)</f>
        <v>2129</v>
      </c>
      <c r="B2338" s="38" t="s">
        <v>2380</v>
      </c>
      <c r="C2338" s="39">
        <v>1</v>
      </c>
      <c r="D2338" s="39">
        <v>360</v>
      </c>
      <c r="E233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338" s="29" t="str">
        <f>IF(Table2[[#This Row],[M1A]]="","",Table2[[#This Row],[M1A]]-Table2[[#This Row],[AWAL]])</f>
        <v/>
      </c>
      <c r="I2338" s="29" t="str">
        <f>IF(Table2[[#This Row],[M2A]]="","",SUM(Table2[[#This Row],[M2A]]-(IF(Table2[[#This Row],[M1A]]="",Table2[[#This Row],[AWAL]],Table2[[#This Row],[M1A]]))))</f>
        <v/>
      </c>
      <c r="J2338" s="30"/>
      <c r="K233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3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38" s="31" t="str">
        <f>IF(NOT(Table2[[#This Row],[M1B]]=""),"+-","")</f>
        <v/>
      </c>
      <c r="O2338" s="50"/>
    </row>
    <row r="2339" spans="1:15">
      <c r="A2339" s="28">
        <f>IF(Table2[[#This Row],[TT]]&lt;1,"",COUNT(A$2:A2338)+1)</f>
        <v>2130</v>
      </c>
      <c r="B2339" s="38" t="s">
        <v>2381</v>
      </c>
      <c r="C2339" s="39">
        <v>9</v>
      </c>
      <c r="D2339" s="39">
        <v>480</v>
      </c>
      <c r="E233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2339" s="29" t="str">
        <f>IF(Table2[[#This Row],[M1A]]="","",Table2[[#This Row],[M1A]]-Table2[[#This Row],[AWAL]])</f>
        <v/>
      </c>
      <c r="I2339" s="29" t="str">
        <f>IF(Table2[[#This Row],[M2A]]="","",SUM(Table2[[#This Row],[M2A]]-(IF(Table2[[#This Row],[M1A]]="",Table2[[#This Row],[AWAL]],Table2[[#This Row],[M1A]]))))</f>
        <v/>
      </c>
      <c r="J2339" s="30"/>
      <c r="K233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3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39" s="31" t="str">
        <f>IF(NOT(Table2[[#This Row],[M1B]]=""),"+-","")</f>
        <v/>
      </c>
      <c r="O2339" s="50"/>
    </row>
    <row r="2340" spans="1:15">
      <c r="A2340" s="32">
        <f>IF(Table2[[#This Row],[TT]]&lt;1,"",COUNT(A$2:A2339)+1)</f>
        <v>2131</v>
      </c>
      <c r="B2340" s="38" t="s">
        <v>2382</v>
      </c>
      <c r="C2340" s="39">
        <v>38</v>
      </c>
      <c r="D2340" s="39" t="s">
        <v>347</v>
      </c>
      <c r="E2340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38</v>
      </c>
      <c r="G2340" s="31" t="str">
        <f>IF(Table2[[#This Row],[M1A]]="","",Table2[[#This Row],[M1A]]-Table2[[#This Row],[AWAL]])</f>
        <v/>
      </c>
      <c r="I2340" s="31" t="str">
        <f>IF(Table2[[#This Row],[M2A]]="","",SUM(Table2[[#This Row],[M2A]]-(IF(Table2[[#This Row],[M1A]]="",Table2[[#This Row],[AWAL]],Table2[[#This Row],[M1A]]))))</f>
        <v/>
      </c>
      <c r="J2340" s="33"/>
      <c r="K2340" s="31" t="str">
        <f>IF(Table2[[#This Row],[M3A]]="","",SUM(Table2[[#This Row],[M3A]]-(IF(Table2[[#This Row],[M2A]]="",IF(Table2[[#This Row],[M1A]]="",Table2[[#This Row],[AWAL]],Table2[[#This Row],[M1A]]),Table2[[#This Row],[M2A]]))))</f>
        <v/>
      </c>
      <c r="L2340" s="31"/>
      <c r="M2340" s="31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40" s="31" t="str">
        <f>IF(NOT(Table2[[#This Row],[M1B]]=""),"+-","")</f>
        <v/>
      </c>
      <c r="O2340" s="50"/>
    </row>
    <row r="2341" spans="1:15">
      <c r="A2341" s="28">
        <f>IF(Table2[[#This Row],[TT]]&lt;1,"",COUNT(A$2:A2340)+1)</f>
        <v>2132</v>
      </c>
      <c r="B2341" s="38" t="s">
        <v>2383</v>
      </c>
      <c r="C2341" s="39">
        <v>3</v>
      </c>
      <c r="D2341" s="39" t="s">
        <v>347</v>
      </c>
      <c r="E234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341" s="29" t="str">
        <f>IF(Table2[[#This Row],[M1A]]="","",Table2[[#This Row],[M1A]]-Table2[[#This Row],[AWAL]])</f>
        <v/>
      </c>
      <c r="I2341" s="29" t="str">
        <f>IF(Table2[[#This Row],[M2A]]="","",SUM(Table2[[#This Row],[M2A]]-(IF(Table2[[#This Row],[M1A]]="",Table2[[#This Row],[AWAL]],Table2[[#This Row],[M1A]]))))</f>
        <v/>
      </c>
      <c r="J2341" s="30"/>
      <c r="K234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4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41" s="31" t="str">
        <f>IF(NOT(Table2[[#This Row],[M1B]]=""),"+-","")</f>
        <v/>
      </c>
      <c r="O2341" s="50"/>
    </row>
    <row r="2342" spans="1:15">
      <c r="A2342" s="32">
        <f>IF(Table2[[#This Row],[TT]]&lt;1,"",COUNT(A$2:A2341)+1)</f>
        <v>2133</v>
      </c>
      <c r="B2342" s="38" t="s">
        <v>2384</v>
      </c>
      <c r="C2342" s="39">
        <v>4</v>
      </c>
      <c r="D2342" s="39">
        <v>480</v>
      </c>
      <c r="E2342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342" s="31" t="str">
        <f>IF(Table2[[#This Row],[M1A]]="","",Table2[[#This Row],[M1A]]-Table2[[#This Row],[AWAL]])</f>
        <v/>
      </c>
      <c r="I2342" s="31" t="str">
        <f>IF(Table2[[#This Row],[M2A]]="","",SUM(Table2[[#This Row],[M2A]]-(IF(Table2[[#This Row],[M1A]]="",Table2[[#This Row],[AWAL]],Table2[[#This Row],[M1A]]))))</f>
        <v/>
      </c>
      <c r="J2342" s="30"/>
      <c r="K2342" s="31" t="str">
        <f>IF(Table2[[#This Row],[M3A]]="","",SUM(Table2[[#This Row],[M3A]]-(IF(Table2[[#This Row],[M2A]]="",IF(Table2[[#This Row],[M1A]]="",Table2[[#This Row],[AWAL]],Table2[[#This Row],[M1A]]),Table2[[#This Row],[M2A]]))))</f>
        <v/>
      </c>
      <c r="M2342" s="31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42" s="31" t="str">
        <f>IF(NOT(Table2[[#This Row],[M1B]]=""),"+-","")</f>
        <v/>
      </c>
      <c r="O2342" s="50"/>
    </row>
    <row r="2343" spans="1:15">
      <c r="A2343" s="28">
        <f>IF(Table2[[#This Row],[TT]]&lt;1,"",COUNT(A$2:A2342)+1)</f>
        <v>2134</v>
      </c>
      <c r="B2343" s="38" t="s">
        <v>2385</v>
      </c>
      <c r="C2343" s="39">
        <v>2</v>
      </c>
      <c r="D2343" s="39" t="s">
        <v>186</v>
      </c>
      <c r="E234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343" s="29" t="str">
        <f>IF(Table2[[#This Row],[M1A]]="","",Table2[[#This Row],[M1A]]-Table2[[#This Row],[AWAL]])</f>
        <v/>
      </c>
      <c r="I2343" s="29" t="str">
        <f>IF(Table2[[#This Row],[M2A]]="","",SUM(Table2[[#This Row],[M2A]]-(IF(Table2[[#This Row],[M1A]]="",Table2[[#This Row],[AWAL]],Table2[[#This Row],[M1A]]))))</f>
        <v/>
      </c>
      <c r="J2343" s="30"/>
      <c r="K234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4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43" s="31" t="str">
        <f>IF(NOT(Table2[[#This Row],[M1B]]=""),"+-","")</f>
        <v/>
      </c>
      <c r="O2343" s="50"/>
    </row>
    <row r="2344" spans="1:15">
      <c r="A2344" s="28">
        <f>IF(Table2[[#This Row],[TT]]&lt;1,"",COUNT(A$2:A2343)+1)</f>
        <v>2135</v>
      </c>
      <c r="B2344" s="38" t="s">
        <v>2386</v>
      </c>
      <c r="C2344" s="39">
        <v>3</v>
      </c>
      <c r="D2344" s="39" t="s">
        <v>819</v>
      </c>
      <c r="E234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344" s="29" t="str">
        <f>IF(Table2[[#This Row],[M1A]]="","",Table2[[#This Row],[M1A]]-Table2[[#This Row],[AWAL]])</f>
        <v/>
      </c>
      <c r="I2344" s="29" t="str">
        <f>IF(Table2[[#This Row],[M2A]]="","",SUM(Table2[[#This Row],[M2A]]-(IF(Table2[[#This Row],[M1A]]="",Table2[[#This Row],[AWAL]],Table2[[#This Row],[M1A]]))))</f>
        <v/>
      </c>
      <c r="J2344" s="30"/>
      <c r="K234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4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44" s="31" t="str">
        <f>IF(NOT(Table2[[#This Row],[M1B]]=""),"+-","")</f>
        <v/>
      </c>
      <c r="O2344" s="50"/>
    </row>
    <row r="2345" spans="1:15">
      <c r="A2345" s="28">
        <f>IF(Table2[[#This Row],[TT]]&lt;1,"",COUNT(A$2:A2344)+1)</f>
        <v>2136</v>
      </c>
      <c r="B2345" s="38" t="s">
        <v>2387</v>
      </c>
      <c r="C2345" s="39">
        <v>3</v>
      </c>
      <c r="D2345" s="39" t="s">
        <v>59</v>
      </c>
      <c r="E234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345" s="29" t="str">
        <f>IF(Table2[[#This Row],[M1A]]="","",Table2[[#This Row],[M1A]]-Table2[[#This Row],[AWAL]])</f>
        <v/>
      </c>
      <c r="I2345" s="29" t="str">
        <f>IF(Table2[[#This Row],[M2A]]="","",SUM(Table2[[#This Row],[M2A]]-(IF(Table2[[#This Row],[M1A]]="",Table2[[#This Row],[AWAL]],Table2[[#This Row],[M1A]]))))</f>
        <v/>
      </c>
      <c r="J2345" s="30"/>
      <c r="K234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4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45" s="31" t="str">
        <f>IF(NOT(Table2[[#This Row],[M1B]]=""),"+-","")</f>
        <v/>
      </c>
      <c r="O2345" s="50"/>
    </row>
    <row r="2346" spans="1:15">
      <c r="A2346" s="34">
        <f>IF(Table2[[#This Row],[TT]]&lt;1,"",COUNT(A$2:A2345)+1)</f>
        <v>2137</v>
      </c>
      <c r="B2346" s="38" t="s">
        <v>2388</v>
      </c>
      <c r="C2346" s="39">
        <v>14</v>
      </c>
      <c r="D2346" s="39" t="s">
        <v>2389</v>
      </c>
      <c r="E2346" s="35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F2346" s="36"/>
      <c r="G2346" s="35" t="str">
        <f>IF(Table2[[#This Row],[M1A]]="","",Table2[[#This Row],[M1A]]-Table2[[#This Row],[AWAL]])</f>
        <v/>
      </c>
      <c r="H2346" s="36"/>
      <c r="I2346" s="35" t="str">
        <f>IF(Table2[[#This Row],[M2A]]="","",SUM(Table2[[#This Row],[M2A]]-(IF(Table2[[#This Row],[M1A]]="",Table2[[#This Row],[AWAL]],Table2[[#This Row],[M1A]]))))</f>
        <v/>
      </c>
      <c r="J2346" s="37"/>
      <c r="K2346" s="35" t="str">
        <f>IF(Table2[[#This Row],[M3A]]="","",SUM(Table2[[#This Row],[M3A]]-(IF(Table2[[#This Row],[M2A]]="",IF(Table2[[#This Row],[M1A]]="",Table2[[#This Row],[AWAL]],Table2[[#This Row],[M1A]]),Table2[[#This Row],[M2A]]))))</f>
        <v/>
      </c>
      <c r="L2346" s="35"/>
      <c r="M2346" s="35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46" s="35" t="str">
        <f>IF(NOT(Table2[[#This Row],[M1B]]=""),"+-","")</f>
        <v/>
      </c>
      <c r="O2346" s="50"/>
    </row>
    <row r="2347" spans="1:15">
      <c r="A2347" s="32">
        <f>IF(Table2[[#This Row],[TT]]&lt;1,"",COUNT(A$2:A2346)+1)</f>
        <v>2138</v>
      </c>
      <c r="B2347" s="38" t="s">
        <v>2390</v>
      </c>
      <c r="C2347" s="39">
        <v>28</v>
      </c>
      <c r="D2347" s="39" t="s">
        <v>135</v>
      </c>
      <c r="E2347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23</v>
      </c>
      <c r="G2347" s="31" t="str">
        <f>IF(Table2[[#This Row],[M1A]]="","",Table2[[#This Row],[M1A]]-Table2[[#This Row],[AWAL]])</f>
        <v/>
      </c>
      <c r="I2347" s="31" t="str">
        <f>IF(Table2[[#This Row],[M2A]]="","",SUM(Table2[[#This Row],[M2A]]-(IF(Table2[[#This Row],[M1A]]="",Table2[[#This Row],[AWAL]],Table2[[#This Row],[M1A]]))))</f>
        <v/>
      </c>
      <c r="J2347" s="33">
        <v>26</v>
      </c>
      <c r="K2347" s="31">
        <f>IF(Table2[[#This Row],[M3A]]="","",SUM(Table2[[#This Row],[M3A]]-(IF(Table2[[#This Row],[M2A]]="",IF(Table2[[#This Row],[M1A]]="",Table2[[#This Row],[AWAL]],Table2[[#This Row],[M1A]]),Table2[[#This Row],[M2A]]))))</f>
        <v>-2</v>
      </c>
      <c r="L2347" s="31">
        <v>23</v>
      </c>
      <c r="M2347" s="31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-3</v>
      </c>
      <c r="N2347" s="31" t="str">
        <f>IF(NOT(Table2[[#This Row],[M1B]]=""),"+-","")</f>
        <v/>
      </c>
      <c r="O2347" s="50"/>
    </row>
    <row r="2348" spans="1:15">
      <c r="A2348" s="32">
        <f>IF(Table2[[#This Row],[TT]]&lt;1,"",COUNT(A$2:A2347)+1)</f>
        <v>2139</v>
      </c>
      <c r="B2348" s="38" t="s">
        <v>2391</v>
      </c>
      <c r="C2348" s="39">
        <v>4</v>
      </c>
      <c r="D2348" s="39" t="s">
        <v>59</v>
      </c>
      <c r="E2348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348" s="31" t="str">
        <f>IF(Table2[[#This Row],[M1A]]="","",Table2[[#This Row],[M1A]]-Table2[[#This Row],[AWAL]])</f>
        <v/>
      </c>
      <c r="I2348" s="31" t="str">
        <f>IF(Table2[[#This Row],[M2A]]="","",SUM(Table2[[#This Row],[M2A]]-(IF(Table2[[#This Row],[M1A]]="",Table2[[#This Row],[AWAL]],Table2[[#This Row],[M1A]]))))</f>
        <v/>
      </c>
      <c r="J2348" s="33"/>
      <c r="K2348" s="31" t="str">
        <f>IF(Table2[[#This Row],[M3A]]="","",SUM(Table2[[#This Row],[M3A]]-(IF(Table2[[#This Row],[M2A]]="",IF(Table2[[#This Row],[M1A]]="",Table2[[#This Row],[AWAL]],Table2[[#This Row],[M1A]]),Table2[[#This Row],[M2A]]))))</f>
        <v/>
      </c>
      <c r="L2348" s="31"/>
      <c r="M2348" s="31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48" s="31" t="str">
        <f>IF(NOT(Table2[[#This Row],[M1B]]=""),"+-","")</f>
        <v/>
      </c>
      <c r="O2348" s="50"/>
    </row>
    <row r="2349" spans="1:15">
      <c r="A2349" s="32">
        <f>IF(Table2[[#This Row],[TT]]&lt;1,"",COUNT(A$2:A2348)+1)</f>
        <v>2140</v>
      </c>
      <c r="B2349" s="38" t="s">
        <v>2391</v>
      </c>
      <c r="C2349" s="39">
        <v>1</v>
      </c>
      <c r="D2349" s="39" t="s">
        <v>2392</v>
      </c>
      <c r="E2349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349" s="31" t="str">
        <f>IF(Table2[[#This Row],[M1A]]="","",Table2[[#This Row],[M1A]]-Table2[[#This Row],[AWAL]])</f>
        <v/>
      </c>
      <c r="I2349" s="31" t="str">
        <f>IF(Table2[[#This Row],[M2A]]="","",SUM(Table2[[#This Row],[M2A]]-(IF(Table2[[#This Row],[M1A]]="",Table2[[#This Row],[AWAL]],Table2[[#This Row],[M1A]]))))</f>
        <v/>
      </c>
      <c r="J2349" s="33"/>
      <c r="K2349" s="31" t="str">
        <f>IF(Table2[[#This Row],[M3A]]="","",SUM(Table2[[#This Row],[M3A]]-(IF(Table2[[#This Row],[M2A]]="",IF(Table2[[#This Row],[M1A]]="",Table2[[#This Row],[AWAL]],Table2[[#This Row],[M1A]]),Table2[[#This Row],[M2A]]))))</f>
        <v/>
      </c>
      <c r="L2349" s="31"/>
      <c r="M2349" s="31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49" s="31" t="str">
        <f>IF(NOT(Table2[[#This Row],[M1B]]=""),"+-","")</f>
        <v/>
      </c>
      <c r="O2349" s="50"/>
    </row>
    <row r="2350" spans="1:15">
      <c r="A2350" s="32">
        <f>IF(Table2[[#This Row],[TT]]&lt;1,"",COUNT(A$2:A2349)+1)</f>
        <v>2141</v>
      </c>
      <c r="B2350" s="38" t="s">
        <v>2393</v>
      </c>
      <c r="C2350" s="39">
        <v>1</v>
      </c>
      <c r="D2350" s="39">
        <v>100</v>
      </c>
      <c r="E2350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350" s="31" t="str">
        <f>IF(Table2[[#This Row],[M1A]]="","",Table2[[#This Row],[M1A]]-Table2[[#This Row],[AWAL]])</f>
        <v/>
      </c>
      <c r="I2350" s="31" t="str">
        <f>IF(Table2[[#This Row],[M2A]]="","",SUM(Table2[[#This Row],[M2A]]-(IF(Table2[[#This Row],[M1A]]="",Table2[[#This Row],[AWAL]],Table2[[#This Row],[M1A]]))))</f>
        <v/>
      </c>
      <c r="J2350" s="33"/>
      <c r="K2350" s="31" t="str">
        <f>IF(Table2[[#This Row],[M3A]]="","",SUM(Table2[[#This Row],[M3A]]-(IF(Table2[[#This Row],[M2A]]="",IF(Table2[[#This Row],[M1A]]="",Table2[[#This Row],[AWAL]],Table2[[#This Row],[M1A]]),Table2[[#This Row],[M2A]]))))</f>
        <v/>
      </c>
      <c r="L2350" s="31"/>
      <c r="M2350" s="31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50" s="31" t="str">
        <f>IF(NOT(Table2[[#This Row],[M1B]]=""),"+-","")</f>
        <v/>
      </c>
      <c r="O2350" s="50"/>
    </row>
    <row r="2351" spans="1:15">
      <c r="A2351" s="34">
        <f>IF(Table2[[#This Row],[TT]]&lt;1,"",COUNT(A$2:A2350)+1)</f>
        <v>2142</v>
      </c>
      <c r="B2351" s="38" t="s">
        <v>2393</v>
      </c>
      <c r="C2351" s="39">
        <v>1</v>
      </c>
      <c r="D2351" s="39">
        <v>110</v>
      </c>
      <c r="E2351" s="35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F2351" s="36"/>
      <c r="G2351" s="35" t="str">
        <f>IF(Table2[[#This Row],[M1A]]="","",Table2[[#This Row],[M1A]]-Table2[[#This Row],[AWAL]])</f>
        <v/>
      </c>
      <c r="H2351" s="36"/>
      <c r="I2351" s="35" t="str">
        <f>IF(Table2[[#This Row],[M2A]]="","",SUM(Table2[[#This Row],[M2A]]-(IF(Table2[[#This Row],[M1A]]="",Table2[[#This Row],[AWAL]],Table2[[#This Row],[M1A]]))))</f>
        <v/>
      </c>
      <c r="J2351" s="37"/>
      <c r="K2351" s="35" t="str">
        <f>IF(Table2[[#This Row],[M3A]]="","",SUM(Table2[[#This Row],[M3A]]-(IF(Table2[[#This Row],[M2A]]="",IF(Table2[[#This Row],[M1A]]="",Table2[[#This Row],[AWAL]],Table2[[#This Row],[M1A]]),Table2[[#This Row],[M2A]]))))</f>
        <v/>
      </c>
      <c r="L2351" s="35"/>
      <c r="M2351" s="35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51" s="35" t="str">
        <f>IF(NOT(Table2[[#This Row],[M1B]]=""),"+-","")</f>
        <v/>
      </c>
      <c r="O2351" s="50"/>
    </row>
    <row r="2352" spans="1:15">
      <c r="A2352" s="28">
        <f>IF(Table2[[#This Row],[TT]]&lt;1,"",COUNT(A$2:A2351)+1)</f>
        <v>2143</v>
      </c>
      <c r="B2352" s="38" t="s">
        <v>2393</v>
      </c>
      <c r="C2352" s="39">
        <v>1</v>
      </c>
      <c r="D2352" s="39">
        <v>115</v>
      </c>
      <c r="E235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352" s="29" t="str">
        <f>IF(Table2[[#This Row],[M1A]]="","",Table2[[#This Row],[M1A]]-Table2[[#This Row],[AWAL]])</f>
        <v/>
      </c>
      <c r="I2352" s="29" t="str">
        <f>IF(Table2[[#This Row],[M2A]]="","",SUM(Table2[[#This Row],[M2A]]-(IF(Table2[[#This Row],[M1A]]="",Table2[[#This Row],[AWAL]],Table2[[#This Row],[M1A]]))))</f>
        <v/>
      </c>
      <c r="J2352" s="30"/>
      <c r="K235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5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52" s="31" t="str">
        <f>IF(NOT(Table2[[#This Row],[M1B]]=""),"+-","")</f>
        <v/>
      </c>
      <c r="O2352" s="50"/>
    </row>
    <row r="2353" spans="1:15">
      <c r="A2353" s="28">
        <f>IF(Table2[[#This Row],[TT]]&lt;1,"",COUNT(A$2:A2352)+1)</f>
        <v>2144</v>
      </c>
      <c r="B2353" s="38" t="s">
        <v>2393</v>
      </c>
      <c r="C2353" s="39">
        <v>1</v>
      </c>
      <c r="D2353" s="39">
        <v>170</v>
      </c>
      <c r="E235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353" s="29" t="str">
        <f>IF(Table2[[#This Row],[M1A]]="","",Table2[[#This Row],[M1A]]-Table2[[#This Row],[AWAL]])</f>
        <v/>
      </c>
      <c r="I2353" s="29" t="str">
        <f>IF(Table2[[#This Row],[M2A]]="","",SUM(Table2[[#This Row],[M2A]]-(IF(Table2[[#This Row],[M1A]]="",Table2[[#This Row],[AWAL]],Table2[[#This Row],[M1A]]))))</f>
        <v/>
      </c>
      <c r="J2353" s="30"/>
      <c r="K235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5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53" s="31" t="str">
        <f>IF(NOT(Table2[[#This Row],[M1B]]=""),"+-","")</f>
        <v/>
      </c>
      <c r="O2353" s="50"/>
    </row>
    <row r="2354" spans="1:15">
      <c r="A2354" s="28">
        <f>IF(Table2[[#This Row],[TT]]&lt;1,"",COUNT(A$2:A2353)+1)</f>
        <v>2145</v>
      </c>
      <c r="B2354" s="38" t="s">
        <v>2393</v>
      </c>
      <c r="C2354" s="39">
        <v>6</v>
      </c>
      <c r="D2354" s="39" t="s">
        <v>3140</v>
      </c>
      <c r="E235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2354" s="29" t="str">
        <f>IF(Table2[[#This Row],[M1A]]="","",Table2[[#This Row],[M1A]]-Table2[[#This Row],[AWAL]])</f>
        <v/>
      </c>
      <c r="I2354" s="29" t="str">
        <f>IF(Table2[[#This Row],[M2A]]="","",SUM(Table2[[#This Row],[M2A]]-(IF(Table2[[#This Row],[M1A]]="",Table2[[#This Row],[AWAL]],Table2[[#This Row],[M1A]]))))</f>
        <v/>
      </c>
      <c r="J2354" s="30"/>
      <c r="K235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5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54" s="31" t="str">
        <f>IF(NOT(Table2[[#This Row],[M1B]]=""),"+-","")</f>
        <v/>
      </c>
      <c r="O2354" s="50"/>
    </row>
    <row r="2355" spans="1:15">
      <c r="A2355" s="28">
        <f>IF(Table2[[#This Row],[TT]]&lt;1,"",COUNT(A$2:A2354)+1)</f>
        <v>2146</v>
      </c>
      <c r="B2355" s="38" t="s">
        <v>2393</v>
      </c>
      <c r="C2355" s="39">
        <v>1</v>
      </c>
      <c r="D2355" s="39" t="s">
        <v>3141</v>
      </c>
      <c r="E235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355" s="29" t="str">
        <f>IF(Table2[[#This Row],[M1A]]="","",Table2[[#This Row],[M1A]]-Table2[[#This Row],[AWAL]])</f>
        <v/>
      </c>
      <c r="I2355" s="29" t="str">
        <f>IF(Table2[[#This Row],[M2A]]="","",SUM(Table2[[#This Row],[M2A]]-(IF(Table2[[#This Row],[M1A]]="",Table2[[#This Row],[AWAL]],Table2[[#This Row],[M1A]]))))</f>
        <v/>
      </c>
      <c r="J2355" s="30"/>
      <c r="K235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5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55" s="31" t="str">
        <f>IF(NOT(Table2[[#This Row],[M1B]]=""),"+-","")</f>
        <v/>
      </c>
      <c r="O2355" s="50"/>
    </row>
    <row r="2356" spans="1:15">
      <c r="A2356" s="28">
        <f>IF(Table2[[#This Row],[TT]]&lt;1,"",COUNT(A$2:A2355)+1)</f>
        <v>2147</v>
      </c>
      <c r="B2356" s="38" t="s">
        <v>2394</v>
      </c>
      <c r="C2356" s="39">
        <v>7</v>
      </c>
      <c r="D2356" s="39">
        <v>170</v>
      </c>
      <c r="E235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2356" s="29" t="str">
        <f>IF(Table2[[#This Row],[M1A]]="","",Table2[[#This Row],[M1A]]-Table2[[#This Row],[AWAL]])</f>
        <v/>
      </c>
      <c r="I2356" s="29" t="str">
        <f>IF(Table2[[#This Row],[M2A]]="","",SUM(Table2[[#This Row],[M2A]]-(IF(Table2[[#This Row],[M1A]]="",Table2[[#This Row],[AWAL]],Table2[[#This Row],[M1A]]))))</f>
        <v/>
      </c>
      <c r="J2356" s="30"/>
      <c r="K235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5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56" s="31" t="str">
        <f>IF(NOT(Table2[[#This Row],[M1B]]=""),"+-","")</f>
        <v/>
      </c>
      <c r="O2356" s="50"/>
    </row>
    <row r="2357" spans="1:15">
      <c r="A2357" s="28">
        <f>IF(Table2[[#This Row],[TT]]&lt;1,"",COUNT(A$2:A2356)+1)</f>
        <v>2148</v>
      </c>
      <c r="B2357" s="38" t="s">
        <v>2394</v>
      </c>
      <c r="C2357" s="39">
        <v>1</v>
      </c>
      <c r="D2357" s="39">
        <v>180</v>
      </c>
      <c r="E235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357" s="29" t="str">
        <f>IF(Table2[[#This Row],[M1A]]="","",Table2[[#This Row],[M1A]]-Table2[[#This Row],[AWAL]])</f>
        <v/>
      </c>
      <c r="I2357" s="29" t="str">
        <f>IF(Table2[[#This Row],[M2A]]="","",SUM(Table2[[#This Row],[M2A]]-(IF(Table2[[#This Row],[M1A]]="",Table2[[#This Row],[AWAL]],Table2[[#This Row],[M1A]]))))</f>
        <v/>
      </c>
      <c r="J2357" s="30"/>
      <c r="K235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5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57" s="31" t="str">
        <f>IF(NOT(Table2[[#This Row],[M1B]]=""),"+-","")</f>
        <v/>
      </c>
      <c r="O2357" s="50"/>
    </row>
    <row r="2358" spans="1:15">
      <c r="A2358" s="28">
        <f>IF(Table2[[#This Row],[TT]]&lt;1,"",COUNT(A$2:A2357)+1)</f>
        <v>2149</v>
      </c>
      <c r="B2358" s="38" t="s">
        <v>2395</v>
      </c>
      <c r="C2358" s="39">
        <v>1</v>
      </c>
      <c r="D2358" s="39" t="s">
        <v>3142</v>
      </c>
      <c r="E235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358" s="29" t="str">
        <f>IF(Table2[[#This Row],[M1A]]="","",Table2[[#This Row],[M1A]]-Table2[[#This Row],[AWAL]])</f>
        <v/>
      </c>
      <c r="I2358" s="29" t="str">
        <f>IF(Table2[[#This Row],[M2A]]="","",SUM(Table2[[#This Row],[M2A]]-(IF(Table2[[#This Row],[M1A]]="",Table2[[#This Row],[AWAL]],Table2[[#This Row],[M1A]]))))</f>
        <v/>
      </c>
      <c r="J2358" s="30"/>
      <c r="K235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5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58" s="31" t="str">
        <f>IF(NOT(Table2[[#This Row],[M1B]]=""),"+-","")</f>
        <v/>
      </c>
      <c r="O2358" s="50"/>
    </row>
    <row r="2359" spans="1:15">
      <c r="A2359" s="28">
        <f>IF(Table2[[#This Row],[TT]]&lt;1,"",COUNT(A$2:A2358)+1)</f>
        <v>2150</v>
      </c>
      <c r="B2359" s="38" t="s">
        <v>2394</v>
      </c>
      <c r="C2359" s="39">
        <v>5</v>
      </c>
      <c r="D2359" s="39" t="s">
        <v>2392</v>
      </c>
      <c r="E235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2359" s="29" t="str">
        <f>IF(Table2[[#This Row],[M1A]]="","",Table2[[#This Row],[M1A]]-Table2[[#This Row],[AWAL]])</f>
        <v/>
      </c>
      <c r="I2359" s="29" t="str">
        <f>IF(Table2[[#This Row],[M2A]]="","",SUM(Table2[[#This Row],[M2A]]-(IF(Table2[[#This Row],[M1A]]="",Table2[[#This Row],[AWAL]],Table2[[#This Row],[M1A]]))))</f>
        <v/>
      </c>
      <c r="J2359" s="30"/>
      <c r="K235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5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59" s="31" t="str">
        <f>IF(NOT(Table2[[#This Row],[M1B]]=""),"+-","")</f>
        <v/>
      </c>
      <c r="O2359" s="50"/>
    </row>
    <row r="2360" spans="1:15">
      <c r="A2360" s="28">
        <f>IF(Table2[[#This Row],[TT]]&lt;1,"",COUNT(A$2:A2359)+1)</f>
        <v>2151</v>
      </c>
      <c r="B2360" s="38" t="s">
        <v>2394</v>
      </c>
      <c r="C2360" s="39">
        <v>2</v>
      </c>
      <c r="D2360" s="39" t="s">
        <v>3143</v>
      </c>
      <c r="E236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360" s="29" t="str">
        <f>IF(Table2[[#This Row],[M1A]]="","",Table2[[#This Row],[M1A]]-Table2[[#This Row],[AWAL]])</f>
        <v/>
      </c>
      <c r="I2360" s="29" t="str">
        <f>IF(Table2[[#This Row],[M2A]]="","",SUM(Table2[[#This Row],[M2A]]-(IF(Table2[[#This Row],[M1A]]="",Table2[[#This Row],[AWAL]],Table2[[#This Row],[M1A]]))))</f>
        <v/>
      </c>
      <c r="J2360" s="30"/>
      <c r="K236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6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60" s="31" t="str">
        <f>IF(NOT(Table2[[#This Row],[M1B]]=""),"+-","")</f>
        <v/>
      </c>
      <c r="O2360" s="50"/>
    </row>
    <row r="2361" spans="1:15">
      <c r="A2361" s="28">
        <f>IF(Table2[[#This Row],[TT]]&lt;1,"",COUNT(A$2:A2360)+1)</f>
        <v>2152</v>
      </c>
      <c r="B2361" s="38" t="s">
        <v>2394</v>
      </c>
      <c r="C2361" s="39">
        <v>4</v>
      </c>
      <c r="D2361" s="39" t="s">
        <v>3140</v>
      </c>
      <c r="E236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361" s="29" t="str">
        <f>IF(Table2[[#This Row],[M1A]]="","",Table2[[#This Row],[M1A]]-Table2[[#This Row],[AWAL]])</f>
        <v/>
      </c>
      <c r="I2361" s="29" t="str">
        <f>IF(Table2[[#This Row],[M2A]]="","",SUM(Table2[[#This Row],[M2A]]-(IF(Table2[[#This Row],[M1A]]="",Table2[[#This Row],[AWAL]],Table2[[#This Row],[M1A]]))))</f>
        <v/>
      </c>
      <c r="J2361" s="30"/>
      <c r="K236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6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61" s="31" t="str">
        <f>IF(NOT(Table2[[#This Row],[M1B]]=""),"+-","")</f>
        <v/>
      </c>
      <c r="O2361" s="50"/>
    </row>
    <row r="2362" spans="1:15">
      <c r="A2362" s="28">
        <f>IF(Table2[[#This Row],[TT]]&lt;1,"",COUNT(A$2:A2361)+1)</f>
        <v>2153</v>
      </c>
      <c r="B2362" s="38" t="s">
        <v>2394</v>
      </c>
      <c r="C2362" s="39">
        <v>6</v>
      </c>
      <c r="D2362" s="39" t="s">
        <v>34</v>
      </c>
      <c r="E236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2362" s="29" t="str">
        <f>IF(Table2[[#This Row],[M1A]]="","",Table2[[#This Row],[M1A]]-Table2[[#This Row],[AWAL]])</f>
        <v/>
      </c>
      <c r="I2362" s="29" t="str">
        <f>IF(Table2[[#This Row],[M2A]]="","",SUM(Table2[[#This Row],[M2A]]-(IF(Table2[[#This Row],[M1A]]="",Table2[[#This Row],[AWAL]],Table2[[#This Row],[M1A]]))))</f>
        <v/>
      </c>
      <c r="J2362" s="30"/>
      <c r="K236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6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62" s="31" t="str">
        <f>IF(NOT(Table2[[#This Row],[M1B]]=""),"+-","")</f>
        <v/>
      </c>
      <c r="O2362" s="50"/>
    </row>
    <row r="2363" spans="1:15">
      <c r="A2363" s="28">
        <f>IF(Table2[[#This Row],[TT]]&lt;1,"",COUNT(A$2:A2362)+1)</f>
        <v>2154</v>
      </c>
      <c r="B2363" s="38" t="s">
        <v>2395</v>
      </c>
      <c r="C2363" s="39">
        <v>1</v>
      </c>
      <c r="D2363" s="39" t="s">
        <v>3144</v>
      </c>
      <c r="E236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363" s="29" t="str">
        <f>IF(Table2[[#This Row],[M1A]]="","",Table2[[#This Row],[M1A]]-Table2[[#This Row],[AWAL]])</f>
        <v/>
      </c>
      <c r="I2363" s="29" t="str">
        <f>IF(Table2[[#This Row],[M2A]]="","",SUM(Table2[[#This Row],[M2A]]-(IF(Table2[[#This Row],[M1A]]="",Table2[[#This Row],[AWAL]],Table2[[#This Row],[M1A]]))))</f>
        <v/>
      </c>
      <c r="J2363" s="30"/>
      <c r="K236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6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63" s="31" t="str">
        <f>IF(NOT(Table2[[#This Row],[M1B]]=""),"+-","")</f>
        <v/>
      </c>
      <c r="O2363" s="50"/>
    </row>
    <row r="2364" spans="1:15">
      <c r="A2364" s="28">
        <f>IF(Table2[[#This Row],[TT]]&lt;1,"",COUNT(A$2:A2363)+1)</f>
        <v>2155</v>
      </c>
      <c r="B2364" s="38" t="s">
        <v>2395</v>
      </c>
      <c r="C2364" s="39">
        <v>1</v>
      </c>
      <c r="D2364" s="39" t="s">
        <v>3145</v>
      </c>
      <c r="E236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364" s="29" t="str">
        <f>IF(Table2[[#This Row],[M1A]]="","",Table2[[#This Row],[M1A]]-Table2[[#This Row],[AWAL]])</f>
        <v/>
      </c>
      <c r="I2364" s="29" t="str">
        <f>IF(Table2[[#This Row],[M2A]]="","",SUM(Table2[[#This Row],[M2A]]-(IF(Table2[[#This Row],[M1A]]="",Table2[[#This Row],[AWAL]],Table2[[#This Row],[M1A]]))))</f>
        <v/>
      </c>
      <c r="J2364" s="30"/>
      <c r="K236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6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64" s="31" t="str">
        <f>IF(NOT(Table2[[#This Row],[M1B]]=""),"+-","")</f>
        <v/>
      </c>
      <c r="O2364" s="50"/>
    </row>
    <row r="2365" spans="1:15">
      <c r="A2365" s="28">
        <f>IF(Table2[[#This Row],[TT]]&lt;1,"",COUNT(A$2:A2364)+1)</f>
        <v>2156</v>
      </c>
      <c r="B2365" s="38" t="s">
        <v>2395</v>
      </c>
      <c r="C2365" s="39">
        <v>1</v>
      </c>
      <c r="D2365" s="39" t="s">
        <v>3146</v>
      </c>
      <c r="E236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365" s="29" t="str">
        <f>IF(Table2[[#This Row],[M1A]]="","",Table2[[#This Row],[M1A]]-Table2[[#This Row],[AWAL]])</f>
        <v/>
      </c>
      <c r="I2365" s="29" t="str">
        <f>IF(Table2[[#This Row],[M2A]]="","",SUM(Table2[[#This Row],[M2A]]-(IF(Table2[[#This Row],[M1A]]="",Table2[[#This Row],[AWAL]],Table2[[#This Row],[M1A]]))))</f>
        <v/>
      </c>
      <c r="J2365" s="30"/>
      <c r="K236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6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65" s="31" t="str">
        <f>IF(NOT(Table2[[#This Row],[M1B]]=""),"+-","")</f>
        <v/>
      </c>
      <c r="O2365" s="50"/>
    </row>
    <row r="2366" spans="1:15">
      <c r="A2366" s="28">
        <f>IF(Table2[[#This Row],[TT]]&lt;1,"",COUNT(A$2:A2365)+1)</f>
        <v>2157</v>
      </c>
      <c r="B2366" s="38" t="s">
        <v>2395</v>
      </c>
      <c r="C2366" s="39">
        <v>1</v>
      </c>
      <c r="D2366" s="39" t="s">
        <v>160</v>
      </c>
      <c r="E236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366" s="29" t="str">
        <f>IF(Table2[[#This Row],[M1A]]="","",Table2[[#This Row],[M1A]]-Table2[[#This Row],[AWAL]])</f>
        <v/>
      </c>
      <c r="I2366" s="29" t="str">
        <f>IF(Table2[[#This Row],[M2A]]="","",SUM(Table2[[#This Row],[M2A]]-(IF(Table2[[#This Row],[M1A]]="",Table2[[#This Row],[AWAL]],Table2[[#This Row],[M1A]]))))</f>
        <v/>
      </c>
      <c r="J2366" s="30"/>
      <c r="K236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6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66" s="31" t="str">
        <f>IF(NOT(Table2[[#This Row],[M1B]]=""),"+-","")</f>
        <v/>
      </c>
      <c r="O2366" s="50"/>
    </row>
    <row r="2367" spans="1:15">
      <c r="A2367" s="28">
        <f>IF(Table2[[#This Row],[TT]]&lt;1,"",COUNT(A$2:A2366)+1)</f>
        <v>2158</v>
      </c>
      <c r="B2367" s="38" t="s">
        <v>2394</v>
      </c>
      <c r="C2367" s="39">
        <v>7</v>
      </c>
      <c r="D2367" s="39" t="s">
        <v>160</v>
      </c>
      <c r="E236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2367" s="29" t="str">
        <f>IF(Table2[[#This Row],[M1A]]="","",Table2[[#This Row],[M1A]]-Table2[[#This Row],[AWAL]])</f>
        <v/>
      </c>
      <c r="I2367" s="29" t="str">
        <f>IF(Table2[[#This Row],[M2A]]="","",SUM(Table2[[#This Row],[M2A]]-(IF(Table2[[#This Row],[M1A]]="",Table2[[#This Row],[AWAL]],Table2[[#This Row],[M1A]]))))</f>
        <v/>
      </c>
      <c r="J2367" s="30"/>
      <c r="K236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6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67" s="31" t="str">
        <f>IF(NOT(Table2[[#This Row],[M1B]]=""),"+-","")</f>
        <v/>
      </c>
      <c r="O2367" s="50"/>
    </row>
    <row r="2368" spans="1:15">
      <c r="A2368" s="28">
        <f>IF(Table2[[#This Row],[TT]]&lt;1,"",COUNT(A$2:A2367)+1)</f>
        <v>2159</v>
      </c>
      <c r="B2368" s="38" t="s">
        <v>2396</v>
      </c>
      <c r="C2368" s="39">
        <v>2</v>
      </c>
      <c r="D2368" s="39">
        <v>60</v>
      </c>
      <c r="E236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368" s="29" t="str">
        <f>IF(Table2[[#This Row],[M1A]]="","",Table2[[#This Row],[M1A]]-Table2[[#This Row],[AWAL]])</f>
        <v/>
      </c>
      <c r="I2368" s="29" t="str">
        <f>IF(Table2[[#This Row],[M2A]]="","",SUM(Table2[[#This Row],[M2A]]-(IF(Table2[[#This Row],[M1A]]="",Table2[[#This Row],[AWAL]],Table2[[#This Row],[M1A]]))))</f>
        <v/>
      </c>
      <c r="J2368" s="30"/>
      <c r="K236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6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68" s="31" t="str">
        <f>IF(NOT(Table2[[#This Row],[M1B]]=""),"+-","")</f>
        <v/>
      </c>
      <c r="O2368" s="50"/>
    </row>
    <row r="2369" spans="1:15">
      <c r="A2369" s="28">
        <f>IF(Table2[[#This Row],[TT]]&lt;1,"",COUNT(A$2:A2368)+1)</f>
        <v>2160</v>
      </c>
      <c r="B2369" s="38" t="s">
        <v>2396</v>
      </c>
      <c r="C2369" s="39">
        <v>19</v>
      </c>
      <c r="D2369" s="39">
        <v>140</v>
      </c>
      <c r="E236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19</v>
      </c>
      <c r="G2369" s="29" t="str">
        <f>IF(Table2[[#This Row],[M1A]]="","",Table2[[#This Row],[M1A]]-Table2[[#This Row],[AWAL]])</f>
        <v/>
      </c>
      <c r="I2369" s="29" t="str">
        <f>IF(Table2[[#This Row],[M2A]]="","",SUM(Table2[[#This Row],[M2A]]-(IF(Table2[[#This Row],[M1A]]="",Table2[[#This Row],[AWAL]],Table2[[#This Row],[M1A]]))))</f>
        <v/>
      </c>
      <c r="J2369" s="30"/>
      <c r="K236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6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69" s="31" t="str">
        <f>IF(NOT(Table2[[#This Row],[M1B]]=""),"+-","")</f>
        <v/>
      </c>
      <c r="O2369" s="50"/>
    </row>
    <row r="2370" spans="1:15">
      <c r="A2370" s="28">
        <f>IF(Table2[[#This Row],[TT]]&lt;1,"",COUNT(A$2:A2369)+1)</f>
        <v>2161</v>
      </c>
      <c r="B2370" s="38" t="s">
        <v>2396</v>
      </c>
      <c r="C2370" s="39">
        <v>12</v>
      </c>
      <c r="D2370" s="39">
        <v>150</v>
      </c>
      <c r="E237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G2370" s="29" t="str">
        <f>IF(Table2[[#This Row],[M1A]]="","",Table2[[#This Row],[M1A]]-Table2[[#This Row],[AWAL]])</f>
        <v/>
      </c>
      <c r="I2370" s="29" t="str">
        <f>IF(Table2[[#This Row],[M2A]]="","",SUM(Table2[[#This Row],[M2A]]-(IF(Table2[[#This Row],[M1A]]="",Table2[[#This Row],[AWAL]],Table2[[#This Row],[M1A]]))))</f>
        <v/>
      </c>
      <c r="J2370" s="30"/>
      <c r="K237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7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70" s="31" t="str">
        <f>IF(NOT(Table2[[#This Row],[M1B]]=""),"+-","")</f>
        <v/>
      </c>
      <c r="O2370" s="50"/>
    </row>
    <row r="2371" spans="1:15">
      <c r="A2371" s="28">
        <f>IF(Table2[[#This Row],[TT]]&lt;1,"",COUNT(A$2:A2370)+1)</f>
        <v>2162</v>
      </c>
      <c r="B2371" s="38" t="s">
        <v>2396</v>
      </c>
      <c r="C2371" s="39">
        <v>10</v>
      </c>
      <c r="D2371" s="39" t="s">
        <v>2392</v>
      </c>
      <c r="E237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G2371" s="29" t="str">
        <f>IF(Table2[[#This Row],[M1A]]="","",Table2[[#This Row],[M1A]]-Table2[[#This Row],[AWAL]])</f>
        <v/>
      </c>
      <c r="I2371" s="29" t="str">
        <f>IF(Table2[[#This Row],[M2A]]="","",SUM(Table2[[#This Row],[M2A]]-(IF(Table2[[#This Row],[M1A]]="",Table2[[#This Row],[AWAL]],Table2[[#This Row],[M1A]]))))</f>
        <v/>
      </c>
      <c r="J2371" s="30"/>
      <c r="K237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7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71" s="31" t="str">
        <f>IF(NOT(Table2[[#This Row],[M1B]]=""),"+-","")</f>
        <v/>
      </c>
      <c r="O2371" s="50"/>
    </row>
    <row r="2372" spans="1:15">
      <c r="A2372" s="28">
        <f>IF(Table2[[#This Row],[TT]]&lt;1,"",COUNT(A$2:A2371)+1)</f>
        <v>2163</v>
      </c>
      <c r="B2372" s="70" t="s">
        <v>2396</v>
      </c>
      <c r="C2372" s="71">
        <v>3</v>
      </c>
      <c r="D2372" s="71" t="s">
        <v>950</v>
      </c>
      <c r="E237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372" s="29" t="str">
        <f>IF(Table2[[#This Row],[M1A]]="","",Table2[[#This Row],[M1A]]-Table2[[#This Row],[AWAL]])</f>
        <v/>
      </c>
      <c r="I2372" s="29" t="str">
        <f>IF(Table2[[#This Row],[M2A]]="","",SUM(Table2[[#This Row],[M2A]]-(IF(Table2[[#This Row],[M1A]]="",Table2[[#This Row],[AWAL]],Table2[[#This Row],[M1A]]))))</f>
        <v/>
      </c>
      <c r="J2372" s="30"/>
      <c r="K237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7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72" s="31" t="str">
        <f>IF(NOT(Table2[[#This Row],[M1B]]=""),"+-","")</f>
        <v/>
      </c>
      <c r="O2372" s="50"/>
    </row>
    <row r="2373" spans="1:15">
      <c r="A2373" s="28">
        <f>IF(Table2[[#This Row],[TT]]&lt;1,"",COUNT(A$2:A2372)+1)</f>
        <v>2164</v>
      </c>
      <c r="B2373" s="38" t="s">
        <v>2397</v>
      </c>
      <c r="C2373" s="39">
        <v>1</v>
      </c>
      <c r="D2373" s="39" t="s">
        <v>2398</v>
      </c>
      <c r="E237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373" s="29" t="str">
        <f>IF(Table2[[#This Row],[M1A]]="","",Table2[[#This Row],[M1A]]-Table2[[#This Row],[AWAL]])</f>
        <v/>
      </c>
      <c r="I2373" s="29" t="str">
        <f>IF(Table2[[#This Row],[M2A]]="","",SUM(Table2[[#This Row],[M2A]]-(IF(Table2[[#This Row],[M1A]]="",Table2[[#This Row],[AWAL]],Table2[[#This Row],[M1A]]))))</f>
        <v/>
      </c>
      <c r="J2373" s="30"/>
      <c r="K237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7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73" s="31" t="str">
        <f>IF(NOT(Table2[[#This Row],[M1B]]=""),"+-","")</f>
        <v/>
      </c>
      <c r="O2373" s="50"/>
    </row>
    <row r="2374" spans="1:15">
      <c r="A2374" s="28">
        <f>IF(Table2[[#This Row],[TT]]&lt;1,"",COUNT(A$2:A2373)+1)</f>
        <v>2165</v>
      </c>
      <c r="B2374" s="38" t="s">
        <v>2397</v>
      </c>
      <c r="C2374" s="39">
        <v>4</v>
      </c>
      <c r="D2374" s="39" t="s">
        <v>160</v>
      </c>
      <c r="E237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374" s="29" t="str">
        <f>IF(Table2[[#This Row],[M1A]]="","",Table2[[#This Row],[M1A]]-Table2[[#This Row],[AWAL]])</f>
        <v/>
      </c>
      <c r="I2374" s="29" t="str">
        <f>IF(Table2[[#This Row],[M2A]]="","",SUM(Table2[[#This Row],[M2A]]-(IF(Table2[[#This Row],[M1A]]="",Table2[[#This Row],[AWAL]],Table2[[#This Row],[M1A]]))))</f>
        <v/>
      </c>
      <c r="J2374" s="30"/>
      <c r="K237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7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74" s="31" t="str">
        <f>IF(NOT(Table2[[#This Row],[M1B]]=""),"+-","")</f>
        <v/>
      </c>
      <c r="O2374" s="50"/>
    </row>
    <row r="2375" spans="1:15">
      <c r="A2375" s="28">
        <f>IF(Table2[[#This Row],[TT]]&lt;1,"",COUNT(A$2:A2374)+1)</f>
        <v>2166</v>
      </c>
      <c r="B2375" s="38" t="s">
        <v>2399</v>
      </c>
      <c r="C2375" s="39">
        <v>1</v>
      </c>
      <c r="D2375" s="39" t="s">
        <v>196</v>
      </c>
      <c r="E237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375" s="29" t="str">
        <f>IF(Table2[[#This Row],[M1A]]="","",Table2[[#This Row],[M1A]]-Table2[[#This Row],[AWAL]])</f>
        <v/>
      </c>
      <c r="I2375" s="29" t="str">
        <f>IF(Table2[[#This Row],[M2A]]="","",SUM(Table2[[#This Row],[M2A]]-(IF(Table2[[#This Row],[M1A]]="",Table2[[#This Row],[AWAL]],Table2[[#This Row],[M1A]]))))</f>
        <v/>
      </c>
      <c r="J2375" s="30"/>
      <c r="K237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7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75" s="31" t="str">
        <f>IF(NOT(Table2[[#This Row],[M1B]]=""),"+-","")</f>
        <v/>
      </c>
      <c r="O2375" s="50"/>
    </row>
    <row r="2376" spans="1:15">
      <c r="A2376" s="28">
        <f>IF(Table2[[#This Row],[TT]]&lt;1,"",COUNT(A$2:A2375)+1)</f>
        <v>2167</v>
      </c>
      <c r="B2376" s="38" t="s">
        <v>2400</v>
      </c>
      <c r="C2376" s="39">
        <v>8</v>
      </c>
      <c r="D2376" s="39" t="s">
        <v>32</v>
      </c>
      <c r="E237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2376" s="29" t="str">
        <f>IF(Table2[[#This Row],[M1A]]="","",Table2[[#This Row],[M1A]]-Table2[[#This Row],[AWAL]])</f>
        <v/>
      </c>
      <c r="I2376" s="29" t="str">
        <f>IF(Table2[[#This Row],[M2A]]="","",SUM(Table2[[#This Row],[M2A]]-(IF(Table2[[#This Row],[M1A]]="",Table2[[#This Row],[AWAL]],Table2[[#This Row],[M1A]]))))</f>
        <v/>
      </c>
      <c r="J2376" s="30"/>
      <c r="K237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7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76" s="31" t="str">
        <f>IF(NOT(Table2[[#This Row],[M1B]]=""),"+-","")</f>
        <v/>
      </c>
      <c r="O2376" s="50"/>
    </row>
    <row r="2377" spans="1:15">
      <c r="A2377" s="28">
        <f>IF(Table2[[#This Row],[TT]]&lt;1,"",COUNT(A$2:A2376)+1)</f>
        <v>2168</v>
      </c>
      <c r="B2377" s="38" t="s">
        <v>2401</v>
      </c>
      <c r="C2377" s="39">
        <v>5</v>
      </c>
      <c r="D2377" s="39" t="s">
        <v>186</v>
      </c>
      <c r="E237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2377" s="29" t="str">
        <f>IF(Table2[[#This Row],[M1A]]="","",Table2[[#This Row],[M1A]]-Table2[[#This Row],[AWAL]])</f>
        <v/>
      </c>
      <c r="I2377" s="29" t="str">
        <f>IF(Table2[[#This Row],[M2A]]="","",SUM(Table2[[#This Row],[M2A]]-(IF(Table2[[#This Row],[M1A]]="",Table2[[#This Row],[AWAL]],Table2[[#This Row],[M1A]]))))</f>
        <v/>
      </c>
      <c r="J2377" s="30"/>
      <c r="K237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7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77" s="31" t="str">
        <f>IF(NOT(Table2[[#This Row],[M1B]]=""),"+-","")</f>
        <v/>
      </c>
      <c r="O2377" s="50"/>
    </row>
    <row r="2378" spans="1:15">
      <c r="A2378" s="28">
        <f>IF(Table2[[#This Row],[TT]]&lt;1,"",COUNT(A$2:A2377)+1)</f>
        <v>2169</v>
      </c>
      <c r="B2378" s="38" t="s">
        <v>2402</v>
      </c>
      <c r="C2378" s="39">
        <v>13</v>
      </c>
      <c r="D2378" s="39">
        <v>480</v>
      </c>
      <c r="E237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G2378" s="29" t="str">
        <f>IF(Table2[[#This Row],[M1A]]="","",Table2[[#This Row],[M1A]]-Table2[[#This Row],[AWAL]])</f>
        <v/>
      </c>
      <c r="I2378" s="29" t="str">
        <f>IF(Table2[[#This Row],[M2A]]="","",SUM(Table2[[#This Row],[M2A]]-(IF(Table2[[#This Row],[M1A]]="",Table2[[#This Row],[AWAL]],Table2[[#This Row],[M1A]]))))</f>
        <v/>
      </c>
      <c r="J2378" s="30"/>
      <c r="K237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7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78" s="31" t="str">
        <f>IF(NOT(Table2[[#This Row],[M1B]]=""),"+-","")</f>
        <v/>
      </c>
      <c r="O2378" s="50"/>
    </row>
    <row r="2379" spans="1:15">
      <c r="A2379" s="28">
        <f>IF(Table2[[#This Row],[TT]]&lt;1,"",COUNT(A$2:A2378)+1)</f>
        <v>2170</v>
      </c>
      <c r="B2379" s="38" t="s">
        <v>2403</v>
      </c>
      <c r="C2379" s="39">
        <v>29</v>
      </c>
      <c r="D2379" s="39">
        <v>480</v>
      </c>
      <c r="E237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29</v>
      </c>
      <c r="G2379" s="29" t="str">
        <f>IF(Table2[[#This Row],[M1A]]="","",Table2[[#This Row],[M1A]]-Table2[[#This Row],[AWAL]])</f>
        <v/>
      </c>
      <c r="I2379" s="29" t="str">
        <f>IF(Table2[[#This Row],[M2A]]="","",SUM(Table2[[#This Row],[M2A]]-(IF(Table2[[#This Row],[M1A]]="",Table2[[#This Row],[AWAL]],Table2[[#This Row],[M1A]]))))</f>
        <v/>
      </c>
      <c r="J2379" s="30"/>
      <c r="K237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7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79" s="31" t="str">
        <f>IF(NOT(Table2[[#This Row],[M1B]]=""),"+-","")</f>
        <v/>
      </c>
      <c r="O2379" s="50"/>
    </row>
    <row r="2380" spans="1:15">
      <c r="A2380" s="28">
        <f>IF(Table2[[#This Row],[TT]]&lt;1,"",COUNT(A$2:A2379)+1)</f>
        <v>2171</v>
      </c>
      <c r="B2380" s="38" t="s">
        <v>2404</v>
      </c>
      <c r="C2380" s="39">
        <v>1</v>
      </c>
      <c r="D2380" s="39" t="s">
        <v>86</v>
      </c>
      <c r="E238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380" s="29" t="str">
        <f>IF(Table2[[#This Row],[M1A]]="","",Table2[[#This Row],[M1A]]-Table2[[#This Row],[AWAL]])</f>
        <v/>
      </c>
      <c r="I2380" s="29" t="str">
        <f>IF(Table2[[#This Row],[M2A]]="","",SUM(Table2[[#This Row],[M2A]]-(IF(Table2[[#This Row],[M1A]]="",Table2[[#This Row],[AWAL]],Table2[[#This Row],[M1A]]))))</f>
        <v/>
      </c>
      <c r="J2380" s="30"/>
      <c r="K238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8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80" s="31" t="str">
        <f>IF(NOT(Table2[[#This Row],[M1B]]=""),"+-","")</f>
        <v/>
      </c>
      <c r="O2380" s="50"/>
    </row>
    <row r="2381" spans="1:15">
      <c r="A2381" s="28">
        <f>IF(Table2[[#This Row],[TT]]&lt;1,"",COUNT(A$2:A2380)+1)</f>
        <v>2172</v>
      </c>
      <c r="B2381" s="38" t="s">
        <v>2405</v>
      </c>
      <c r="C2381" s="39">
        <v>1</v>
      </c>
      <c r="D2381" s="39" t="s">
        <v>135</v>
      </c>
      <c r="E238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381" s="29" t="str">
        <f>IF(Table2[[#This Row],[M1A]]="","",Table2[[#This Row],[M1A]]-Table2[[#This Row],[AWAL]])</f>
        <v/>
      </c>
      <c r="I2381" s="29" t="str">
        <f>IF(Table2[[#This Row],[M2A]]="","",SUM(Table2[[#This Row],[M2A]]-(IF(Table2[[#This Row],[M1A]]="",Table2[[#This Row],[AWAL]],Table2[[#This Row],[M1A]]))))</f>
        <v/>
      </c>
      <c r="J2381" s="30"/>
      <c r="K238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8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81" s="31" t="str">
        <f>IF(NOT(Table2[[#This Row],[M1B]]=""),"+-","")</f>
        <v/>
      </c>
      <c r="O2381" s="50"/>
    </row>
    <row r="2382" spans="1:15">
      <c r="A2382" s="28">
        <f>IF(Table2[[#This Row],[TT]]&lt;1,"",COUNT(A$2:A2381)+1)</f>
        <v>2173</v>
      </c>
      <c r="B2382" s="38" t="s">
        <v>2406</v>
      </c>
      <c r="C2382" s="39">
        <v>13</v>
      </c>
      <c r="D2382" s="39" t="s">
        <v>53</v>
      </c>
      <c r="E238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G2382" s="29" t="str">
        <f>IF(Table2[[#This Row],[M1A]]="","",Table2[[#This Row],[M1A]]-Table2[[#This Row],[AWAL]])</f>
        <v/>
      </c>
      <c r="I2382" s="29" t="str">
        <f>IF(Table2[[#This Row],[M2A]]="","",SUM(Table2[[#This Row],[M2A]]-(IF(Table2[[#This Row],[M1A]]="",Table2[[#This Row],[AWAL]],Table2[[#This Row],[M1A]]))))</f>
        <v/>
      </c>
      <c r="J2382" s="30"/>
      <c r="K238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8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82" s="31" t="str">
        <f>IF(NOT(Table2[[#This Row],[M1B]]=""),"+-","")</f>
        <v/>
      </c>
      <c r="O2382" s="50"/>
    </row>
    <row r="2383" spans="1:15">
      <c r="A2383" s="28">
        <f>IF(Table2[[#This Row],[TT]]&lt;1,"",COUNT(A$2:A2382)+1)</f>
        <v>2174</v>
      </c>
      <c r="B2383" s="38" t="s">
        <v>2407</v>
      </c>
      <c r="C2383" s="39">
        <v>4</v>
      </c>
      <c r="D2383" s="39" t="s">
        <v>2408</v>
      </c>
      <c r="E238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383" s="29" t="str">
        <f>IF(Table2[[#This Row],[M1A]]="","",Table2[[#This Row],[M1A]]-Table2[[#This Row],[AWAL]])</f>
        <v/>
      </c>
      <c r="I2383" s="29" t="str">
        <f>IF(Table2[[#This Row],[M2A]]="","",SUM(Table2[[#This Row],[M2A]]-(IF(Table2[[#This Row],[M1A]]="",Table2[[#This Row],[AWAL]],Table2[[#This Row],[M1A]]))))</f>
        <v/>
      </c>
      <c r="J2383" s="30"/>
      <c r="K238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8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83" s="31" t="str">
        <f>IF(NOT(Table2[[#This Row],[M1B]]=""),"+-","")</f>
        <v/>
      </c>
      <c r="O2383" s="50"/>
    </row>
    <row r="2384" spans="1:15">
      <c r="A2384" s="28">
        <f>IF(Table2[[#This Row],[TT]]&lt;1,"",COUNT(A$2:A2383)+1)</f>
        <v>2175</v>
      </c>
      <c r="B2384" s="38" t="s">
        <v>2409</v>
      </c>
      <c r="C2384" s="39">
        <v>2</v>
      </c>
      <c r="D2384" s="39" t="s">
        <v>57</v>
      </c>
      <c r="E238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384" s="29" t="str">
        <f>IF(Table2[[#This Row],[M1A]]="","",Table2[[#This Row],[M1A]]-Table2[[#This Row],[AWAL]])</f>
        <v/>
      </c>
      <c r="I2384" s="29" t="str">
        <f>IF(Table2[[#This Row],[M2A]]="","",SUM(Table2[[#This Row],[M2A]]-(IF(Table2[[#This Row],[M1A]]="",Table2[[#This Row],[AWAL]],Table2[[#This Row],[M1A]]))))</f>
        <v/>
      </c>
      <c r="J2384" s="30"/>
      <c r="K238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8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84" s="31" t="str">
        <f>IF(NOT(Table2[[#This Row],[M1B]]=""),"+-","")</f>
        <v/>
      </c>
      <c r="O2384" s="50"/>
    </row>
    <row r="2385" spans="1:15">
      <c r="A2385" s="28">
        <f>IF(Table2[[#This Row],[TT]]&lt;1,"",COUNT(A$2:A2384)+1)</f>
        <v>2176</v>
      </c>
      <c r="B2385" s="38" t="s">
        <v>2410</v>
      </c>
      <c r="C2385" s="39">
        <v>5</v>
      </c>
      <c r="D2385" s="39">
        <v>360</v>
      </c>
      <c r="E238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2385" s="29" t="str">
        <f>IF(Table2[[#This Row],[M1A]]="","",Table2[[#This Row],[M1A]]-Table2[[#This Row],[AWAL]])</f>
        <v/>
      </c>
      <c r="I2385" s="29" t="str">
        <f>IF(Table2[[#This Row],[M2A]]="","",SUM(Table2[[#This Row],[M2A]]-(IF(Table2[[#This Row],[M1A]]="",Table2[[#This Row],[AWAL]],Table2[[#This Row],[M1A]]))))</f>
        <v/>
      </c>
      <c r="J2385" s="30"/>
      <c r="K238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8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85" s="31" t="str">
        <f>IF(NOT(Table2[[#This Row],[M1B]]=""),"+-","")</f>
        <v/>
      </c>
      <c r="O2385" s="50"/>
    </row>
    <row r="2386" spans="1:15">
      <c r="A2386" s="28">
        <f>IF(Table2[[#This Row],[TT]]&lt;1,"",COUNT(A$2:A2385)+1)</f>
        <v>2177</v>
      </c>
      <c r="B2386" s="38" t="s">
        <v>2411</v>
      </c>
      <c r="C2386" s="39">
        <v>2</v>
      </c>
      <c r="D2386" s="39">
        <v>360</v>
      </c>
      <c r="E238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386" s="29" t="str">
        <f>IF(Table2[[#This Row],[M1A]]="","",Table2[[#This Row],[M1A]]-Table2[[#This Row],[AWAL]])</f>
        <v/>
      </c>
      <c r="I2386" s="29" t="str">
        <f>IF(Table2[[#This Row],[M2A]]="","",SUM(Table2[[#This Row],[M2A]]-(IF(Table2[[#This Row],[M1A]]="",Table2[[#This Row],[AWAL]],Table2[[#This Row],[M1A]]))))</f>
        <v/>
      </c>
      <c r="J2386" s="30"/>
      <c r="K238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8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86" s="31" t="str">
        <f>IF(NOT(Table2[[#This Row],[M1B]]=""),"+-","")</f>
        <v/>
      </c>
      <c r="O2386" s="50"/>
    </row>
    <row r="2387" spans="1:15">
      <c r="A2387" s="28">
        <f>IF(Table2[[#This Row],[TT]]&lt;1,"",COUNT(A$2:A2386)+1)</f>
        <v>2178</v>
      </c>
      <c r="B2387" s="38" t="s">
        <v>2412</v>
      </c>
      <c r="C2387" s="39">
        <v>7</v>
      </c>
      <c r="D2387" s="39">
        <v>360</v>
      </c>
      <c r="E238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2387" s="29" t="str">
        <f>IF(Table2[[#This Row],[M1A]]="","",Table2[[#This Row],[M1A]]-Table2[[#This Row],[AWAL]])</f>
        <v/>
      </c>
      <c r="I2387" s="29" t="str">
        <f>IF(Table2[[#This Row],[M2A]]="","",SUM(Table2[[#This Row],[M2A]]-(IF(Table2[[#This Row],[M1A]]="",Table2[[#This Row],[AWAL]],Table2[[#This Row],[M1A]]))))</f>
        <v/>
      </c>
      <c r="J2387" s="30"/>
      <c r="K238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8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87" s="31" t="str">
        <f>IF(NOT(Table2[[#This Row],[M1B]]=""),"+-","")</f>
        <v/>
      </c>
      <c r="O2387" s="50"/>
    </row>
    <row r="2388" spans="1:15">
      <c r="A2388" s="28">
        <f>IF(Table2[[#This Row],[TT]]&lt;1,"",COUNT(A$2:A2387)+1)</f>
        <v>2179</v>
      </c>
      <c r="B2388" s="38" t="s">
        <v>2413</v>
      </c>
      <c r="C2388" s="39">
        <v>4</v>
      </c>
      <c r="D2388" s="39">
        <v>360</v>
      </c>
      <c r="E238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388" s="29" t="str">
        <f>IF(Table2[[#This Row],[M1A]]="","",Table2[[#This Row],[M1A]]-Table2[[#This Row],[AWAL]])</f>
        <v/>
      </c>
      <c r="I2388" s="29" t="str">
        <f>IF(Table2[[#This Row],[M2A]]="","",SUM(Table2[[#This Row],[M2A]]-(IF(Table2[[#This Row],[M1A]]="",Table2[[#This Row],[AWAL]],Table2[[#This Row],[M1A]]))))</f>
        <v/>
      </c>
      <c r="J2388" s="30"/>
      <c r="K238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8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88" s="31" t="str">
        <f>IF(NOT(Table2[[#This Row],[M1B]]=""),"+-","")</f>
        <v/>
      </c>
      <c r="O2388" s="50"/>
    </row>
    <row r="2389" spans="1:15">
      <c r="A2389" s="28">
        <f>IF(Table2[[#This Row],[TT]]&lt;1,"",COUNT(A$2:A2388)+1)</f>
        <v>2180</v>
      </c>
      <c r="B2389" s="38" t="s">
        <v>2414</v>
      </c>
      <c r="C2389" s="39">
        <v>2</v>
      </c>
      <c r="D2389" s="39">
        <v>240</v>
      </c>
      <c r="E238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389" s="29" t="str">
        <f>IF(Table2[[#This Row],[M1A]]="","",Table2[[#This Row],[M1A]]-Table2[[#This Row],[AWAL]])</f>
        <v/>
      </c>
      <c r="I2389" s="29" t="str">
        <f>IF(Table2[[#This Row],[M2A]]="","",SUM(Table2[[#This Row],[M2A]]-(IF(Table2[[#This Row],[M1A]]="",Table2[[#This Row],[AWAL]],Table2[[#This Row],[M1A]]))))</f>
        <v/>
      </c>
      <c r="J2389" s="30"/>
      <c r="K238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8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89" s="31" t="str">
        <f>IF(NOT(Table2[[#This Row],[M1B]]=""),"+-","")</f>
        <v/>
      </c>
      <c r="O2389" s="50"/>
    </row>
    <row r="2390" spans="1:15">
      <c r="A2390" s="28">
        <f>IF(Table2[[#This Row],[TT]]&lt;1,"",COUNT(A$2:A2389)+1)</f>
        <v>2181</v>
      </c>
      <c r="B2390" s="38" t="s">
        <v>2415</v>
      </c>
      <c r="C2390" s="39">
        <v>5</v>
      </c>
      <c r="D2390" s="39">
        <v>360</v>
      </c>
      <c r="E239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2390" s="29" t="str">
        <f>IF(Table2[[#This Row],[M1A]]="","",Table2[[#This Row],[M1A]]-Table2[[#This Row],[AWAL]])</f>
        <v/>
      </c>
      <c r="I2390" s="29" t="str">
        <f>IF(Table2[[#This Row],[M2A]]="","",SUM(Table2[[#This Row],[M2A]]-(IF(Table2[[#This Row],[M1A]]="",Table2[[#This Row],[AWAL]],Table2[[#This Row],[M1A]]))))</f>
        <v/>
      </c>
      <c r="J2390" s="30"/>
      <c r="K239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9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90" s="31" t="str">
        <f>IF(NOT(Table2[[#This Row],[M1B]]=""),"+-","")</f>
        <v/>
      </c>
      <c r="O2390" s="50"/>
    </row>
    <row r="2391" spans="1:15">
      <c r="A2391" s="28">
        <f>IF(Table2[[#This Row],[TT]]&lt;1,"",COUNT(A$2:A2390)+1)</f>
        <v>2182</v>
      </c>
      <c r="B2391" s="38" t="s">
        <v>2416</v>
      </c>
      <c r="C2391" s="39">
        <v>3</v>
      </c>
      <c r="D2391" s="39" t="s">
        <v>2417</v>
      </c>
      <c r="E239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391" s="29" t="str">
        <f>IF(Table2[[#This Row],[M1A]]="","",Table2[[#This Row],[M1A]]-Table2[[#This Row],[AWAL]])</f>
        <v/>
      </c>
      <c r="I2391" s="29" t="str">
        <f>IF(Table2[[#This Row],[M2A]]="","",SUM(Table2[[#This Row],[M2A]]-(IF(Table2[[#This Row],[M1A]]="",Table2[[#This Row],[AWAL]],Table2[[#This Row],[M1A]]))))</f>
        <v/>
      </c>
      <c r="J2391" s="30"/>
      <c r="K239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9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91" s="31" t="str">
        <f>IF(NOT(Table2[[#This Row],[M1B]]=""),"+-","")</f>
        <v/>
      </c>
      <c r="O2391" s="50"/>
    </row>
    <row r="2392" spans="1:15">
      <c r="A2392" s="28">
        <f>IF(Table2[[#This Row],[TT]]&lt;1,"",COUNT(A$2:A2391)+1)</f>
        <v>2183</v>
      </c>
      <c r="B2392" s="38" t="s">
        <v>2418</v>
      </c>
      <c r="C2392" s="39">
        <v>2</v>
      </c>
      <c r="D2392" s="39" t="s">
        <v>51</v>
      </c>
      <c r="E239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392" s="29" t="str">
        <f>IF(Table2[[#This Row],[M1A]]="","",Table2[[#This Row],[M1A]]-Table2[[#This Row],[AWAL]])</f>
        <v/>
      </c>
      <c r="I2392" s="29" t="str">
        <f>IF(Table2[[#This Row],[M2A]]="","",SUM(Table2[[#This Row],[M2A]]-(IF(Table2[[#This Row],[M1A]]="",Table2[[#This Row],[AWAL]],Table2[[#This Row],[M1A]]))))</f>
        <v/>
      </c>
      <c r="J2392" s="30"/>
      <c r="K239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9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92" s="31" t="str">
        <f>IF(NOT(Table2[[#This Row],[M1B]]=""),"+-","")</f>
        <v/>
      </c>
      <c r="O2392" s="50"/>
    </row>
    <row r="2393" spans="1:15">
      <c r="A2393" s="28">
        <f>IF(Table2[[#This Row],[TT]]&lt;1,"",COUNT(A$2:A2392)+1)</f>
        <v>2184</v>
      </c>
      <c r="B2393" s="38" t="s">
        <v>2419</v>
      </c>
      <c r="C2393" s="39">
        <v>5</v>
      </c>
      <c r="D2393" s="39" t="s">
        <v>212</v>
      </c>
      <c r="E239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2393" s="29" t="str">
        <f>IF(Table2[[#This Row],[M1A]]="","",Table2[[#This Row],[M1A]]-Table2[[#This Row],[AWAL]])</f>
        <v/>
      </c>
      <c r="I2393" s="29" t="str">
        <f>IF(Table2[[#This Row],[M2A]]="","",SUM(Table2[[#This Row],[M2A]]-(IF(Table2[[#This Row],[M1A]]="",Table2[[#This Row],[AWAL]],Table2[[#This Row],[M1A]]))))</f>
        <v/>
      </c>
      <c r="J2393" s="30"/>
      <c r="K239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9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93" s="31" t="str">
        <f>IF(NOT(Table2[[#This Row],[M1B]]=""),"+-","")</f>
        <v/>
      </c>
      <c r="O2393" s="50"/>
    </row>
    <row r="2394" spans="1:15">
      <c r="A2394" s="28">
        <f>IF(Table2[[#This Row],[TT]]&lt;1,"",COUNT(A$2:A2393)+1)</f>
        <v>2185</v>
      </c>
      <c r="B2394" s="38" t="s">
        <v>2420</v>
      </c>
      <c r="C2394" s="39">
        <v>3</v>
      </c>
      <c r="D2394" s="39" t="s">
        <v>150</v>
      </c>
      <c r="E239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394" s="29" t="str">
        <f>IF(Table2[[#This Row],[M1A]]="","",Table2[[#This Row],[M1A]]-Table2[[#This Row],[AWAL]])</f>
        <v/>
      </c>
      <c r="I2394" s="29" t="str">
        <f>IF(Table2[[#This Row],[M2A]]="","",SUM(Table2[[#This Row],[M2A]]-(IF(Table2[[#This Row],[M1A]]="",Table2[[#This Row],[AWAL]],Table2[[#This Row],[M1A]]))))</f>
        <v/>
      </c>
      <c r="J2394" s="30"/>
      <c r="K239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9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94" s="31" t="str">
        <f>IF(NOT(Table2[[#This Row],[M1B]]=""),"+-","")</f>
        <v/>
      </c>
      <c r="O2394" s="50"/>
    </row>
    <row r="2395" spans="1:15">
      <c r="A2395" s="28">
        <f>IF(Table2[[#This Row],[TT]]&lt;1,"",COUNT(A$2:A2394)+1)</f>
        <v>2186</v>
      </c>
      <c r="B2395" s="38" t="s">
        <v>2421</v>
      </c>
      <c r="C2395" s="39">
        <v>4</v>
      </c>
      <c r="D2395" s="39" t="s">
        <v>120</v>
      </c>
      <c r="E239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395" s="29" t="str">
        <f>IF(Table2[[#This Row],[M1A]]="","",Table2[[#This Row],[M1A]]-Table2[[#This Row],[AWAL]])</f>
        <v/>
      </c>
      <c r="I2395" s="29" t="str">
        <f>IF(Table2[[#This Row],[M2A]]="","",SUM(Table2[[#This Row],[M2A]]-(IF(Table2[[#This Row],[M1A]]="",Table2[[#This Row],[AWAL]],Table2[[#This Row],[M1A]]))))</f>
        <v/>
      </c>
      <c r="J2395" s="30"/>
      <c r="K239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9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95" s="31" t="str">
        <f>IF(NOT(Table2[[#This Row],[M1B]]=""),"+-","")</f>
        <v/>
      </c>
      <c r="O2395" s="50"/>
    </row>
    <row r="2396" spans="1:15">
      <c r="A2396" s="28">
        <f>IF(Table2[[#This Row],[TT]]&lt;1,"",COUNT(A$2:A2395)+1)</f>
        <v>2187</v>
      </c>
      <c r="B2396" s="38" t="s">
        <v>2422</v>
      </c>
      <c r="C2396" s="39">
        <v>1</v>
      </c>
      <c r="D2396" s="39" t="s">
        <v>896</v>
      </c>
      <c r="E239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396" s="29" t="str">
        <f>IF(Table2[[#This Row],[M1A]]="","",Table2[[#This Row],[M1A]]-Table2[[#This Row],[AWAL]])</f>
        <v/>
      </c>
      <c r="I2396" s="29" t="str">
        <f>IF(Table2[[#This Row],[M2A]]="","",SUM(Table2[[#This Row],[M2A]]-(IF(Table2[[#This Row],[M1A]]="",Table2[[#This Row],[AWAL]],Table2[[#This Row],[M1A]]))))</f>
        <v/>
      </c>
      <c r="J2396" s="30"/>
      <c r="K239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9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96" s="31" t="str">
        <f>IF(NOT(Table2[[#This Row],[M1B]]=""),"+-","")</f>
        <v/>
      </c>
      <c r="O2396" s="50"/>
    </row>
    <row r="2397" spans="1:15">
      <c r="A2397" s="28">
        <f>IF(Table2[[#This Row],[TT]]&lt;1,"",COUNT(A$2:A2396)+1)</f>
        <v>2188</v>
      </c>
      <c r="B2397" s="38" t="s">
        <v>2423</v>
      </c>
      <c r="C2397" s="39">
        <v>4</v>
      </c>
      <c r="D2397" s="39" t="s">
        <v>182</v>
      </c>
      <c r="E239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397" s="29" t="str">
        <f>IF(Table2[[#This Row],[M1A]]="","",Table2[[#This Row],[M1A]]-Table2[[#This Row],[AWAL]])</f>
        <v/>
      </c>
      <c r="I2397" s="29" t="str">
        <f>IF(Table2[[#This Row],[M2A]]="","",SUM(Table2[[#This Row],[M2A]]-(IF(Table2[[#This Row],[M1A]]="",Table2[[#This Row],[AWAL]],Table2[[#This Row],[M1A]]))))</f>
        <v/>
      </c>
      <c r="J2397" s="30"/>
      <c r="K239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9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97" s="31" t="str">
        <f>IF(NOT(Table2[[#This Row],[M1B]]=""),"+-","")</f>
        <v/>
      </c>
      <c r="O2397" s="50"/>
    </row>
    <row r="2398" spans="1:15">
      <c r="A2398" s="28">
        <f>IF(Table2[[#This Row],[TT]]&lt;1,"",COUNT(A$2:A2397)+1)</f>
        <v>2189</v>
      </c>
      <c r="B2398" s="38" t="s">
        <v>2424</v>
      </c>
      <c r="C2398" s="39">
        <v>1</v>
      </c>
      <c r="D2398" s="39" t="s">
        <v>135</v>
      </c>
      <c r="E239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398" s="29" t="str">
        <f>IF(Table2[[#This Row],[M1A]]="","",Table2[[#This Row],[M1A]]-Table2[[#This Row],[AWAL]])</f>
        <v/>
      </c>
      <c r="I2398" s="29" t="str">
        <f>IF(Table2[[#This Row],[M2A]]="","",SUM(Table2[[#This Row],[M2A]]-(IF(Table2[[#This Row],[M1A]]="",Table2[[#This Row],[AWAL]],Table2[[#This Row],[M1A]]))))</f>
        <v/>
      </c>
      <c r="J2398" s="30"/>
      <c r="K239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9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98" s="31" t="str">
        <f>IF(NOT(Table2[[#This Row],[M1B]]=""),"+-","")</f>
        <v/>
      </c>
      <c r="O2398" s="50"/>
    </row>
    <row r="2399" spans="1:15">
      <c r="A2399" s="28">
        <f>IF(Table2[[#This Row],[TT]]&lt;1,"",COUNT(A$2:A2398)+1)</f>
        <v>2190</v>
      </c>
      <c r="B2399" s="38" t="s">
        <v>2425</v>
      </c>
      <c r="C2399" s="39">
        <v>5</v>
      </c>
      <c r="D2399" s="39" t="s">
        <v>1502</v>
      </c>
      <c r="E239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2399" s="29" t="str">
        <f>IF(Table2[[#This Row],[M1A]]="","",Table2[[#This Row],[M1A]]-Table2[[#This Row],[AWAL]])</f>
        <v/>
      </c>
      <c r="I2399" s="29" t="str">
        <f>IF(Table2[[#This Row],[M2A]]="","",SUM(Table2[[#This Row],[M2A]]-(IF(Table2[[#This Row],[M1A]]="",Table2[[#This Row],[AWAL]],Table2[[#This Row],[M1A]]))))</f>
        <v/>
      </c>
      <c r="J2399" s="30"/>
      <c r="K239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9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99" s="31" t="str">
        <f>IF(NOT(Table2[[#This Row],[M1B]]=""),"+-","")</f>
        <v/>
      </c>
      <c r="O2399" s="50"/>
    </row>
    <row r="2400" spans="1:15">
      <c r="A2400" s="28">
        <f>IF(Table2[[#This Row],[TT]]&lt;1,"",COUNT(A$2:A2399)+1)</f>
        <v>2191</v>
      </c>
      <c r="B2400" s="38" t="s">
        <v>2426</v>
      </c>
      <c r="C2400" s="39">
        <v>6</v>
      </c>
      <c r="D2400" s="39" t="s">
        <v>2427</v>
      </c>
      <c r="E240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2400" s="29" t="str">
        <f>IF(Table2[[#This Row],[M1A]]="","",Table2[[#This Row],[M1A]]-Table2[[#This Row],[AWAL]])</f>
        <v/>
      </c>
      <c r="I2400" s="29" t="str">
        <f>IF(Table2[[#This Row],[M2A]]="","",SUM(Table2[[#This Row],[M2A]]-(IF(Table2[[#This Row],[M1A]]="",Table2[[#This Row],[AWAL]],Table2[[#This Row],[M1A]]))))</f>
        <v/>
      </c>
      <c r="J2400" s="30"/>
      <c r="K240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0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00" s="31" t="str">
        <f>IF(NOT(Table2[[#This Row],[M1B]]=""),"+-","")</f>
        <v/>
      </c>
      <c r="O2400" s="50"/>
    </row>
    <row r="2401" spans="1:15">
      <c r="A2401" s="28">
        <f>IF(Table2[[#This Row],[TT]]&lt;1,"",COUNT(A$2:A2400)+1)</f>
        <v>2192</v>
      </c>
      <c r="B2401" s="38" t="s">
        <v>2428</v>
      </c>
      <c r="C2401" s="39">
        <v>1</v>
      </c>
      <c r="D2401" s="39" t="s">
        <v>2429</v>
      </c>
      <c r="E240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401" s="29" t="str">
        <f>IF(Table2[[#This Row],[M1A]]="","",Table2[[#This Row],[M1A]]-Table2[[#This Row],[AWAL]])</f>
        <v/>
      </c>
      <c r="I2401" s="29" t="str">
        <f>IF(Table2[[#This Row],[M2A]]="","",SUM(Table2[[#This Row],[M2A]]-(IF(Table2[[#This Row],[M1A]]="",Table2[[#This Row],[AWAL]],Table2[[#This Row],[M1A]]))))</f>
        <v/>
      </c>
      <c r="J2401" s="30"/>
      <c r="K240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0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01" s="31" t="str">
        <f>IF(NOT(Table2[[#This Row],[M1B]]=""),"+-","")</f>
        <v/>
      </c>
      <c r="O2401" s="50"/>
    </row>
    <row r="2402" spans="1:15">
      <c r="A2402" s="28">
        <f>IF(Table2[[#This Row],[TT]]&lt;1,"",COUNT(A$2:A2401)+1)</f>
        <v>2193</v>
      </c>
      <c r="B2402" s="38" t="s">
        <v>2430</v>
      </c>
      <c r="C2402" s="39">
        <v>1</v>
      </c>
      <c r="D2402" s="39" t="s">
        <v>120</v>
      </c>
      <c r="E240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402" s="29" t="str">
        <f>IF(Table2[[#This Row],[M1A]]="","",Table2[[#This Row],[M1A]]-Table2[[#This Row],[AWAL]])</f>
        <v/>
      </c>
      <c r="I2402" s="29" t="str">
        <f>IF(Table2[[#This Row],[M2A]]="","",SUM(Table2[[#This Row],[M2A]]-(IF(Table2[[#This Row],[M1A]]="",Table2[[#This Row],[AWAL]],Table2[[#This Row],[M1A]]))))</f>
        <v/>
      </c>
      <c r="J2402" s="30"/>
      <c r="K240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0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02" s="31" t="str">
        <f>IF(NOT(Table2[[#This Row],[M1B]]=""),"+-","")</f>
        <v/>
      </c>
      <c r="O2402" s="50"/>
    </row>
    <row r="2403" spans="1:15">
      <c r="A2403" s="28">
        <f>IF(Table2[[#This Row],[TT]]&lt;1,"",COUNT(A$2:A2402)+1)</f>
        <v>2194</v>
      </c>
      <c r="B2403" s="38" t="s">
        <v>2431</v>
      </c>
      <c r="C2403" s="39">
        <v>3</v>
      </c>
      <c r="D2403" s="39" t="s">
        <v>1405</v>
      </c>
      <c r="E240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403" s="29" t="str">
        <f>IF(Table2[[#This Row],[M1A]]="","",Table2[[#This Row],[M1A]]-Table2[[#This Row],[AWAL]])</f>
        <v/>
      </c>
      <c r="I2403" s="29" t="str">
        <f>IF(Table2[[#This Row],[M2A]]="","",SUM(Table2[[#This Row],[M2A]]-(IF(Table2[[#This Row],[M1A]]="",Table2[[#This Row],[AWAL]],Table2[[#This Row],[M1A]]))))</f>
        <v/>
      </c>
      <c r="J2403" s="30"/>
      <c r="K240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0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03" s="31" t="str">
        <f>IF(NOT(Table2[[#This Row],[M1B]]=""),"+-","")</f>
        <v/>
      </c>
      <c r="O2403" s="50"/>
    </row>
    <row r="2404" spans="1:15">
      <c r="A2404" s="28">
        <f>IF(Table2[[#This Row],[TT]]&lt;1,"",COUNT(A$2:A2403)+1)</f>
        <v>2195</v>
      </c>
      <c r="B2404" s="38" t="s">
        <v>2432</v>
      </c>
      <c r="C2404" s="39">
        <v>4</v>
      </c>
      <c r="D2404" s="39" t="s">
        <v>135</v>
      </c>
      <c r="E240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404" s="29" t="str">
        <f>IF(Table2[[#This Row],[M1A]]="","",Table2[[#This Row],[M1A]]-Table2[[#This Row],[AWAL]])</f>
        <v/>
      </c>
      <c r="I2404" s="29" t="str">
        <f>IF(Table2[[#This Row],[M2A]]="","",SUM(Table2[[#This Row],[M2A]]-(IF(Table2[[#This Row],[M1A]]="",Table2[[#This Row],[AWAL]],Table2[[#This Row],[M1A]]))))</f>
        <v/>
      </c>
      <c r="J2404" s="30"/>
      <c r="K240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0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04" s="31" t="str">
        <f>IF(NOT(Table2[[#This Row],[M1B]]=""),"+-","")</f>
        <v/>
      </c>
      <c r="O2404" s="50"/>
    </row>
    <row r="2405" spans="1:15">
      <c r="A2405" s="28">
        <f>IF(Table2[[#This Row],[TT]]&lt;1,"",COUNT(A$2:A2404)+1)</f>
        <v>2196</v>
      </c>
      <c r="B2405" s="38" t="s">
        <v>2433</v>
      </c>
      <c r="C2405" s="39">
        <v>4</v>
      </c>
      <c r="D2405" s="39" t="s">
        <v>178</v>
      </c>
      <c r="E240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405" s="29" t="str">
        <f>IF(Table2[[#This Row],[M1A]]="","",Table2[[#This Row],[M1A]]-Table2[[#This Row],[AWAL]])</f>
        <v/>
      </c>
      <c r="I2405" s="29" t="str">
        <f>IF(Table2[[#This Row],[M2A]]="","",SUM(Table2[[#This Row],[M2A]]-(IF(Table2[[#This Row],[M1A]]="",Table2[[#This Row],[AWAL]],Table2[[#This Row],[M1A]]))))</f>
        <v/>
      </c>
      <c r="J2405" s="30"/>
      <c r="K240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0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05" s="31" t="str">
        <f>IF(NOT(Table2[[#This Row],[M1B]]=""),"+-","")</f>
        <v/>
      </c>
      <c r="O2405" s="50"/>
    </row>
    <row r="2406" spans="1:15">
      <c r="A2406" s="28">
        <f>IF(Table2[[#This Row],[TT]]&lt;1,"",COUNT(A$2:A2405)+1)</f>
        <v>2197</v>
      </c>
      <c r="B2406" s="38" t="s">
        <v>2434</v>
      </c>
      <c r="C2406" s="39">
        <v>45</v>
      </c>
      <c r="D2406" s="39" t="s">
        <v>120</v>
      </c>
      <c r="E240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45</v>
      </c>
      <c r="G2406" s="29" t="str">
        <f>IF(Table2[[#This Row],[M1A]]="","",Table2[[#This Row],[M1A]]-Table2[[#This Row],[AWAL]])</f>
        <v/>
      </c>
      <c r="I2406" s="29" t="str">
        <f>IF(Table2[[#This Row],[M2A]]="","",SUM(Table2[[#This Row],[M2A]]-(IF(Table2[[#This Row],[M1A]]="",Table2[[#This Row],[AWAL]],Table2[[#This Row],[M1A]]))))</f>
        <v/>
      </c>
      <c r="J2406" s="30"/>
      <c r="K240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0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06" s="31" t="str">
        <f>IF(NOT(Table2[[#This Row],[M1B]]=""),"+-","")</f>
        <v/>
      </c>
      <c r="O2406" s="50"/>
    </row>
    <row r="2407" spans="1:15">
      <c r="A2407" s="28">
        <f>IF(Table2[[#This Row],[TT]]&lt;1,"",COUNT(A$2:A2406)+1)</f>
        <v>2198</v>
      </c>
      <c r="B2407" s="38" t="s">
        <v>2435</v>
      </c>
      <c r="C2407" s="39">
        <v>2</v>
      </c>
      <c r="D2407" s="39" t="s">
        <v>2436</v>
      </c>
      <c r="E240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407" s="29" t="str">
        <f>IF(Table2[[#This Row],[M1A]]="","",Table2[[#This Row],[M1A]]-Table2[[#This Row],[AWAL]])</f>
        <v/>
      </c>
      <c r="I2407" s="29" t="str">
        <f>IF(Table2[[#This Row],[M2A]]="","",SUM(Table2[[#This Row],[M2A]]-(IF(Table2[[#This Row],[M1A]]="",Table2[[#This Row],[AWAL]],Table2[[#This Row],[M1A]]))))</f>
        <v/>
      </c>
      <c r="J2407" s="30"/>
      <c r="K240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0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07" s="31" t="str">
        <f>IF(NOT(Table2[[#This Row],[M1B]]=""),"+-","")</f>
        <v/>
      </c>
      <c r="O2407" s="50"/>
    </row>
    <row r="2408" spans="1:15">
      <c r="A2408" s="28">
        <f>IF(Table2[[#This Row],[TT]]&lt;1,"",COUNT(A$2:A2407)+1)</f>
        <v>2199</v>
      </c>
      <c r="B2408" s="38" t="s">
        <v>2437</v>
      </c>
      <c r="C2408" s="39">
        <v>16</v>
      </c>
      <c r="D2408" s="39" t="s">
        <v>1502</v>
      </c>
      <c r="E240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16</v>
      </c>
      <c r="G2408" s="29" t="str">
        <f>IF(Table2[[#This Row],[M1A]]="","",Table2[[#This Row],[M1A]]-Table2[[#This Row],[AWAL]])</f>
        <v/>
      </c>
      <c r="I2408" s="29" t="str">
        <f>IF(Table2[[#This Row],[M2A]]="","",SUM(Table2[[#This Row],[M2A]]-(IF(Table2[[#This Row],[M1A]]="",Table2[[#This Row],[AWAL]],Table2[[#This Row],[M1A]]))))</f>
        <v/>
      </c>
      <c r="J2408" s="30"/>
      <c r="K240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0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08" s="31" t="str">
        <f>IF(NOT(Table2[[#This Row],[M1B]]=""),"+-","")</f>
        <v/>
      </c>
      <c r="O2408" s="50"/>
    </row>
    <row r="2409" spans="1:15">
      <c r="A2409" s="28">
        <f>IF(Table2[[#This Row],[TT]]&lt;1,"",COUNT(A$2:A2408)+1)</f>
        <v>2200</v>
      </c>
      <c r="B2409" s="38" t="s">
        <v>2438</v>
      </c>
      <c r="C2409" s="39">
        <v>1</v>
      </c>
      <c r="D2409" s="39" t="s">
        <v>86</v>
      </c>
      <c r="E240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409" s="29" t="str">
        <f>IF(Table2[[#This Row],[M1A]]="","",Table2[[#This Row],[M1A]]-Table2[[#This Row],[AWAL]])</f>
        <v/>
      </c>
      <c r="I2409" s="29" t="str">
        <f>IF(Table2[[#This Row],[M2A]]="","",SUM(Table2[[#This Row],[M2A]]-(IF(Table2[[#This Row],[M1A]]="",Table2[[#This Row],[AWAL]],Table2[[#This Row],[M1A]]))))</f>
        <v/>
      </c>
      <c r="J2409" s="30"/>
      <c r="K240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0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09" s="31" t="str">
        <f>IF(NOT(Table2[[#This Row],[M1B]]=""),"+-","")</f>
        <v/>
      </c>
      <c r="O2409" s="50"/>
    </row>
    <row r="2410" spans="1:15">
      <c r="A2410" s="28">
        <f>IF(Table2[[#This Row],[TT]]&lt;1,"",COUNT(A$2:A2409)+1)</f>
        <v>2201</v>
      </c>
      <c r="B2410" s="38" t="s">
        <v>2439</v>
      </c>
      <c r="C2410" s="39">
        <v>2</v>
      </c>
      <c r="D2410" s="39" t="s">
        <v>135</v>
      </c>
      <c r="E241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410" s="29" t="str">
        <f>IF(Table2[[#This Row],[M1A]]="","",Table2[[#This Row],[M1A]]-Table2[[#This Row],[AWAL]])</f>
        <v/>
      </c>
      <c r="I2410" s="29" t="str">
        <f>IF(Table2[[#This Row],[M2A]]="","",SUM(Table2[[#This Row],[M2A]]-(IF(Table2[[#This Row],[M1A]]="",Table2[[#This Row],[AWAL]],Table2[[#This Row],[M1A]]))))</f>
        <v/>
      </c>
      <c r="J2410" s="30"/>
      <c r="K241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1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10" s="31" t="str">
        <f>IF(NOT(Table2[[#This Row],[M1B]]=""),"+-","")</f>
        <v/>
      </c>
      <c r="O2410" s="50"/>
    </row>
    <row r="2411" spans="1:15">
      <c r="A2411" s="28">
        <f>IF(Table2[[#This Row],[TT]]&lt;1,"",COUNT(A$2:A2410)+1)</f>
        <v>2202</v>
      </c>
      <c r="B2411" s="38" t="s">
        <v>2440</v>
      </c>
      <c r="C2411" s="39">
        <v>4</v>
      </c>
      <c r="D2411" s="39" t="s">
        <v>86</v>
      </c>
      <c r="E241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411" s="29" t="str">
        <f>IF(Table2[[#This Row],[M1A]]="","",Table2[[#This Row],[M1A]]-Table2[[#This Row],[AWAL]])</f>
        <v/>
      </c>
      <c r="I2411" s="29" t="str">
        <f>IF(Table2[[#This Row],[M2A]]="","",SUM(Table2[[#This Row],[M2A]]-(IF(Table2[[#This Row],[M1A]]="",Table2[[#This Row],[AWAL]],Table2[[#This Row],[M1A]]))))</f>
        <v/>
      </c>
      <c r="J2411" s="30"/>
      <c r="K241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1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11" s="31" t="str">
        <f>IF(NOT(Table2[[#This Row],[M1B]]=""),"+-","")</f>
        <v/>
      </c>
      <c r="O2411" s="50"/>
    </row>
    <row r="2412" spans="1:15">
      <c r="A2412" s="28">
        <f>IF(Table2[[#This Row],[TT]]&lt;1,"",COUNT(A$2:A2411)+1)</f>
        <v>2203</v>
      </c>
      <c r="B2412" s="38" t="s">
        <v>2441</v>
      </c>
      <c r="C2412" s="39">
        <v>5</v>
      </c>
      <c r="D2412" s="39" t="s">
        <v>150</v>
      </c>
      <c r="E241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2412" s="29" t="str">
        <f>IF(Table2[[#This Row],[M1A]]="","",Table2[[#This Row],[M1A]]-Table2[[#This Row],[AWAL]])</f>
        <v/>
      </c>
      <c r="I2412" s="29" t="str">
        <f>IF(Table2[[#This Row],[M2A]]="","",SUM(Table2[[#This Row],[M2A]]-(IF(Table2[[#This Row],[M1A]]="",Table2[[#This Row],[AWAL]],Table2[[#This Row],[M1A]]))))</f>
        <v/>
      </c>
      <c r="J2412" s="30"/>
      <c r="K241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1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12" s="31" t="str">
        <f>IF(NOT(Table2[[#This Row],[M1B]]=""),"+-","")</f>
        <v/>
      </c>
      <c r="O2412" s="50"/>
    </row>
    <row r="2413" spans="1:15">
      <c r="A2413" s="28">
        <f>IF(Table2[[#This Row],[TT]]&lt;1,"",COUNT(A$2:A2412)+1)</f>
        <v>2204</v>
      </c>
      <c r="B2413" s="38" t="s">
        <v>2442</v>
      </c>
      <c r="C2413" s="39">
        <v>7</v>
      </c>
      <c r="D2413" s="39" t="s">
        <v>120</v>
      </c>
      <c r="E241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2413" s="29" t="str">
        <f>IF(Table2[[#This Row],[M1A]]="","",Table2[[#This Row],[M1A]]-Table2[[#This Row],[AWAL]])</f>
        <v/>
      </c>
      <c r="I2413" s="29" t="str">
        <f>IF(Table2[[#This Row],[M2A]]="","",SUM(Table2[[#This Row],[M2A]]-(IF(Table2[[#This Row],[M1A]]="",Table2[[#This Row],[AWAL]],Table2[[#This Row],[M1A]]))))</f>
        <v/>
      </c>
      <c r="J2413" s="30"/>
      <c r="K241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1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13" s="31" t="str">
        <f>IF(NOT(Table2[[#This Row],[M1B]]=""),"+-","")</f>
        <v/>
      </c>
      <c r="O2413" s="50"/>
    </row>
    <row r="2414" spans="1:15">
      <c r="A2414" s="28">
        <f>IF(Table2[[#This Row],[TT]]&lt;1,"",COUNT(A$2:A2413)+1)</f>
        <v>2205</v>
      </c>
      <c r="B2414" s="38" t="s">
        <v>2443</v>
      </c>
      <c r="C2414" s="39">
        <v>1</v>
      </c>
      <c r="D2414" s="39" t="s">
        <v>145</v>
      </c>
      <c r="E241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414" s="29" t="str">
        <f>IF(Table2[[#This Row],[M1A]]="","",Table2[[#This Row],[M1A]]-Table2[[#This Row],[AWAL]])</f>
        <v/>
      </c>
      <c r="I2414" s="29" t="str">
        <f>IF(Table2[[#This Row],[M2A]]="","",SUM(Table2[[#This Row],[M2A]]-(IF(Table2[[#This Row],[M1A]]="",Table2[[#This Row],[AWAL]],Table2[[#This Row],[M1A]]))))</f>
        <v/>
      </c>
      <c r="J2414" s="30"/>
      <c r="K241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1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14" s="31" t="str">
        <f>IF(NOT(Table2[[#This Row],[M1B]]=""),"+-","")</f>
        <v/>
      </c>
      <c r="O2414" s="50"/>
    </row>
    <row r="2415" spans="1:15">
      <c r="A2415" s="28">
        <f>IF(Table2[[#This Row],[TT]]&lt;1,"",COUNT(A$2:A2414)+1)</f>
        <v>2206</v>
      </c>
      <c r="B2415" s="38" t="s">
        <v>2444</v>
      </c>
      <c r="C2415" s="39">
        <v>4</v>
      </c>
      <c r="D2415" s="39" t="s">
        <v>120</v>
      </c>
      <c r="E241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415" s="29" t="str">
        <f>IF(Table2[[#This Row],[M1A]]="","",Table2[[#This Row],[M1A]]-Table2[[#This Row],[AWAL]])</f>
        <v/>
      </c>
      <c r="I2415" s="29" t="str">
        <f>IF(Table2[[#This Row],[M2A]]="","",SUM(Table2[[#This Row],[M2A]]-(IF(Table2[[#This Row],[M1A]]="",Table2[[#This Row],[AWAL]],Table2[[#This Row],[M1A]]))))</f>
        <v/>
      </c>
      <c r="J2415" s="30"/>
      <c r="K241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1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15" s="31" t="str">
        <f>IF(NOT(Table2[[#This Row],[M1B]]=""),"+-","")</f>
        <v/>
      </c>
      <c r="O2415" s="50"/>
    </row>
    <row r="2416" spans="1:15">
      <c r="A2416" s="28">
        <f>IF(Table2[[#This Row],[TT]]&lt;1,"",COUNT(A$2:A2415)+1)</f>
        <v>2207</v>
      </c>
      <c r="B2416" s="38" t="s">
        <v>2445</v>
      </c>
      <c r="C2416" s="39">
        <v>12</v>
      </c>
      <c r="D2416" s="39" t="s">
        <v>120</v>
      </c>
      <c r="E241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G2416" s="29" t="str">
        <f>IF(Table2[[#This Row],[M1A]]="","",Table2[[#This Row],[M1A]]-Table2[[#This Row],[AWAL]])</f>
        <v/>
      </c>
      <c r="I2416" s="29" t="str">
        <f>IF(Table2[[#This Row],[M2A]]="","",SUM(Table2[[#This Row],[M2A]]-(IF(Table2[[#This Row],[M1A]]="",Table2[[#This Row],[AWAL]],Table2[[#This Row],[M1A]]))))</f>
        <v/>
      </c>
      <c r="J2416" s="30"/>
      <c r="K241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1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16" s="31" t="str">
        <f>IF(NOT(Table2[[#This Row],[M1B]]=""),"+-","")</f>
        <v/>
      </c>
      <c r="O2416" s="50"/>
    </row>
    <row r="2417" spans="1:15">
      <c r="A2417" s="28">
        <f>IF(Table2[[#This Row],[TT]]&lt;1,"",COUNT(A$2:A2416)+1)</f>
        <v>2208</v>
      </c>
      <c r="B2417" s="38" t="s">
        <v>2446</v>
      </c>
      <c r="C2417" s="39">
        <v>1</v>
      </c>
      <c r="D2417" s="39" t="s">
        <v>32</v>
      </c>
      <c r="E241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417" s="29" t="str">
        <f>IF(Table2[[#This Row],[M1A]]="","",Table2[[#This Row],[M1A]]-Table2[[#This Row],[AWAL]])</f>
        <v/>
      </c>
      <c r="I2417" s="29" t="str">
        <f>IF(Table2[[#This Row],[M2A]]="","",SUM(Table2[[#This Row],[M2A]]-(IF(Table2[[#This Row],[M1A]]="",Table2[[#This Row],[AWAL]],Table2[[#This Row],[M1A]]))))</f>
        <v/>
      </c>
      <c r="J2417" s="30"/>
      <c r="K241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1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17" s="31" t="str">
        <f>IF(NOT(Table2[[#This Row],[M1B]]=""),"+-","")</f>
        <v/>
      </c>
      <c r="O2417" s="50"/>
    </row>
    <row r="2418" spans="1:15">
      <c r="A2418" s="28">
        <f>IF(Table2[[#This Row],[TT]]&lt;1,"",COUNT(A$2:A2417)+1)</f>
        <v>2209</v>
      </c>
      <c r="B2418" s="38" t="s">
        <v>2446</v>
      </c>
      <c r="C2418" s="39">
        <v>4</v>
      </c>
      <c r="D2418" s="39" t="s">
        <v>135</v>
      </c>
      <c r="E241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418" s="29" t="str">
        <f>IF(Table2[[#This Row],[M1A]]="","",Table2[[#This Row],[M1A]]-Table2[[#This Row],[AWAL]])</f>
        <v/>
      </c>
      <c r="I2418" s="29" t="str">
        <f>IF(Table2[[#This Row],[M2A]]="","",SUM(Table2[[#This Row],[M2A]]-(IF(Table2[[#This Row],[M1A]]="",Table2[[#This Row],[AWAL]],Table2[[#This Row],[M1A]]))))</f>
        <v/>
      </c>
      <c r="J2418" s="30"/>
      <c r="K241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1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18" s="31" t="str">
        <f>IF(NOT(Table2[[#This Row],[M1B]]=""),"+-","")</f>
        <v/>
      </c>
      <c r="O2418" s="50"/>
    </row>
    <row r="2419" spans="1:15">
      <c r="A2419" s="28">
        <f>IF(Table2[[#This Row],[TT]]&lt;1,"",COUNT(A$2:A2418)+1)</f>
        <v>2210</v>
      </c>
      <c r="B2419" s="38" t="s">
        <v>2447</v>
      </c>
      <c r="C2419" s="39">
        <v>3</v>
      </c>
      <c r="D2419" s="39" t="s">
        <v>86</v>
      </c>
      <c r="E241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419" s="29" t="str">
        <f>IF(Table2[[#This Row],[M1A]]="","",Table2[[#This Row],[M1A]]-Table2[[#This Row],[AWAL]])</f>
        <v/>
      </c>
      <c r="I2419" s="29" t="str">
        <f>IF(Table2[[#This Row],[M2A]]="","",SUM(Table2[[#This Row],[M2A]]-(IF(Table2[[#This Row],[M1A]]="",Table2[[#This Row],[AWAL]],Table2[[#This Row],[M1A]]))))</f>
        <v/>
      </c>
      <c r="J2419" s="30"/>
      <c r="K241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1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19" s="31" t="str">
        <f>IF(NOT(Table2[[#This Row],[M1B]]=""),"+-","")</f>
        <v/>
      </c>
      <c r="O2419" s="50"/>
    </row>
    <row r="2420" spans="1:15">
      <c r="A2420" s="28">
        <f>IF(Table2[[#This Row],[TT]]&lt;1,"",COUNT(A$2:A2419)+1)</f>
        <v>2211</v>
      </c>
      <c r="B2420" s="38" t="s">
        <v>2448</v>
      </c>
      <c r="C2420" s="39">
        <v>3</v>
      </c>
      <c r="D2420" s="39" t="s">
        <v>135</v>
      </c>
      <c r="E242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420" s="29" t="str">
        <f>IF(Table2[[#This Row],[M1A]]="","",Table2[[#This Row],[M1A]]-Table2[[#This Row],[AWAL]])</f>
        <v/>
      </c>
      <c r="I2420" s="29" t="str">
        <f>IF(Table2[[#This Row],[M2A]]="","",SUM(Table2[[#This Row],[M2A]]-(IF(Table2[[#This Row],[M1A]]="",Table2[[#This Row],[AWAL]],Table2[[#This Row],[M1A]]))))</f>
        <v/>
      </c>
      <c r="J2420" s="30"/>
      <c r="K242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2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20" s="31" t="str">
        <f>IF(NOT(Table2[[#This Row],[M1B]]=""),"+-","")</f>
        <v/>
      </c>
      <c r="O2420" s="50"/>
    </row>
    <row r="2421" spans="1:15">
      <c r="A2421" s="28">
        <f>IF(Table2[[#This Row],[TT]]&lt;1,"",COUNT(A$2:A2420)+1)</f>
        <v>2212</v>
      </c>
      <c r="B2421" s="38" t="s">
        <v>2449</v>
      </c>
      <c r="C2421" s="39">
        <v>3</v>
      </c>
      <c r="D2421" s="39" t="s">
        <v>19</v>
      </c>
      <c r="E242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421" s="29" t="str">
        <f>IF(Table2[[#This Row],[M1A]]="","",Table2[[#This Row],[M1A]]-Table2[[#This Row],[AWAL]])</f>
        <v/>
      </c>
      <c r="I2421" s="29" t="str">
        <f>IF(Table2[[#This Row],[M2A]]="","",SUM(Table2[[#This Row],[M2A]]-(IF(Table2[[#This Row],[M1A]]="",Table2[[#This Row],[AWAL]],Table2[[#This Row],[M1A]]))))</f>
        <v/>
      </c>
      <c r="J2421" s="30"/>
      <c r="K242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2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21" s="31" t="str">
        <f>IF(NOT(Table2[[#This Row],[M1B]]=""),"+-","")</f>
        <v/>
      </c>
      <c r="O2421" s="50"/>
    </row>
    <row r="2422" spans="1:15">
      <c r="A2422" s="28">
        <f>IF(Table2[[#This Row],[TT]]&lt;1,"",COUNT(A$2:A2421)+1)</f>
        <v>2213</v>
      </c>
      <c r="B2422" s="38" t="s">
        <v>2450</v>
      </c>
      <c r="C2422" s="39">
        <v>6</v>
      </c>
      <c r="D2422" s="39" t="s">
        <v>32</v>
      </c>
      <c r="E242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2422" s="29" t="str">
        <f>IF(Table2[[#This Row],[M1A]]="","",Table2[[#This Row],[M1A]]-Table2[[#This Row],[AWAL]])</f>
        <v/>
      </c>
      <c r="I2422" s="29" t="str">
        <f>IF(Table2[[#This Row],[M2A]]="","",SUM(Table2[[#This Row],[M2A]]-(IF(Table2[[#This Row],[M1A]]="",Table2[[#This Row],[AWAL]],Table2[[#This Row],[M1A]]))))</f>
        <v/>
      </c>
      <c r="J2422" s="30"/>
      <c r="K242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2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22" s="31" t="str">
        <f>IF(NOT(Table2[[#This Row],[M1B]]=""),"+-","")</f>
        <v/>
      </c>
      <c r="O2422" s="50"/>
    </row>
    <row r="2423" spans="1:15">
      <c r="A2423" s="28">
        <f>IF(Table2[[#This Row],[TT]]&lt;1,"",COUNT(A$2:A2422)+1)</f>
        <v>2214</v>
      </c>
      <c r="B2423" s="38" t="s">
        <v>2451</v>
      </c>
      <c r="C2423" s="39">
        <v>4</v>
      </c>
      <c r="D2423" s="39" t="s">
        <v>157</v>
      </c>
      <c r="E242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423" s="29" t="str">
        <f>IF(Table2[[#This Row],[M1A]]="","",Table2[[#This Row],[M1A]]-Table2[[#This Row],[AWAL]])</f>
        <v/>
      </c>
      <c r="I2423" s="29" t="str">
        <f>IF(Table2[[#This Row],[M2A]]="","",SUM(Table2[[#This Row],[M2A]]-(IF(Table2[[#This Row],[M1A]]="",Table2[[#This Row],[AWAL]],Table2[[#This Row],[M1A]]))))</f>
        <v/>
      </c>
      <c r="J2423" s="30"/>
      <c r="K242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2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23" s="31" t="str">
        <f>IF(NOT(Table2[[#This Row],[M1B]]=""),"+-","")</f>
        <v/>
      </c>
      <c r="O2423" s="50"/>
    </row>
    <row r="2424" spans="1:15">
      <c r="A2424" s="28">
        <f>IF(Table2[[#This Row],[TT]]&lt;1,"",COUNT(A$2:A2423)+1)</f>
        <v>2215</v>
      </c>
      <c r="B2424" s="38" t="s">
        <v>2452</v>
      </c>
      <c r="C2424" s="39">
        <v>2</v>
      </c>
      <c r="D2424" s="39" t="s">
        <v>196</v>
      </c>
      <c r="E242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424" s="29" t="str">
        <f>IF(Table2[[#This Row],[M1A]]="","",Table2[[#This Row],[M1A]]-Table2[[#This Row],[AWAL]])</f>
        <v/>
      </c>
      <c r="I2424" s="29" t="str">
        <f>IF(Table2[[#This Row],[M2A]]="","",SUM(Table2[[#This Row],[M2A]]-(IF(Table2[[#This Row],[M1A]]="",Table2[[#This Row],[AWAL]],Table2[[#This Row],[M1A]]))))</f>
        <v/>
      </c>
      <c r="J2424" s="30"/>
      <c r="K242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2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24" s="31" t="str">
        <f>IF(NOT(Table2[[#This Row],[M1B]]=""),"+-","")</f>
        <v/>
      </c>
      <c r="O2424" s="50"/>
    </row>
    <row r="2425" spans="1:15">
      <c r="A2425" s="28">
        <f>IF(Table2[[#This Row],[TT]]&lt;1,"",COUNT(A$2:A2424)+1)</f>
        <v>2216</v>
      </c>
      <c r="B2425" s="38" t="s">
        <v>2453</v>
      </c>
      <c r="C2425" s="39">
        <v>1</v>
      </c>
      <c r="D2425" s="39" t="s">
        <v>32</v>
      </c>
      <c r="E242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425" s="29" t="str">
        <f>IF(Table2[[#This Row],[M1A]]="","",Table2[[#This Row],[M1A]]-Table2[[#This Row],[AWAL]])</f>
        <v/>
      </c>
      <c r="I2425" s="29" t="str">
        <f>IF(Table2[[#This Row],[M2A]]="","",SUM(Table2[[#This Row],[M2A]]-(IF(Table2[[#This Row],[M1A]]="",Table2[[#This Row],[AWAL]],Table2[[#This Row],[M1A]]))))</f>
        <v/>
      </c>
      <c r="J2425" s="30"/>
      <c r="K242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2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25" s="31" t="str">
        <f>IF(NOT(Table2[[#This Row],[M1B]]=""),"+-","")</f>
        <v/>
      </c>
      <c r="O2425" s="50"/>
    </row>
    <row r="2426" spans="1:15">
      <c r="A2426" s="28">
        <f>IF(Table2[[#This Row],[TT]]&lt;1,"",COUNT(A$2:A2425)+1)</f>
        <v>2217</v>
      </c>
      <c r="B2426" s="38" t="s">
        <v>2454</v>
      </c>
      <c r="C2426" s="39">
        <v>2</v>
      </c>
      <c r="D2426" s="39" t="s">
        <v>86</v>
      </c>
      <c r="E242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426" s="29" t="str">
        <f>IF(Table2[[#This Row],[M1A]]="","",Table2[[#This Row],[M1A]]-Table2[[#This Row],[AWAL]])</f>
        <v/>
      </c>
      <c r="I2426" s="29" t="str">
        <f>IF(Table2[[#This Row],[M2A]]="","",SUM(Table2[[#This Row],[M2A]]-(IF(Table2[[#This Row],[M1A]]="",Table2[[#This Row],[AWAL]],Table2[[#This Row],[M1A]]))))</f>
        <v/>
      </c>
      <c r="J2426" s="30"/>
      <c r="K242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2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26" s="31" t="str">
        <f>IF(NOT(Table2[[#This Row],[M1B]]=""),"+-","")</f>
        <v/>
      </c>
      <c r="O2426" s="50"/>
    </row>
    <row r="2427" spans="1:15">
      <c r="A2427" s="28">
        <f>IF(Table2[[#This Row],[TT]]&lt;1,"",COUNT(A$2:A2426)+1)</f>
        <v>2218</v>
      </c>
      <c r="B2427" s="38" t="s">
        <v>2454</v>
      </c>
      <c r="C2427" s="39">
        <v>3</v>
      </c>
      <c r="D2427" s="39" t="s">
        <v>1405</v>
      </c>
      <c r="E242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427" s="29" t="str">
        <f>IF(Table2[[#This Row],[M1A]]="","",Table2[[#This Row],[M1A]]-Table2[[#This Row],[AWAL]])</f>
        <v/>
      </c>
      <c r="I2427" s="29" t="str">
        <f>IF(Table2[[#This Row],[M2A]]="","",SUM(Table2[[#This Row],[M2A]]-(IF(Table2[[#This Row],[M1A]]="",Table2[[#This Row],[AWAL]],Table2[[#This Row],[M1A]]))))</f>
        <v/>
      </c>
      <c r="J2427" s="30"/>
      <c r="K242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2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27" s="31" t="str">
        <f>IF(NOT(Table2[[#This Row],[M1B]]=""),"+-","")</f>
        <v/>
      </c>
      <c r="O2427" s="50"/>
    </row>
    <row r="2428" spans="1:15">
      <c r="A2428" s="28">
        <f>IF(Table2[[#This Row],[TT]]&lt;1,"",COUNT(A$2:A2427)+1)</f>
        <v>2219</v>
      </c>
      <c r="B2428" s="38" t="s">
        <v>2455</v>
      </c>
      <c r="C2428" s="39">
        <v>5</v>
      </c>
      <c r="D2428" s="39" t="s">
        <v>86</v>
      </c>
      <c r="E242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2428" s="29" t="str">
        <f>IF(Table2[[#This Row],[M1A]]="","",Table2[[#This Row],[M1A]]-Table2[[#This Row],[AWAL]])</f>
        <v/>
      </c>
      <c r="I2428" s="29" t="str">
        <f>IF(Table2[[#This Row],[M2A]]="","",SUM(Table2[[#This Row],[M2A]]-(IF(Table2[[#This Row],[M1A]]="",Table2[[#This Row],[AWAL]],Table2[[#This Row],[M1A]]))))</f>
        <v/>
      </c>
      <c r="J2428" s="30"/>
      <c r="K242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2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28" s="31" t="str">
        <f>IF(NOT(Table2[[#This Row],[M1B]]=""),"+-","")</f>
        <v/>
      </c>
      <c r="O2428" s="50"/>
    </row>
    <row r="2429" spans="1:15">
      <c r="A2429" s="28">
        <f>IF(Table2[[#This Row],[TT]]&lt;1,"",COUNT(A$2:A2428)+1)</f>
        <v>2220</v>
      </c>
      <c r="B2429" s="38" t="s">
        <v>2456</v>
      </c>
      <c r="C2429" s="39">
        <v>8</v>
      </c>
      <c r="D2429" s="39" t="s">
        <v>86</v>
      </c>
      <c r="E242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2429" s="29" t="str">
        <f>IF(Table2[[#This Row],[M1A]]="","",Table2[[#This Row],[M1A]]-Table2[[#This Row],[AWAL]])</f>
        <v/>
      </c>
      <c r="I2429" s="29" t="str">
        <f>IF(Table2[[#This Row],[M2A]]="","",SUM(Table2[[#This Row],[M2A]]-(IF(Table2[[#This Row],[M1A]]="",Table2[[#This Row],[AWAL]],Table2[[#This Row],[M1A]]))))</f>
        <v/>
      </c>
      <c r="J2429" s="30"/>
      <c r="K242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2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29" s="31" t="str">
        <f>IF(NOT(Table2[[#This Row],[M1B]]=""),"+-","")</f>
        <v/>
      </c>
      <c r="O2429" s="50"/>
    </row>
    <row r="2430" spans="1:15">
      <c r="A2430" s="28">
        <f>IF(Table2[[#This Row],[TT]]&lt;1,"",COUNT(A$2:A2429)+1)</f>
        <v>2221</v>
      </c>
      <c r="B2430" s="38" t="s">
        <v>2457</v>
      </c>
      <c r="C2430" s="39">
        <v>3</v>
      </c>
      <c r="D2430" s="39" t="s">
        <v>2458</v>
      </c>
      <c r="E243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430" s="29" t="str">
        <f>IF(Table2[[#This Row],[M1A]]="","",Table2[[#This Row],[M1A]]-Table2[[#This Row],[AWAL]])</f>
        <v/>
      </c>
      <c r="I2430" s="29" t="str">
        <f>IF(Table2[[#This Row],[M2A]]="","",SUM(Table2[[#This Row],[M2A]]-(IF(Table2[[#This Row],[M1A]]="",Table2[[#This Row],[AWAL]],Table2[[#This Row],[M1A]]))))</f>
        <v/>
      </c>
      <c r="J2430" s="30"/>
      <c r="K243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3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30" s="31" t="str">
        <f>IF(NOT(Table2[[#This Row],[M1B]]=""),"+-","")</f>
        <v/>
      </c>
      <c r="O2430" s="50"/>
    </row>
    <row r="2431" spans="1:15">
      <c r="A2431" s="28">
        <f>IF(Table2[[#This Row],[TT]]&lt;1,"",COUNT(A$2:A2430)+1)</f>
        <v>2222</v>
      </c>
      <c r="B2431" s="38" t="s">
        <v>2459</v>
      </c>
      <c r="C2431" s="39">
        <v>2</v>
      </c>
      <c r="D2431" s="39" t="s">
        <v>32</v>
      </c>
      <c r="E243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431" s="29" t="str">
        <f>IF(Table2[[#This Row],[M1A]]="","",Table2[[#This Row],[M1A]]-Table2[[#This Row],[AWAL]])</f>
        <v/>
      </c>
      <c r="I2431" s="29" t="str">
        <f>IF(Table2[[#This Row],[M2A]]="","",SUM(Table2[[#This Row],[M2A]]-(IF(Table2[[#This Row],[M1A]]="",Table2[[#This Row],[AWAL]],Table2[[#This Row],[M1A]]))))</f>
        <v/>
      </c>
      <c r="J2431" s="30"/>
      <c r="K243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3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31" s="31" t="str">
        <f>IF(NOT(Table2[[#This Row],[M1B]]=""),"+-","")</f>
        <v/>
      </c>
      <c r="O2431" s="50"/>
    </row>
    <row r="2432" spans="1:15">
      <c r="A2432" s="28">
        <f>IF(Table2[[#This Row],[TT]]&lt;1,"",COUNT(A$2:A2431)+1)</f>
        <v>2223</v>
      </c>
      <c r="B2432" s="38" t="s">
        <v>2460</v>
      </c>
      <c r="C2432" s="39">
        <v>2</v>
      </c>
      <c r="D2432" s="39" t="s">
        <v>186</v>
      </c>
      <c r="E243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432" s="29" t="str">
        <f>IF(Table2[[#This Row],[M1A]]="","",Table2[[#This Row],[M1A]]-Table2[[#This Row],[AWAL]])</f>
        <v/>
      </c>
      <c r="I2432" s="29" t="str">
        <f>IF(Table2[[#This Row],[M2A]]="","",SUM(Table2[[#This Row],[M2A]]-(IF(Table2[[#This Row],[M1A]]="",Table2[[#This Row],[AWAL]],Table2[[#This Row],[M1A]]))))</f>
        <v/>
      </c>
      <c r="J2432" s="30"/>
      <c r="K243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3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32" s="31" t="str">
        <f>IF(NOT(Table2[[#This Row],[M1B]]=""),"+-","")</f>
        <v/>
      </c>
      <c r="O2432" s="50"/>
    </row>
    <row r="2433" spans="1:15">
      <c r="A2433" s="28">
        <f>IF(Table2[[#This Row],[TT]]&lt;1,"",COUNT(A$2:A2432)+1)</f>
        <v>2224</v>
      </c>
      <c r="B2433" s="38" t="s">
        <v>2461</v>
      </c>
      <c r="C2433" s="39">
        <v>1</v>
      </c>
      <c r="D2433" s="39">
        <v>0</v>
      </c>
      <c r="E243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433" s="29" t="str">
        <f>IF(Table2[[#This Row],[M1A]]="","",Table2[[#This Row],[M1A]]-Table2[[#This Row],[AWAL]])</f>
        <v/>
      </c>
      <c r="I2433" s="29" t="str">
        <f>IF(Table2[[#This Row],[M2A]]="","",SUM(Table2[[#This Row],[M2A]]-(IF(Table2[[#This Row],[M1A]]="",Table2[[#This Row],[AWAL]],Table2[[#This Row],[M1A]]))))</f>
        <v/>
      </c>
      <c r="J2433" s="30"/>
      <c r="K243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3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33" s="31" t="str">
        <f>IF(NOT(Table2[[#This Row],[M1B]]=""),"+-","")</f>
        <v/>
      </c>
      <c r="O2433" s="50"/>
    </row>
    <row r="2434" spans="1:15">
      <c r="A2434" s="28">
        <f>IF(Table2[[#This Row],[TT]]&lt;1,"",COUNT(A$2:A2433)+1)</f>
        <v>2225</v>
      </c>
      <c r="B2434" s="38" t="s">
        <v>2462</v>
      </c>
      <c r="C2434" s="39">
        <v>5</v>
      </c>
      <c r="D2434" s="39">
        <v>240</v>
      </c>
      <c r="E243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2434" s="29" t="str">
        <f>IF(Table2[[#This Row],[M1A]]="","",Table2[[#This Row],[M1A]]-Table2[[#This Row],[AWAL]])</f>
        <v/>
      </c>
      <c r="I2434" s="29" t="str">
        <f>IF(Table2[[#This Row],[M2A]]="","",SUM(Table2[[#This Row],[M2A]]-(IF(Table2[[#This Row],[M1A]]="",Table2[[#This Row],[AWAL]],Table2[[#This Row],[M1A]]))))</f>
        <v/>
      </c>
      <c r="J2434" s="30"/>
      <c r="K243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3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34" s="31" t="str">
        <f>IF(NOT(Table2[[#This Row],[M1B]]=""),"+-","")</f>
        <v/>
      </c>
      <c r="O2434" s="50"/>
    </row>
    <row r="2435" spans="1:15">
      <c r="A2435" s="28">
        <f>IF(Table2[[#This Row],[TT]]&lt;1,"",COUNT(A$2:A2434)+1)</f>
        <v>2226</v>
      </c>
      <c r="B2435" s="38" t="s">
        <v>2463</v>
      </c>
      <c r="C2435" s="39">
        <v>6</v>
      </c>
      <c r="D2435" s="39">
        <v>240</v>
      </c>
      <c r="E243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2435" s="29" t="str">
        <f>IF(Table2[[#This Row],[M1A]]="","",Table2[[#This Row],[M1A]]-Table2[[#This Row],[AWAL]])</f>
        <v/>
      </c>
      <c r="I2435" s="29" t="str">
        <f>IF(Table2[[#This Row],[M2A]]="","",SUM(Table2[[#This Row],[M2A]]-(IF(Table2[[#This Row],[M1A]]="",Table2[[#This Row],[AWAL]],Table2[[#This Row],[M1A]]))))</f>
        <v/>
      </c>
      <c r="J2435" s="30"/>
      <c r="K243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3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35" s="31" t="str">
        <f>IF(NOT(Table2[[#This Row],[M1B]]=""),"+-","")</f>
        <v/>
      </c>
      <c r="O2435" s="50"/>
    </row>
    <row r="2436" spans="1:15">
      <c r="A2436" s="28">
        <f>IF(Table2[[#This Row],[TT]]&lt;1,"",COUNT(A$2:A2435)+1)</f>
        <v>2227</v>
      </c>
      <c r="B2436" s="38" t="s">
        <v>2464</v>
      </c>
      <c r="C2436" s="39">
        <v>1</v>
      </c>
      <c r="D2436" s="39" t="s">
        <v>43</v>
      </c>
      <c r="E243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436" s="29" t="str">
        <f>IF(Table2[[#This Row],[M1A]]="","",Table2[[#This Row],[M1A]]-Table2[[#This Row],[AWAL]])</f>
        <v/>
      </c>
      <c r="I2436" s="29" t="str">
        <f>IF(Table2[[#This Row],[M2A]]="","",SUM(Table2[[#This Row],[M2A]]-(IF(Table2[[#This Row],[M1A]]="",Table2[[#This Row],[AWAL]],Table2[[#This Row],[M1A]]))))</f>
        <v/>
      </c>
      <c r="J2436" s="30"/>
      <c r="K243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3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36" s="31" t="str">
        <f>IF(NOT(Table2[[#This Row],[M1B]]=""),"+-","")</f>
        <v/>
      </c>
      <c r="O2436" s="50"/>
    </row>
    <row r="2437" spans="1:15">
      <c r="A2437" s="28">
        <f>IF(Table2[[#This Row],[TT]]&lt;1,"",COUNT(A$2:A2436)+1)</f>
        <v>2228</v>
      </c>
      <c r="B2437" s="38" t="s">
        <v>2465</v>
      </c>
      <c r="C2437" s="39">
        <v>1</v>
      </c>
      <c r="D2437" s="39" t="s">
        <v>135</v>
      </c>
      <c r="E243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437" s="29" t="str">
        <f>IF(Table2[[#This Row],[M1A]]="","",Table2[[#This Row],[M1A]]-Table2[[#This Row],[AWAL]])</f>
        <v/>
      </c>
      <c r="I2437" s="29" t="str">
        <f>IF(Table2[[#This Row],[M2A]]="","",SUM(Table2[[#This Row],[M2A]]-(IF(Table2[[#This Row],[M1A]]="",Table2[[#This Row],[AWAL]],Table2[[#This Row],[M1A]]))))</f>
        <v/>
      </c>
      <c r="J2437" s="30"/>
      <c r="K243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3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37" s="31" t="str">
        <f>IF(NOT(Table2[[#This Row],[M1B]]=""),"+-","")</f>
        <v/>
      </c>
      <c r="O2437" s="50"/>
    </row>
    <row r="2438" spans="1:15">
      <c r="A2438" s="28">
        <f>IF(Table2[[#This Row],[TT]]&lt;1,"",COUNT(A$2:A2437)+1)</f>
        <v>2229</v>
      </c>
      <c r="B2438" s="38" t="s">
        <v>2466</v>
      </c>
      <c r="C2438" s="39">
        <v>1</v>
      </c>
      <c r="D2438" s="39" t="s">
        <v>2467</v>
      </c>
      <c r="E243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438" s="29" t="str">
        <f>IF(Table2[[#This Row],[M1A]]="","",Table2[[#This Row],[M1A]]-Table2[[#This Row],[AWAL]])</f>
        <v/>
      </c>
      <c r="I2438" s="29" t="str">
        <f>IF(Table2[[#This Row],[M2A]]="","",SUM(Table2[[#This Row],[M2A]]-(IF(Table2[[#This Row],[M1A]]="",Table2[[#This Row],[AWAL]],Table2[[#This Row],[M1A]]))))</f>
        <v/>
      </c>
      <c r="J2438" s="30"/>
      <c r="K243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3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38" s="31" t="str">
        <f>IF(NOT(Table2[[#This Row],[M1B]]=""),"+-","")</f>
        <v/>
      </c>
      <c r="O2438" s="50"/>
    </row>
    <row r="2439" spans="1:15">
      <c r="A2439" s="28">
        <f>IF(Table2[[#This Row],[TT]]&lt;1,"",COUNT(A$2:A2438)+1)</f>
        <v>2230</v>
      </c>
      <c r="B2439" s="38" t="s">
        <v>2468</v>
      </c>
      <c r="C2439" s="39">
        <v>5</v>
      </c>
      <c r="D2439" s="39" t="s">
        <v>2467</v>
      </c>
      <c r="E243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2439" s="29" t="str">
        <f>IF(Table2[[#This Row],[M1A]]="","",Table2[[#This Row],[M1A]]-Table2[[#This Row],[AWAL]])</f>
        <v/>
      </c>
      <c r="I2439" s="29" t="str">
        <f>IF(Table2[[#This Row],[M2A]]="","",SUM(Table2[[#This Row],[M2A]]-(IF(Table2[[#This Row],[M1A]]="",Table2[[#This Row],[AWAL]],Table2[[#This Row],[M1A]]))))</f>
        <v/>
      </c>
      <c r="J2439" s="30"/>
      <c r="K243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3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39" s="31" t="str">
        <f>IF(NOT(Table2[[#This Row],[M1B]]=""),"+-","")</f>
        <v/>
      </c>
      <c r="O2439" s="50"/>
    </row>
    <row r="2440" spans="1:15">
      <c r="A2440" s="28">
        <f>IF(Table2[[#This Row],[TT]]&lt;1,"",COUNT(A$2:A2439)+1)</f>
        <v>2231</v>
      </c>
      <c r="B2440" s="70" t="s">
        <v>2469</v>
      </c>
      <c r="C2440" s="71">
        <v>1</v>
      </c>
      <c r="D2440" s="71" t="s">
        <v>2470</v>
      </c>
      <c r="E244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440" s="29" t="str">
        <f>IF(Table2[[#This Row],[M1A]]="","",Table2[[#This Row],[M1A]]-Table2[[#This Row],[AWAL]])</f>
        <v/>
      </c>
      <c r="I2440" s="29" t="str">
        <f>IF(Table2[[#This Row],[M2A]]="","",SUM(Table2[[#This Row],[M2A]]-(IF(Table2[[#This Row],[M1A]]="",Table2[[#This Row],[AWAL]],Table2[[#This Row],[M1A]]))))</f>
        <v/>
      </c>
      <c r="J2440" s="30"/>
      <c r="K244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4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40" s="31" t="str">
        <f>IF(NOT(Table2[[#This Row],[M1B]]=""),"+-","")</f>
        <v/>
      </c>
      <c r="O2440" s="50"/>
    </row>
    <row r="2441" spans="1:15">
      <c r="A2441" s="28">
        <f>IF(Table2[[#This Row],[TT]]&lt;1,"",COUNT(A$2:A2440)+1)</f>
        <v>2232</v>
      </c>
      <c r="B2441" s="38" t="s">
        <v>2471</v>
      </c>
      <c r="C2441" s="39">
        <v>2</v>
      </c>
      <c r="D2441" s="39" t="s">
        <v>3147</v>
      </c>
      <c r="E244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441" s="29" t="str">
        <f>IF(Table2[[#This Row],[M1A]]="","",Table2[[#This Row],[M1A]]-Table2[[#This Row],[AWAL]])</f>
        <v/>
      </c>
      <c r="I2441" s="29" t="str">
        <f>IF(Table2[[#This Row],[M2A]]="","",SUM(Table2[[#This Row],[M2A]]-(IF(Table2[[#This Row],[M1A]]="",Table2[[#This Row],[AWAL]],Table2[[#This Row],[M1A]]))))</f>
        <v/>
      </c>
      <c r="J2441" s="30"/>
      <c r="K244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4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41" s="31" t="str">
        <f>IF(NOT(Table2[[#This Row],[M1B]]=""),"+-","")</f>
        <v/>
      </c>
      <c r="O2441" s="50"/>
    </row>
    <row r="2442" spans="1:15">
      <c r="A2442" s="28">
        <f>IF(Table2[[#This Row],[TT]]&lt;1,"",COUNT(A$2:A2441)+1)</f>
        <v>2233</v>
      </c>
      <c r="B2442" s="38" t="s">
        <v>2471</v>
      </c>
      <c r="C2442" s="39">
        <v>1</v>
      </c>
      <c r="D2442" s="39" t="s">
        <v>2472</v>
      </c>
      <c r="E244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442" s="29" t="str">
        <f>IF(Table2[[#This Row],[M1A]]="","",Table2[[#This Row],[M1A]]-Table2[[#This Row],[AWAL]])</f>
        <v/>
      </c>
      <c r="I2442" s="29" t="str">
        <f>IF(Table2[[#This Row],[M2A]]="","",SUM(Table2[[#This Row],[M2A]]-(IF(Table2[[#This Row],[M1A]]="",Table2[[#This Row],[AWAL]],Table2[[#This Row],[M1A]]))))</f>
        <v/>
      </c>
      <c r="J2442" s="30"/>
      <c r="K244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4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42" s="31" t="str">
        <f>IF(NOT(Table2[[#This Row],[M1B]]=""),"+-","")</f>
        <v/>
      </c>
      <c r="O2442" s="50"/>
    </row>
    <row r="2443" spans="1:15">
      <c r="A2443" s="28">
        <f>IF(Table2[[#This Row],[TT]]&lt;1,"",COUNT(A$2:A2442)+1)</f>
        <v>2234</v>
      </c>
      <c r="B2443" s="38" t="s">
        <v>2473</v>
      </c>
      <c r="C2443" s="39">
        <v>1</v>
      </c>
      <c r="D2443" s="39" t="s">
        <v>2474</v>
      </c>
      <c r="E244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443" s="29" t="str">
        <f>IF(Table2[[#This Row],[M1A]]="","",Table2[[#This Row],[M1A]]-Table2[[#This Row],[AWAL]])</f>
        <v/>
      </c>
      <c r="I2443" s="29" t="str">
        <f>IF(Table2[[#This Row],[M2A]]="","",SUM(Table2[[#This Row],[M2A]]-(IF(Table2[[#This Row],[M1A]]="",Table2[[#This Row],[AWAL]],Table2[[#This Row],[M1A]]))))</f>
        <v/>
      </c>
      <c r="J2443" s="30"/>
      <c r="K244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4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43" s="31" t="str">
        <f>IF(NOT(Table2[[#This Row],[M1B]]=""),"+-","")</f>
        <v/>
      </c>
      <c r="O2443" s="50"/>
    </row>
    <row r="2444" spans="1:15">
      <c r="A2444" s="28">
        <f>IF(Table2[[#This Row],[TT]]&lt;1,"",COUNT(A$2:A2443)+1)</f>
        <v>2235</v>
      </c>
      <c r="B2444" s="38" t="s">
        <v>2475</v>
      </c>
      <c r="C2444" s="39">
        <v>2</v>
      </c>
      <c r="D2444" s="39" t="s">
        <v>2476</v>
      </c>
      <c r="E244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444" s="29" t="str">
        <f>IF(Table2[[#This Row],[M1A]]="","",Table2[[#This Row],[M1A]]-Table2[[#This Row],[AWAL]])</f>
        <v/>
      </c>
      <c r="I2444" s="29" t="str">
        <f>IF(Table2[[#This Row],[M2A]]="","",SUM(Table2[[#This Row],[M2A]]-(IF(Table2[[#This Row],[M1A]]="",Table2[[#This Row],[AWAL]],Table2[[#This Row],[M1A]]))))</f>
        <v/>
      </c>
      <c r="J2444" s="30"/>
      <c r="K244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4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44" s="31" t="str">
        <f>IF(NOT(Table2[[#This Row],[M1B]]=""),"+-","")</f>
        <v/>
      </c>
      <c r="O2444" s="50"/>
    </row>
    <row r="2445" spans="1:15">
      <c r="A2445" s="28">
        <f>IF(Table2[[#This Row],[TT]]&lt;1,"",COUNT(A$2:A2444)+1)</f>
        <v>2236</v>
      </c>
      <c r="B2445" s="38" t="s">
        <v>2477</v>
      </c>
      <c r="C2445" s="39">
        <v>2</v>
      </c>
      <c r="D2445" s="39" t="s">
        <v>400</v>
      </c>
      <c r="E244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445" s="29" t="str">
        <f>IF(Table2[[#This Row],[M1A]]="","",Table2[[#This Row],[M1A]]-Table2[[#This Row],[AWAL]])</f>
        <v/>
      </c>
      <c r="I2445" s="29" t="str">
        <f>IF(Table2[[#This Row],[M2A]]="","",SUM(Table2[[#This Row],[M2A]]-(IF(Table2[[#This Row],[M1A]]="",Table2[[#This Row],[AWAL]],Table2[[#This Row],[M1A]]))))</f>
        <v/>
      </c>
      <c r="J2445" s="30"/>
      <c r="K244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4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45" s="31" t="str">
        <f>IF(NOT(Table2[[#This Row],[M1B]]=""),"+-","")</f>
        <v/>
      </c>
      <c r="O2445" s="50"/>
    </row>
    <row r="2446" spans="1:15">
      <c r="A2446" s="28">
        <f>IF(Table2[[#This Row],[TT]]&lt;1,"",COUNT(A$2:A2445)+1)</f>
        <v>2237</v>
      </c>
      <c r="B2446" s="38" t="s">
        <v>2478</v>
      </c>
      <c r="C2446" s="39">
        <v>7</v>
      </c>
      <c r="D2446" s="39" t="s">
        <v>38</v>
      </c>
      <c r="E244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2446" s="29" t="str">
        <f>IF(Table2[[#This Row],[M1A]]="","",Table2[[#This Row],[M1A]]-Table2[[#This Row],[AWAL]])</f>
        <v/>
      </c>
      <c r="I2446" s="29" t="str">
        <f>IF(Table2[[#This Row],[M2A]]="","",SUM(Table2[[#This Row],[M2A]]-(IF(Table2[[#This Row],[M1A]]="",Table2[[#This Row],[AWAL]],Table2[[#This Row],[M1A]]))))</f>
        <v/>
      </c>
      <c r="J2446" s="30"/>
      <c r="K244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4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46" s="31" t="str">
        <f>IF(NOT(Table2[[#This Row],[M1B]]=""),"+-","")</f>
        <v/>
      </c>
      <c r="O2446" s="50"/>
    </row>
    <row r="2447" spans="1:15">
      <c r="A2447" s="28">
        <f>IF(Table2[[#This Row],[TT]]&lt;1,"",COUNT(A$2:A2446)+1)</f>
        <v>2238</v>
      </c>
      <c r="B2447" s="38" t="s">
        <v>2479</v>
      </c>
      <c r="C2447" s="39">
        <v>17</v>
      </c>
      <c r="D2447" s="39" t="s">
        <v>38</v>
      </c>
      <c r="E244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17</v>
      </c>
      <c r="G2447" s="29" t="str">
        <f>IF(Table2[[#This Row],[M1A]]="","",Table2[[#This Row],[M1A]]-Table2[[#This Row],[AWAL]])</f>
        <v/>
      </c>
      <c r="I2447" s="29" t="str">
        <f>IF(Table2[[#This Row],[M2A]]="","",SUM(Table2[[#This Row],[M2A]]-(IF(Table2[[#This Row],[M1A]]="",Table2[[#This Row],[AWAL]],Table2[[#This Row],[M1A]]))))</f>
        <v/>
      </c>
      <c r="J2447" s="30"/>
      <c r="K244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4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47" s="31" t="str">
        <f>IF(NOT(Table2[[#This Row],[M1B]]=""),"+-","")</f>
        <v/>
      </c>
      <c r="O2447" s="50"/>
    </row>
    <row r="2448" spans="1:15">
      <c r="A2448" s="28">
        <f>IF(Table2[[#This Row],[TT]]&lt;1,"",COUNT(A$2:A2447)+1)</f>
        <v>2239</v>
      </c>
      <c r="B2448" s="38" t="s">
        <v>2480</v>
      </c>
      <c r="C2448" s="39">
        <v>21</v>
      </c>
      <c r="D2448" s="39" t="s">
        <v>38</v>
      </c>
      <c r="E244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21</v>
      </c>
      <c r="G2448" s="29" t="str">
        <f>IF(Table2[[#This Row],[M1A]]="","",Table2[[#This Row],[M1A]]-Table2[[#This Row],[AWAL]])</f>
        <v/>
      </c>
      <c r="I2448" s="29" t="str">
        <f>IF(Table2[[#This Row],[M2A]]="","",SUM(Table2[[#This Row],[M2A]]-(IF(Table2[[#This Row],[M1A]]="",Table2[[#This Row],[AWAL]],Table2[[#This Row],[M1A]]))))</f>
        <v/>
      </c>
      <c r="J2448" s="30"/>
      <c r="K244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4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48" s="31" t="str">
        <f>IF(NOT(Table2[[#This Row],[M1B]]=""),"+-","")</f>
        <v/>
      </c>
      <c r="O2448" s="50"/>
    </row>
    <row r="2449" spans="1:15">
      <c r="A2449" s="28">
        <f>IF(Table2[[#This Row],[TT]]&lt;1,"",COUNT(A$2:A2448)+1)</f>
        <v>2240</v>
      </c>
      <c r="B2449" s="38" t="s">
        <v>2481</v>
      </c>
      <c r="C2449" s="39">
        <v>4</v>
      </c>
      <c r="D2449" s="39" t="s">
        <v>38</v>
      </c>
      <c r="E244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449" s="29" t="str">
        <f>IF(Table2[[#This Row],[M1A]]="","",Table2[[#This Row],[M1A]]-Table2[[#This Row],[AWAL]])</f>
        <v/>
      </c>
      <c r="H2449" s="29">
        <v>3</v>
      </c>
      <c r="I2449" s="29">
        <f>IF(Table2[[#This Row],[M2A]]="","",SUM(Table2[[#This Row],[M2A]]-(IF(Table2[[#This Row],[M1A]]="",Table2[[#This Row],[AWAL]],Table2[[#This Row],[M1A]]))))</f>
        <v>-1</v>
      </c>
      <c r="J2449" s="30"/>
      <c r="K244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4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49" s="31" t="str">
        <f>IF(NOT(Table2[[#This Row],[M1B]]=""),"+-","")</f>
        <v/>
      </c>
      <c r="O2449" s="50"/>
    </row>
    <row r="2450" spans="1:15">
      <c r="A2450" s="28">
        <f>IF(Table2[[#This Row],[TT]]&lt;1,"",COUNT(A$2:A2449)+1)</f>
        <v>2241</v>
      </c>
      <c r="B2450" s="38" t="s">
        <v>2482</v>
      </c>
      <c r="C2450" s="39">
        <v>1</v>
      </c>
      <c r="D2450" s="39" t="s">
        <v>78</v>
      </c>
      <c r="E245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450" s="29" t="str">
        <f>IF(Table2[[#This Row],[M1A]]="","",Table2[[#This Row],[M1A]]-Table2[[#This Row],[AWAL]])</f>
        <v/>
      </c>
      <c r="I2450" s="29" t="str">
        <f>IF(Table2[[#This Row],[M2A]]="","",SUM(Table2[[#This Row],[M2A]]-(IF(Table2[[#This Row],[M1A]]="",Table2[[#This Row],[AWAL]],Table2[[#This Row],[M1A]]))))</f>
        <v/>
      </c>
      <c r="J2450" s="30"/>
      <c r="K245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5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50" s="31" t="str">
        <f>IF(NOT(Table2[[#This Row],[M1B]]=""),"+-","")</f>
        <v/>
      </c>
      <c r="O2450" s="50"/>
    </row>
    <row r="2451" spans="1:15">
      <c r="A2451" s="28">
        <f>IF(Table2[[#This Row],[TT]]&lt;1,"",COUNT(A$2:A2450)+1)</f>
        <v>2242</v>
      </c>
      <c r="B2451" s="38" t="s">
        <v>2483</v>
      </c>
      <c r="C2451" s="39">
        <v>3</v>
      </c>
      <c r="D2451" s="39" t="s">
        <v>541</v>
      </c>
      <c r="E245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451" s="29" t="str">
        <f>IF(Table2[[#This Row],[M1A]]="","",Table2[[#This Row],[M1A]]-Table2[[#This Row],[AWAL]])</f>
        <v/>
      </c>
      <c r="I2451" s="29" t="str">
        <f>IF(Table2[[#This Row],[M2A]]="","",SUM(Table2[[#This Row],[M2A]]-(IF(Table2[[#This Row],[M1A]]="",Table2[[#This Row],[AWAL]],Table2[[#This Row],[M1A]]))))</f>
        <v/>
      </c>
      <c r="J2451" s="30"/>
      <c r="K245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5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51" s="31" t="str">
        <f>IF(NOT(Table2[[#This Row],[M1B]]=""),"+-","")</f>
        <v/>
      </c>
      <c r="O2451" s="50"/>
    </row>
    <row r="2452" spans="1:15">
      <c r="A2452" s="28">
        <f>IF(Table2[[#This Row],[TT]]&lt;1,"",COUNT(A$2:A2451)+1)</f>
        <v>2243</v>
      </c>
      <c r="B2452" s="38" t="s">
        <v>2484</v>
      </c>
      <c r="C2452" s="39">
        <v>7</v>
      </c>
      <c r="D2452" s="39" t="s">
        <v>541</v>
      </c>
      <c r="E245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2452" s="29" t="str">
        <f>IF(Table2[[#This Row],[M1A]]="","",Table2[[#This Row],[M1A]]-Table2[[#This Row],[AWAL]])</f>
        <v/>
      </c>
      <c r="I2452" s="29" t="str">
        <f>IF(Table2[[#This Row],[M2A]]="","",SUM(Table2[[#This Row],[M2A]]-(IF(Table2[[#This Row],[M1A]]="",Table2[[#This Row],[AWAL]],Table2[[#This Row],[M1A]]))))</f>
        <v/>
      </c>
      <c r="J2452" s="30"/>
      <c r="K245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5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52" s="31" t="str">
        <f>IF(NOT(Table2[[#This Row],[M1B]]=""),"+-","")</f>
        <v/>
      </c>
      <c r="O2452" s="50"/>
    </row>
    <row r="2453" spans="1:15">
      <c r="A2453" s="28">
        <f>IF(Table2[[#This Row],[TT]]&lt;1,"",COUNT(A$2:A2452)+1)</f>
        <v>2244</v>
      </c>
      <c r="B2453" s="38" t="s">
        <v>2485</v>
      </c>
      <c r="C2453" s="39">
        <v>5</v>
      </c>
      <c r="D2453" s="39" t="s">
        <v>194</v>
      </c>
      <c r="E245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2453" s="29" t="str">
        <f>IF(Table2[[#This Row],[M1A]]="","",Table2[[#This Row],[M1A]]-Table2[[#This Row],[AWAL]])</f>
        <v/>
      </c>
      <c r="I2453" s="29" t="str">
        <f>IF(Table2[[#This Row],[M2A]]="","",SUM(Table2[[#This Row],[M2A]]-(IF(Table2[[#This Row],[M1A]]="",Table2[[#This Row],[AWAL]],Table2[[#This Row],[M1A]]))))</f>
        <v/>
      </c>
      <c r="J2453" s="30"/>
      <c r="K245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5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53" s="31" t="str">
        <f>IF(NOT(Table2[[#This Row],[M1B]]=""),"+-","")</f>
        <v/>
      </c>
      <c r="O2453" s="50"/>
    </row>
    <row r="2454" spans="1:15">
      <c r="A2454" s="28">
        <f>IF(Table2[[#This Row],[TT]]&lt;1,"",COUNT(A$2:A2453)+1)</f>
        <v>2245</v>
      </c>
      <c r="B2454" s="38" t="s">
        <v>2486</v>
      </c>
      <c r="C2454" s="39">
        <v>21</v>
      </c>
      <c r="D2454" s="39">
        <v>0</v>
      </c>
      <c r="E245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21</v>
      </c>
      <c r="G2454" s="29" t="str">
        <f>IF(Table2[[#This Row],[M1A]]="","",Table2[[#This Row],[M1A]]-Table2[[#This Row],[AWAL]])</f>
        <v/>
      </c>
      <c r="I2454" s="29" t="str">
        <f>IF(Table2[[#This Row],[M2A]]="","",SUM(Table2[[#This Row],[M2A]]-(IF(Table2[[#This Row],[M1A]]="",Table2[[#This Row],[AWAL]],Table2[[#This Row],[M1A]]))))</f>
        <v/>
      </c>
      <c r="J2454" s="30"/>
      <c r="K245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5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54" s="31" t="str">
        <f>IF(NOT(Table2[[#This Row],[M1B]]=""),"+-","")</f>
        <v/>
      </c>
      <c r="O2454" s="50"/>
    </row>
    <row r="2455" spans="1:15">
      <c r="A2455" s="28">
        <f>IF(Table2[[#This Row],[TT]]&lt;1,"",COUNT(A$2:A2454)+1)</f>
        <v>2246</v>
      </c>
      <c r="B2455" s="70" t="s">
        <v>2487</v>
      </c>
      <c r="C2455" s="71">
        <v>15</v>
      </c>
      <c r="D2455" s="71">
        <v>0</v>
      </c>
      <c r="E245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G2455" s="29" t="str">
        <f>IF(Table2[[#This Row],[M1A]]="","",Table2[[#This Row],[M1A]]-Table2[[#This Row],[AWAL]])</f>
        <v/>
      </c>
      <c r="I2455" s="29" t="str">
        <f>IF(Table2[[#This Row],[M2A]]="","",SUM(Table2[[#This Row],[M2A]]-(IF(Table2[[#This Row],[M1A]]="",Table2[[#This Row],[AWAL]],Table2[[#This Row],[M1A]]))))</f>
        <v/>
      </c>
      <c r="J2455" s="30"/>
      <c r="K245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5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55" s="31" t="str">
        <f>IF(NOT(Table2[[#This Row],[M1B]]=""),"+-","")</f>
        <v/>
      </c>
      <c r="O2455" s="50"/>
    </row>
    <row r="2456" spans="1:15">
      <c r="A2456" s="28">
        <f>IF(Table2[[#This Row],[TT]]&lt;1,"",COUNT(A$2:A2455)+1)</f>
        <v>2247</v>
      </c>
      <c r="B2456" s="70" t="s">
        <v>2488</v>
      </c>
      <c r="C2456" s="71">
        <v>17</v>
      </c>
      <c r="D2456" s="71">
        <v>0</v>
      </c>
      <c r="E245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17</v>
      </c>
      <c r="G2456" s="29" t="str">
        <f>IF(Table2[[#This Row],[M1A]]="","",Table2[[#This Row],[M1A]]-Table2[[#This Row],[AWAL]])</f>
        <v/>
      </c>
      <c r="I2456" s="29" t="str">
        <f>IF(Table2[[#This Row],[M2A]]="","",SUM(Table2[[#This Row],[M2A]]-(IF(Table2[[#This Row],[M1A]]="",Table2[[#This Row],[AWAL]],Table2[[#This Row],[M1A]]))))</f>
        <v/>
      </c>
      <c r="J2456" s="30"/>
      <c r="K245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5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56" s="31" t="str">
        <f>IF(NOT(Table2[[#This Row],[M1B]]=""),"+-","")</f>
        <v/>
      </c>
      <c r="O2456" s="50"/>
    </row>
    <row r="2457" spans="1:15">
      <c r="A2457" s="28">
        <f>IF(Table2[[#This Row],[TT]]&lt;1,"",COUNT(A$2:A2456)+1)</f>
        <v>2248</v>
      </c>
      <c r="B2457" s="38" t="s">
        <v>2489</v>
      </c>
      <c r="C2457" s="39">
        <v>55</v>
      </c>
      <c r="D2457" s="39" t="s">
        <v>86</v>
      </c>
      <c r="E245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55</v>
      </c>
      <c r="G2457" s="29" t="str">
        <f>IF(Table2[[#This Row],[M1A]]="","",Table2[[#This Row],[M1A]]-Table2[[#This Row],[AWAL]])</f>
        <v/>
      </c>
      <c r="I2457" s="29" t="str">
        <f>IF(Table2[[#This Row],[M2A]]="","",SUM(Table2[[#This Row],[M2A]]-(IF(Table2[[#This Row],[M1A]]="",Table2[[#This Row],[AWAL]],Table2[[#This Row],[M1A]]))))</f>
        <v/>
      </c>
      <c r="J2457" s="30"/>
      <c r="K245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5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57" s="31" t="str">
        <f>IF(NOT(Table2[[#This Row],[M1B]]=""),"+-","")</f>
        <v/>
      </c>
      <c r="O2457" s="50"/>
    </row>
    <row r="2458" spans="1:15">
      <c r="A2458" s="28">
        <f>IF(Table2[[#This Row],[TT]]&lt;1,"",COUNT(A$2:A2457)+1)</f>
        <v>2249</v>
      </c>
      <c r="B2458" s="38" t="s">
        <v>2490</v>
      </c>
      <c r="C2458" s="39">
        <v>25</v>
      </c>
      <c r="D2458" s="39">
        <v>0</v>
      </c>
      <c r="E245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25</v>
      </c>
      <c r="G2458" s="29" t="str">
        <f>IF(Table2[[#This Row],[M1A]]="","",Table2[[#This Row],[M1A]]-Table2[[#This Row],[AWAL]])</f>
        <v/>
      </c>
      <c r="I2458" s="29" t="str">
        <f>IF(Table2[[#This Row],[M2A]]="","",SUM(Table2[[#This Row],[M2A]]-(IF(Table2[[#This Row],[M1A]]="",Table2[[#This Row],[AWAL]],Table2[[#This Row],[M1A]]))))</f>
        <v/>
      </c>
      <c r="J2458" s="30"/>
      <c r="K245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5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58" s="31" t="str">
        <f>IF(NOT(Table2[[#This Row],[M1B]]=""),"+-","")</f>
        <v/>
      </c>
      <c r="O2458" s="50"/>
    </row>
    <row r="2459" spans="1:15">
      <c r="A2459" s="28">
        <f>IF(Table2[[#This Row],[TT]]&lt;1,"",COUNT(A$2:A2458)+1)</f>
        <v>2250</v>
      </c>
      <c r="B2459" s="38" t="s">
        <v>2491</v>
      </c>
      <c r="C2459" s="39">
        <v>137</v>
      </c>
      <c r="D2459" s="39" t="s">
        <v>43</v>
      </c>
      <c r="E245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137</v>
      </c>
      <c r="G2459" s="29" t="str">
        <f>IF(Table2[[#This Row],[M1A]]="","",Table2[[#This Row],[M1A]]-Table2[[#This Row],[AWAL]])</f>
        <v/>
      </c>
      <c r="I2459" s="29" t="str">
        <f>IF(Table2[[#This Row],[M2A]]="","",SUM(Table2[[#This Row],[M2A]]-(IF(Table2[[#This Row],[M1A]]="",Table2[[#This Row],[AWAL]],Table2[[#This Row],[M1A]]))))</f>
        <v/>
      </c>
      <c r="J2459" s="30"/>
      <c r="K245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5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59" s="31" t="str">
        <f>IF(NOT(Table2[[#This Row],[M1B]]=""),"+-","")</f>
        <v/>
      </c>
      <c r="O2459" s="50"/>
    </row>
    <row r="2460" spans="1:15">
      <c r="A2460" s="28">
        <f>IF(Table2[[#This Row],[TT]]&lt;1,"",COUNT(A$2:A2459)+1)</f>
        <v>2251</v>
      </c>
      <c r="B2460" s="38" t="s">
        <v>2492</v>
      </c>
      <c r="C2460" s="39">
        <v>29</v>
      </c>
      <c r="D2460" s="39">
        <v>0</v>
      </c>
      <c r="E246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29</v>
      </c>
      <c r="G2460" s="29" t="str">
        <f>IF(Table2[[#This Row],[M1A]]="","",Table2[[#This Row],[M1A]]-Table2[[#This Row],[AWAL]])</f>
        <v/>
      </c>
      <c r="I2460" s="29" t="str">
        <f>IF(Table2[[#This Row],[M2A]]="","",SUM(Table2[[#This Row],[M2A]]-(IF(Table2[[#This Row],[M1A]]="",Table2[[#This Row],[AWAL]],Table2[[#This Row],[M1A]]))))</f>
        <v/>
      </c>
      <c r="J2460" s="30"/>
      <c r="K246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6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60" s="31" t="str">
        <f>IF(NOT(Table2[[#This Row],[M1B]]=""),"+-","")</f>
        <v/>
      </c>
      <c r="O2460" s="50"/>
    </row>
    <row r="2461" spans="1:15">
      <c r="A2461" s="28">
        <f>IF(Table2[[#This Row],[TT]]&lt;1,"",COUNT(A$2:A2460)+1)</f>
        <v>2252</v>
      </c>
      <c r="B2461" s="38" t="s">
        <v>2493</v>
      </c>
      <c r="C2461" s="39">
        <v>2</v>
      </c>
      <c r="D2461" s="39">
        <v>0</v>
      </c>
      <c r="E246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461" s="29" t="str">
        <f>IF(Table2[[#This Row],[M1A]]="","",Table2[[#This Row],[M1A]]-Table2[[#This Row],[AWAL]])</f>
        <v/>
      </c>
      <c r="I2461" s="29" t="str">
        <f>IF(Table2[[#This Row],[M2A]]="","",SUM(Table2[[#This Row],[M2A]]-(IF(Table2[[#This Row],[M1A]]="",Table2[[#This Row],[AWAL]],Table2[[#This Row],[M1A]]))))</f>
        <v/>
      </c>
      <c r="J2461" s="30"/>
      <c r="K246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6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61" s="31" t="str">
        <f>IF(NOT(Table2[[#This Row],[M1B]]=""),"+-","")</f>
        <v/>
      </c>
      <c r="O2461" s="50"/>
    </row>
    <row r="2462" spans="1:15">
      <c r="A2462" s="28">
        <f>IF(Table2[[#This Row],[TT]]&lt;1,"",COUNT(A$2:A2461)+1)</f>
        <v>2253</v>
      </c>
      <c r="B2462" s="38" t="s">
        <v>2494</v>
      </c>
      <c r="C2462" s="39">
        <v>88</v>
      </c>
      <c r="D2462" s="39" t="s">
        <v>2495</v>
      </c>
      <c r="E246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88</v>
      </c>
      <c r="G2462" s="29" t="str">
        <f>IF(Table2[[#This Row],[M1A]]="","",Table2[[#This Row],[M1A]]-Table2[[#This Row],[AWAL]])</f>
        <v/>
      </c>
      <c r="I2462" s="29" t="str">
        <f>IF(Table2[[#This Row],[M2A]]="","",SUM(Table2[[#This Row],[M2A]]-(IF(Table2[[#This Row],[M1A]]="",Table2[[#This Row],[AWAL]],Table2[[#This Row],[M1A]]))))</f>
        <v/>
      </c>
      <c r="J2462" s="30"/>
      <c r="K246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6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62" s="31" t="str">
        <f>IF(NOT(Table2[[#This Row],[M1B]]=""),"+-","")</f>
        <v/>
      </c>
      <c r="O2462" s="50"/>
    </row>
    <row r="2463" spans="1:15">
      <c r="A2463" s="28">
        <f>IF(Table2[[#This Row],[TT]]&lt;1,"",COUNT(A$2:A2462)+1)</f>
        <v>2254</v>
      </c>
      <c r="B2463" s="38" t="s">
        <v>2496</v>
      </c>
      <c r="C2463" s="39">
        <v>35</v>
      </c>
      <c r="D2463" s="39" t="s">
        <v>143</v>
      </c>
      <c r="E246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35</v>
      </c>
      <c r="G2463" s="29" t="str">
        <f>IF(Table2[[#This Row],[M1A]]="","",Table2[[#This Row],[M1A]]-Table2[[#This Row],[AWAL]])</f>
        <v/>
      </c>
      <c r="I2463" s="29" t="str">
        <f>IF(Table2[[#This Row],[M2A]]="","",SUM(Table2[[#This Row],[M2A]]-(IF(Table2[[#This Row],[M1A]]="",Table2[[#This Row],[AWAL]],Table2[[#This Row],[M1A]]))))</f>
        <v/>
      </c>
      <c r="J2463" s="30"/>
      <c r="K246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6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63" s="31" t="str">
        <f>IF(NOT(Table2[[#This Row],[M1B]]=""),"+-","")</f>
        <v/>
      </c>
      <c r="O2463" s="50"/>
    </row>
    <row r="2464" spans="1:15">
      <c r="A2464" s="28">
        <f>IF(Table2[[#This Row],[TT]]&lt;1,"",COUNT(A$2:A2463)+1)</f>
        <v>2255</v>
      </c>
      <c r="B2464" s="38" t="s">
        <v>2497</v>
      </c>
      <c r="C2464" s="39">
        <v>16</v>
      </c>
      <c r="D2464" s="39" t="s">
        <v>78</v>
      </c>
      <c r="E246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16</v>
      </c>
      <c r="G2464" s="29" t="str">
        <f>IF(Table2[[#This Row],[M1A]]="","",Table2[[#This Row],[M1A]]-Table2[[#This Row],[AWAL]])</f>
        <v/>
      </c>
      <c r="I2464" s="29" t="str">
        <f>IF(Table2[[#This Row],[M2A]]="","",SUM(Table2[[#This Row],[M2A]]-(IF(Table2[[#This Row],[M1A]]="",Table2[[#This Row],[AWAL]],Table2[[#This Row],[M1A]]))))</f>
        <v/>
      </c>
      <c r="J2464" s="30"/>
      <c r="K246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6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64" s="31" t="str">
        <f>IF(NOT(Table2[[#This Row],[M1B]]=""),"+-","")</f>
        <v/>
      </c>
      <c r="O2464" s="50"/>
    </row>
    <row r="2465" spans="1:15">
      <c r="A2465" s="28">
        <f>IF(Table2[[#This Row],[TT]]&lt;1,"",COUNT(A$2:A2464)+1)</f>
        <v>2256</v>
      </c>
      <c r="B2465" s="38" t="s">
        <v>2498</v>
      </c>
      <c r="C2465" s="39">
        <v>2</v>
      </c>
      <c r="D2465" s="39" t="s">
        <v>143</v>
      </c>
      <c r="E246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465" s="29" t="str">
        <f>IF(Table2[[#This Row],[M1A]]="","",Table2[[#This Row],[M1A]]-Table2[[#This Row],[AWAL]])</f>
        <v/>
      </c>
      <c r="I2465" s="29" t="str">
        <f>IF(Table2[[#This Row],[M2A]]="","",SUM(Table2[[#This Row],[M2A]]-(IF(Table2[[#This Row],[M1A]]="",Table2[[#This Row],[AWAL]],Table2[[#This Row],[M1A]]))))</f>
        <v/>
      </c>
      <c r="J2465" s="30"/>
      <c r="K246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6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65" s="31" t="str">
        <f>IF(NOT(Table2[[#This Row],[M1B]]=""),"+-","")</f>
        <v/>
      </c>
      <c r="O2465" s="50"/>
    </row>
    <row r="2466" spans="1:15">
      <c r="A2466" s="28">
        <f>IF(Table2[[#This Row],[TT]]&lt;1,"",COUNT(A$2:A2465)+1)</f>
        <v>2257</v>
      </c>
      <c r="B2466" s="38" t="s">
        <v>2499</v>
      </c>
      <c r="C2466" s="39">
        <v>15</v>
      </c>
      <c r="D2466" s="39" t="s">
        <v>78</v>
      </c>
      <c r="E246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G2466" s="29" t="str">
        <f>IF(Table2[[#This Row],[M1A]]="","",Table2[[#This Row],[M1A]]-Table2[[#This Row],[AWAL]])</f>
        <v/>
      </c>
      <c r="I2466" s="29" t="str">
        <f>IF(Table2[[#This Row],[M2A]]="","",SUM(Table2[[#This Row],[M2A]]-(IF(Table2[[#This Row],[M1A]]="",Table2[[#This Row],[AWAL]],Table2[[#This Row],[M1A]]))))</f>
        <v/>
      </c>
      <c r="J2466" s="30"/>
      <c r="K246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6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66" s="31" t="str">
        <f>IF(NOT(Table2[[#This Row],[M1B]]=""),"+-","")</f>
        <v/>
      </c>
      <c r="O2466" s="50"/>
    </row>
    <row r="2467" spans="1:15">
      <c r="A2467" s="28">
        <f>IF(Table2[[#This Row],[TT]]&lt;1,"",COUNT(A$2:A2466)+1)</f>
        <v>2258</v>
      </c>
      <c r="B2467" s="38" t="s">
        <v>2500</v>
      </c>
      <c r="C2467" s="39">
        <v>23</v>
      </c>
      <c r="D2467" s="39" t="s">
        <v>78</v>
      </c>
      <c r="E246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23</v>
      </c>
      <c r="G2467" s="29" t="str">
        <f>IF(Table2[[#This Row],[M1A]]="","",Table2[[#This Row],[M1A]]-Table2[[#This Row],[AWAL]])</f>
        <v/>
      </c>
      <c r="I2467" s="29" t="str">
        <f>IF(Table2[[#This Row],[M2A]]="","",SUM(Table2[[#This Row],[M2A]]-(IF(Table2[[#This Row],[M1A]]="",Table2[[#This Row],[AWAL]],Table2[[#This Row],[M1A]]))))</f>
        <v/>
      </c>
      <c r="J2467" s="30"/>
      <c r="K246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6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67" s="31" t="str">
        <f>IF(NOT(Table2[[#This Row],[M1B]]=""),"+-","")</f>
        <v/>
      </c>
      <c r="O2467" s="50"/>
    </row>
    <row r="2468" spans="1:15">
      <c r="A2468" s="28">
        <f>IF(Table2[[#This Row],[TT]]&lt;1,"",COUNT(A$2:A2467)+1)</f>
        <v>2259</v>
      </c>
      <c r="B2468" s="38" t="s">
        <v>2501</v>
      </c>
      <c r="C2468" s="39">
        <v>1</v>
      </c>
      <c r="D2468" s="39">
        <v>0</v>
      </c>
      <c r="E246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468" s="29" t="str">
        <f>IF(Table2[[#This Row],[M1A]]="","",Table2[[#This Row],[M1A]]-Table2[[#This Row],[AWAL]])</f>
        <v/>
      </c>
      <c r="I2468" s="29" t="str">
        <f>IF(Table2[[#This Row],[M2A]]="","",SUM(Table2[[#This Row],[M2A]]-(IF(Table2[[#This Row],[M1A]]="",Table2[[#This Row],[AWAL]],Table2[[#This Row],[M1A]]))))</f>
        <v/>
      </c>
      <c r="J2468" s="30"/>
      <c r="K246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6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68" s="31" t="str">
        <f>IF(NOT(Table2[[#This Row],[M1B]]=""),"+-","")</f>
        <v/>
      </c>
      <c r="O2468" s="50"/>
    </row>
    <row r="2469" spans="1:15">
      <c r="A2469" s="28">
        <f>IF(Table2[[#This Row],[TT]]&lt;1,"",COUNT(A$2:A2468)+1)</f>
        <v>2260</v>
      </c>
      <c r="B2469" s="38" t="s">
        <v>2502</v>
      </c>
      <c r="C2469" s="39">
        <v>1</v>
      </c>
      <c r="D2469" s="39" t="s">
        <v>194</v>
      </c>
      <c r="E246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469" s="29" t="str">
        <f>IF(Table2[[#This Row],[M1A]]="","",Table2[[#This Row],[M1A]]-Table2[[#This Row],[AWAL]])</f>
        <v/>
      </c>
      <c r="I2469" s="29" t="str">
        <f>IF(Table2[[#This Row],[M2A]]="","",SUM(Table2[[#This Row],[M2A]]-(IF(Table2[[#This Row],[M1A]]="",Table2[[#This Row],[AWAL]],Table2[[#This Row],[M1A]]))))</f>
        <v/>
      </c>
      <c r="J2469" s="30"/>
      <c r="K246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6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69" s="31" t="str">
        <f>IF(NOT(Table2[[#This Row],[M1B]]=""),"+-","")</f>
        <v/>
      </c>
      <c r="O2469" s="50"/>
    </row>
    <row r="2470" spans="1:15">
      <c r="A2470" s="28">
        <f>IF(Table2[[#This Row],[TT]]&lt;1,"",COUNT(A$2:A2469)+1)</f>
        <v>2261</v>
      </c>
      <c r="B2470" s="38" t="s">
        <v>2503</v>
      </c>
      <c r="C2470" s="39">
        <v>1</v>
      </c>
      <c r="D2470" s="39" t="s">
        <v>1371</v>
      </c>
      <c r="E247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470" s="29" t="str">
        <f>IF(Table2[[#This Row],[M1A]]="","",Table2[[#This Row],[M1A]]-Table2[[#This Row],[AWAL]])</f>
        <v/>
      </c>
      <c r="I2470" s="29" t="str">
        <f>IF(Table2[[#This Row],[M2A]]="","",SUM(Table2[[#This Row],[M2A]]-(IF(Table2[[#This Row],[M1A]]="",Table2[[#This Row],[AWAL]],Table2[[#This Row],[M1A]]))))</f>
        <v/>
      </c>
      <c r="J2470" s="30"/>
      <c r="K247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7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70" s="31" t="str">
        <f>IF(NOT(Table2[[#This Row],[M1B]]=""),"+-","")</f>
        <v/>
      </c>
      <c r="O2470" s="50"/>
    </row>
    <row r="2471" spans="1:15">
      <c r="A2471" s="28">
        <f>IF(Table2[[#This Row],[TT]]&lt;1,"",COUNT(A$2:A2470)+1)</f>
        <v>2262</v>
      </c>
      <c r="B2471" s="38" t="s">
        <v>2504</v>
      </c>
      <c r="C2471" s="39">
        <v>2</v>
      </c>
      <c r="D2471" s="39" t="s">
        <v>78</v>
      </c>
      <c r="E247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471" s="29" t="str">
        <f>IF(Table2[[#This Row],[M1A]]="","",Table2[[#This Row],[M1A]]-Table2[[#This Row],[AWAL]])</f>
        <v/>
      </c>
      <c r="I2471" s="29" t="str">
        <f>IF(Table2[[#This Row],[M2A]]="","",SUM(Table2[[#This Row],[M2A]]-(IF(Table2[[#This Row],[M1A]]="",Table2[[#This Row],[AWAL]],Table2[[#This Row],[M1A]]))))</f>
        <v/>
      </c>
      <c r="J2471" s="30"/>
      <c r="K247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7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71" s="31" t="str">
        <f>IF(NOT(Table2[[#This Row],[M1B]]=""),"+-","")</f>
        <v/>
      </c>
      <c r="O2471" s="50"/>
    </row>
    <row r="2472" spans="1:15">
      <c r="A2472" s="28">
        <f>IF(Table2[[#This Row],[TT]]&lt;1,"",COUNT(A$2:A2471)+1)</f>
        <v>2263</v>
      </c>
      <c r="B2472" s="38" t="s">
        <v>2505</v>
      </c>
      <c r="C2472" s="39">
        <v>36</v>
      </c>
      <c r="D2472" s="39" t="s">
        <v>78</v>
      </c>
      <c r="E247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36</v>
      </c>
      <c r="G2472" s="29" t="str">
        <f>IF(Table2[[#This Row],[M1A]]="","",Table2[[#This Row],[M1A]]-Table2[[#This Row],[AWAL]])</f>
        <v/>
      </c>
      <c r="I2472" s="29" t="str">
        <f>IF(Table2[[#This Row],[M2A]]="","",SUM(Table2[[#This Row],[M2A]]-(IF(Table2[[#This Row],[M1A]]="",Table2[[#This Row],[AWAL]],Table2[[#This Row],[M1A]]))))</f>
        <v/>
      </c>
      <c r="J2472" s="30"/>
      <c r="K247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7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72" s="31" t="str">
        <f>IF(NOT(Table2[[#This Row],[M1B]]=""),"+-","")</f>
        <v/>
      </c>
      <c r="O2472" s="50"/>
    </row>
    <row r="2473" spans="1:15">
      <c r="A2473" s="28">
        <f>IF(Table2[[#This Row],[TT]]&lt;1,"",COUNT(A$2:A2472)+1)</f>
        <v>2264</v>
      </c>
      <c r="B2473" s="38" t="s">
        <v>2506</v>
      </c>
      <c r="C2473" s="39">
        <v>16</v>
      </c>
      <c r="D2473" s="39">
        <v>0</v>
      </c>
      <c r="E247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16</v>
      </c>
      <c r="G2473" s="29" t="str">
        <f>IF(Table2[[#This Row],[M1A]]="","",Table2[[#This Row],[M1A]]-Table2[[#This Row],[AWAL]])</f>
        <v/>
      </c>
      <c r="I2473" s="29" t="str">
        <f>IF(Table2[[#This Row],[M2A]]="","",SUM(Table2[[#This Row],[M2A]]-(IF(Table2[[#This Row],[M1A]]="",Table2[[#This Row],[AWAL]],Table2[[#This Row],[M1A]]))))</f>
        <v/>
      </c>
      <c r="J2473" s="30"/>
      <c r="K247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7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73" s="31" t="str">
        <f>IF(NOT(Table2[[#This Row],[M1B]]=""),"+-","")</f>
        <v/>
      </c>
      <c r="O2473" s="50"/>
    </row>
    <row r="2474" spans="1:15">
      <c r="A2474" s="28">
        <f>IF(Table2[[#This Row],[TT]]&lt;1,"",COUNT(A$2:A2473)+1)</f>
        <v>2265</v>
      </c>
      <c r="B2474" s="38" t="s">
        <v>2507</v>
      </c>
      <c r="C2474" s="39">
        <v>5</v>
      </c>
      <c r="D2474" s="39" t="s">
        <v>2508</v>
      </c>
      <c r="E247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2474" s="29" t="str">
        <f>IF(Table2[[#This Row],[M1A]]="","",Table2[[#This Row],[M1A]]-Table2[[#This Row],[AWAL]])</f>
        <v/>
      </c>
      <c r="I2474" s="29" t="str">
        <f>IF(Table2[[#This Row],[M2A]]="","",SUM(Table2[[#This Row],[M2A]]-(IF(Table2[[#This Row],[M1A]]="",Table2[[#This Row],[AWAL]],Table2[[#This Row],[M1A]]))))</f>
        <v/>
      </c>
      <c r="J2474" s="30"/>
      <c r="K247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7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74" s="31" t="str">
        <f>IF(NOT(Table2[[#This Row],[M1B]]=""),"+-","")</f>
        <v/>
      </c>
      <c r="O2474" s="50"/>
    </row>
    <row r="2475" spans="1:15">
      <c r="A2475" s="28">
        <f>IF(Table2[[#This Row],[TT]]&lt;1,"",COUNT(A$2:A2474)+1)</f>
        <v>2266</v>
      </c>
      <c r="B2475" s="38" t="s">
        <v>2509</v>
      </c>
      <c r="C2475" s="39">
        <v>2</v>
      </c>
      <c r="D2475" s="39" t="s">
        <v>78</v>
      </c>
      <c r="E247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475" s="29" t="str">
        <f>IF(Table2[[#This Row],[M1A]]="","",Table2[[#This Row],[M1A]]-Table2[[#This Row],[AWAL]])</f>
        <v/>
      </c>
      <c r="I2475" s="29" t="str">
        <f>IF(Table2[[#This Row],[M2A]]="","",SUM(Table2[[#This Row],[M2A]]-(IF(Table2[[#This Row],[M1A]]="",Table2[[#This Row],[AWAL]],Table2[[#This Row],[M1A]]))))</f>
        <v/>
      </c>
      <c r="J2475" s="30"/>
      <c r="K247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7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75" s="31" t="str">
        <f>IF(NOT(Table2[[#This Row],[M1B]]=""),"+-","")</f>
        <v/>
      </c>
      <c r="O2475" s="50"/>
    </row>
    <row r="2476" spans="1:15">
      <c r="A2476" s="28">
        <f>IF(Table2[[#This Row],[TT]]&lt;1,"",COUNT(A$2:A2475)+1)</f>
        <v>2267</v>
      </c>
      <c r="B2476" s="38" t="s">
        <v>2510</v>
      </c>
      <c r="C2476" s="39">
        <v>26</v>
      </c>
      <c r="D2476" s="39">
        <v>0</v>
      </c>
      <c r="E247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26</v>
      </c>
      <c r="G2476" s="29" t="str">
        <f>IF(Table2[[#This Row],[M1A]]="","",Table2[[#This Row],[M1A]]-Table2[[#This Row],[AWAL]])</f>
        <v/>
      </c>
      <c r="I2476" s="29" t="str">
        <f>IF(Table2[[#This Row],[M2A]]="","",SUM(Table2[[#This Row],[M2A]]-(IF(Table2[[#This Row],[M1A]]="",Table2[[#This Row],[AWAL]],Table2[[#This Row],[M1A]]))))</f>
        <v/>
      </c>
      <c r="J2476" s="30"/>
      <c r="K247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7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76" s="31" t="str">
        <f>IF(NOT(Table2[[#This Row],[M1B]]=""),"+-","")</f>
        <v/>
      </c>
      <c r="O2476" s="50"/>
    </row>
    <row r="2477" spans="1:15">
      <c r="A2477" s="28">
        <f>IF(Table2[[#This Row],[TT]]&lt;1,"",COUNT(A$2:A2476)+1)</f>
        <v>2268</v>
      </c>
      <c r="B2477" s="38" t="s">
        <v>2511</v>
      </c>
      <c r="C2477" s="39">
        <v>2</v>
      </c>
      <c r="D2477" s="39" t="s">
        <v>86</v>
      </c>
      <c r="E247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477" s="29" t="str">
        <f>IF(Table2[[#This Row],[M1A]]="","",Table2[[#This Row],[M1A]]-Table2[[#This Row],[AWAL]])</f>
        <v/>
      </c>
      <c r="I2477" s="29" t="str">
        <f>IF(Table2[[#This Row],[M2A]]="","",SUM(Table2[[#This Row],[M2A]]-(IF(Table2[[#This Row],[M1A]]="",Table2[[#This Row],[AWAL]],Table2[[#This Row],[M1A]]))))</f>
        <v/>
      </c>
      <c r="J2477" s="30"/>
      <c r="K247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7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77" s="31" t="str">
        <f>IF(NOT(Table2[[#This Row],[M1B]]=""),"+-","")</f>
        <v/>
      </c>
      <c r="O2477" s="50"/>
    </row>
    <row r="2478" spans="1:15">
      <c r="A2478" s="28">
        <f>IF(Table2[[#This Row],[TT]]&lt;1,"",COUNT(A$2:A2477)+1)</f>
        <v>2269</v>
      </c>
      <c r="B2478" s="38" t="s">
        <v>2512</v>
      </c>
      <c r="C2478" s="39">
        <v>9</v>
      </c>
      <c r="D2478" s="39" t="s">
        <v>78</v>
      </c>
      <c r="E247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2478" s="29" t="str">
        <f>IF(Table2[[#This Row],[M1A]]="","",Table2[[#This Row],[M1A]]-Table2[[#This Row],[AWAL]])</f>
        <v/>
      </c>
      <c r="I2478" s="29" t="str">
        <f>IF(Table2[[#This Row],[M2A]]="","",SUM(Table2[[#This Row],[M2A]]-(IF(Table2[[#This Row],[M1A]]="",Table2[[#This Row],[AWAL]],Table2[[#This Row],[M1A]]))))</f>
        <v/>
      </c>
      <c r="J2478" s="30"/>
      <c r="K247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7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78" s="31" t="str">
        <f>IF(NOT(Table2[[#This Row],[M1B]]=""),"+-","")</f>
        <v/>
      </c>
      <c r="O2478" s="50"/>
    </row>
    <row r="2479" spans="1:15">
      <c r="A2479" s="28">
        <f>IF(Table2[[#This Row],[TT]]&lt;1,"",COUNT(A$2:A2478)+1)</f>
        <v>2270</v>
      </c>
      <c r="B2479" s="38" t="s">
        <v>2513</v>
      </c>
      <c r="C2479" s="39">
        <v>1</v>
      </c>
      <c r="D2479" s="39" t="s">
        <v>96</v>
      </c>
      <c r="E247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479" s="29" t="str">
        <f>IF(Table2[[#This Row],[M1A]]="","",Table2[[#This Row],[M1A]]-Table2[[#This Row],[AWAL]])</f>
        <v/>
      </c>
      <c r="I2479" s="29" t="str">
        <f>IF(Table2[[#This Row],[M2A]]="","",SUM(Table2[[#This Row],[M2A]]-(IF(Table2[[#This Row],[M1A]]="",Table2[[#This Row],[AWAL]],Table2[[#This Row],[M1A]]))))</f>
        <v/>
      </c>
      <c r="J2479" s="30"/>
      <c r="K247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7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79" s="31" t="str">
        <f>IF(NOT(Table2[[#This Row],[M1B]]=""),"+-","")</f>
        <v/>
      </c>
      <c r="O2479" s="50"/>
    </row>
    <row r="2480" spans="1:15">
      <c r="A2480" s="28">
        <f>IF(Table2[[#This Row],[TT]]&lt;1,"",COUNT(A$2:A2479)+1)</f>
        <v>2271</v>
      </c>
      <c r="B2480" s="38" t="s">
        <v>2514</v>
      </c>
      <c r="C2480" s="39">
        <v>1</v>
      </c>
      <c r="D2480" s="39" t="s">
        <v>1982</v>
      </c>
      <c r="E248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480" s="29" t="str">
        <f>IF(Table2[[#This Row],[M1A]]="","",Table2[[#This Row],[M1A]]-Table2[[#This Row],[AWAL]])</f>
        <v/>
      </c>
      <c r="I2480" s="29" t="str">
        <f>IF(Table2[[#This Row],[M2A]]="","",SUM(Table2[[#This Row],[M2A]]-(IF(Table2[[#This Row],[M1A]]="",Table2[[#This Row],[AWAL]],Table2[[#This Row],[M1A]]))))</f>
        <v/>
      </c>
      <c r="J2480" s="30"/>
      <c r="K248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8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80" s="31" t="str">
        <f>IF(NOT(Table2[[#This Row],[M1B]]=""),"+-","")</f>
        <v/>
      </c>
      <c r="O2480" s="50"/>
    </row>
    <row r="2481" spans="1:15">
      <c r="A2481" s="28">
        <f>IF(Table2[[#This Row],[TT]]&lt;1,"",COUNT(A$2:A2480)+1)</f>
        <v>2272</v>
      </c>
      <c r="B2481" s="38" t="s">
        <v>2515</v>
      </c>
      <c r="C2481" s="39">
        <v>1</v>
      </c>
      <c r="D2481" s="39" t="s">
        <v>194</v>
      </c>
      <c r="E248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481" s="29" t="str">
        <f>IF(Table2[[#This Row],[M1A]]="","",Table2[[#This Row],[M1A]]-Table2[[#This Row],[AWAL]])</f>
        <v/>
      </c>
      <c r="I2481" s="29" t="str">
        <f>IF(Table2[[#This Row],[M2A]]="","",SUM(Table2[[#This Row],[M2A]]-(IF(Table2[[#This Row],[M1A]]="",Table2[[#This Row],[AWAL]],Table2[[#This Row],[M1A]]))))</f>
        <v/>
      </c>
      <c r="J2481" s="30"/>
      <c r="K248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8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81" s="31" t="str">
        <f>IF(NOT(Table2[[#This Row],[M1B]]=""),"+-","")</f>
        <v/>
      </c>
      <c r="O2481" s="50"/>
    </row>
    <row r="2482" spans="1:15">
      <c r="A2482" s="28">
        <f>IF(Table2[[#This Row],[TT]]&lt;1,"",COUNT(A$2:A2481)+1)</f>
        <v>2273</v>
      </c>
      <c r="B2482" s="38" t="s">
        <v>2516</v>
      </c>
      <c r="C2482" s="39">
        <v>49</v>
      </c>
      <c r="D2482" s="39">
        <v>0</v>
      </c>
      <c r="E248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49</v>
      </c>
      <c r="G2482" s="29" t="str">
        <f>IF(Table2[[#This Row],[M1A]]="","",Table2[[#This Row],[M1A]]-Table2[[#This Row],[AWAL]])</f>
        <v/>
      </c>
      <c r="I2482" s="29" t="str">
        <f>IF(Table2[[#This Row],[M2A]]="","",SUM(Table2[[#This Row],[M2A]]-(IF(Table2[[#This Row],[M1A]]="",Table2[[#This Row],[AWAL]],Table2[[#This Row],[M1A]]))))</f>
        <v/>
      </c>
      <c r="J2482" s="30"/>
      <c r="K248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8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82" s="31" t="str">
        <f>IF(NOT(Table2[[#This Row],[M1B]]=""),"+-","")</f>
        <v/>
      </c>
      <c r="O2482" s="50"/>
    </row>
    <row r="2483" spans="1:15">
      <c r="A2483" s="28">
        <f>IF(Table2[[#This Row],[TT]]&lt;1,"",COUNT(A$2:A2482)+1)</f>
        <v>2274</v>
      </c>
      <c r="B2483" s="38" t="s">
        <v>2517</v>
      </c>
      <c r="C2483" s="39">
        <v>1</v>
      </c>
      <c r="D2483" s="39" t="s">
        <v>510</v>
      </c>
      <c r="E248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483" s="29" t="str">
        <f>IF(Table2[[#This Row],[M1A]]="","",Table2[[#This Row],[M1A]]-Table2[[#This Row],[AWAL]])</f>
        <v/>
      </c>
      <c r="I2483" s="29" t="str">
        <f>IF(Table2[[#This Row],[M2A]]="","",SUM(Table2[[#This Row],[M2A]]-(IF(Table2[[#This Row],[M1A]]="",Table2[[#This Row],[AWAL]],Table2[[#This Row],[M1A]]))))</f>
        <v/>
      </c>
      <c r="J2483" s="30"/>
      <c r="K248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8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83" s="31" t="str">
        <f>IF(NOT(Table2[[#This Row],[M1B]]=""),"+-","")</f>
        <v/>
      </c>
      <c r="O2483" s="50"/>
    </row>
    <row r="2484" spans="1:15">
      <c r="A2484" s="28">
        <f>IF(Table2[[#This Row],[TT]]&lt;1,"",COUNT(A$2:A2483)+1)</f>
        <v>2275</v>
      </c>
      <c r="B2484" s="38" t="s">
        <v>2518</v>
      </c>
      <c r="C2484" s="39">
        <v>18</v>
      </c>
      <c r="D2484" s="39">
        <v>0</v>
      </c>
      <c r="E248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18</v>
      </c>
      <c r="G2484" s="29" t="str">
        <f>IF(Table2[[#This Row],[M1A]]="","",Table2[[#This Row],[M1A]]-Table2[[#This Row],[AWAL]])</f>
        <v/>
      </c>
      <c r="I2484" s="29" t="str">
        <f>IF(Table2[[#This Row],[M2A]]="","",SUM(Table2[[#This Row],[M2A]]-(IF(Table2[[#This Row],[M1A]]="",Table2[[#This Row],[AWAL]],Table2[[#This Row],[M1A]]))))</f>
        <v/>
      </c>
      <c r="J2484" s="30"/>
      <c r="K248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8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84" s="31" t="str">
        <f>IF(NOT(Table2[[#This Row],[M1B]]=""),"+-","")</f>
        <v/>
      </c>
      <c r="O2484" s="50"/>
    </row>
    <row r="2485" spans="1:15">
      <c r="A2485" s="28">
        <f>IF(Table2[[#This Row],[TT]]&lt;1,"",COUNT(A$2:A2484)+1)</f>
        <v>2276</v>
      </c>
      <c r="B2485" s="38" t="s">
        <v>2519</v>
      </c>
      <c r="C2485" s="39">
        <v>5</v>
      </c>
      <c r="D2485" s="39">
        <v>0</v>
      </c>
      <c r="E248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2485" s="29" t="str">
        <f>IF(Table2[[#This Row],[M1A]]="","",Table2[[#This Row],[M1A]]-Table2[[#This Row],[AWAL]])</f>
        <v/>
      </c>
      <c r="I2485" s="29" t="str">
        <f>IF(Table2[[#This Row],[M2A]]="","",SUM(Table2[[#This Row],[M2A]]-(IF(Table2[[#This Row],[M1A]]="",Table2[[#This Row],[AWAL]],Table2[[#This Row],[M1A]]))))</f>
        <v/>
      </c>
      <c r="J2485" s="30"/>
      <c r="K248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8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85" s="31" t="str">
        <f>IF(NOT(Table2[[#This Row],[M1B]]=""),"+-","")</f>
        <v/>
      </c>
      <c r="O2485" s="50"/>
    </row>
    <row r="2486" spans="1:15">
      <c r="A2486" s="28">
        <f>IF(Table2[[#This Row],[TT]]&lt;1,"",COUNT(A$2:A2485)+1)</f>
        <v>2277</v>
      </c>
      <c r="B2486" s="38" t="s">
        <v>2520</v>
      </c>
      <c r="C2486" s="39">
        <v>20</v>
      </c>
      <c r="D2486" s="39" t="s">
        <v>78</v>
      </c>
      <c r="E248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20</v>
      </c>
      <c r="G2486" s="29" t="str">
        <f>IF(Table2[[#This Row],[M1A]]="","",Table2[[#This Row],[M1A]]-Table2[[#This Row],[AWAL]])</f>
        <v/>
      </c>
      <c r="I2486" s="29" t="str">
        <f>IF(Table2[[#This Row],[M2A]]="","",SUM(Table2[[#This Row],[M2A]]-(IF(Table2[[#This Row],[M1A]]="",Table2[[#This Row],[AWAL]],Table2[[#This Row],[M1A]]))))</f>
        <v/>
      </c>
      <c r="J2486" s="30"/>
      <c r="K248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8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86" s="31" t="str">
        <f>IF(NOT(Table2[[#This Row],[M1B]]=""),"+-","")</f>
        <v/>
      </c>
      <c r="O2486" s="50"/>
    </row>
    <row r="2487" spans="1:15">
      <c r="A2487" s="28">
        <f>IF(Table2[[#This Row],[TT]]&lt;1,"",COUNT(A$2:A2486)+1)</f>
        <v>2278</v>
      </c>
      <c r="B2487" s="38" t="s">
        <v>2521</v>
      </c>
      <c r="C2487" s="39">
        <v>4</v>
      </c>
      <c r="D2487" s="39" t="s">
        <v>252</v>
      </c>
      <c r="E248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487" s="29" t="str">
        <f>IF(Table2[[#This Row],[M1A]]="","",Table2[[#This Row],[M1A]]-Table2[[#This Row],[AWAL]])</f>
        <v/>
      </c>
      <c r="I2487" s="29" t="str">
        <f>IF(Table2[[#This Row],[M2A]]="","",SUM(Table2[[#This Row],[M2A]]-(IF(Table2[[#This Row],[M1A]]="",Table2[[#This Row],[AWAL]],Table2[[#This Row],[M1A]]))))</f>
        <v/>
      </c>
      <c r="J2487" s="30"/>
      <c r="K248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8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87" s="31" t="str">
        <f>IF(NOT(Table2[[#This Row],[M1B]]=""),"+-","")</f>
        <v/>
      </c>
      <c r="O2487" s="50"/>
    </row>
    <row r="2488" spans="1:15">
      <c r="A2488" s="28">
        <f>IF(Table2[[#This Row],[TT]]&lt;1,"",COUNT(A$2:A2487)+1)</f>
        <v>2279</v>
      </c>
      <c r="B2488" s="38" t="s">
        <v>2522</v>
      </c>
      <c r="C2488" s="39">
        <v>1</v>
      </c>
      <c r="D2488" s="39" t="s">
        <v>2508</v>
      </c>
      <c r="E248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488" s="29" t="str">
        <f>IF(Table2[[#This Row],[M1A]]="","",Table2[[#This Row],[M1A]]-Table2[[#This Row],[AWAL]])</f>
        <v/>
      </c>
      <c r="I2488" s="29" t="str">
        <f>IF(Table2[[#This Row],[M2A]]="","",SUM(Table2[[#This Row],[M2A]]-(IF(Table2[[#This Row],[M1A]]="",Table2[[#This Row],[AWAL]],Table2[[#This Row],[M1A]]))))</f>
        <v/>
      </c>
      <c r="J2488" s="30"/>
      <c r="K248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8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88" s="31" t="str">
        <f>IF(NOT(Table2[[#This Row],[M1B]]=""),"+-","")</f>
        <v/>
      </c>
      <c r="O2488" s="50"/>
    </row>
    <row r="2489" spans="1:15">
      <c r="A2489" s="28">
        <f>IF(Table2[[#This Row],[TT]]&lt;1,"",COUNT(A$2:A2488)+1)</f>
        <v>2280</v>
      </c>
      <c r="B2489" s="38" t="s">
        <v>2523</v>
      </c>
      <c r="C2489" s="39">
        <v>2</v>
      </c>
      <c r="D2489" s="39" t="s">
        <v>143</v>
      </c>
      <c r="E248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489" s="29" t="str">
        <f>IF(Table2[[#This Row],[M1A]]="","",Table2[[#This Row],[M1A]]-Table2[[#This Row],[AWAL]])</f>
        <v/>
      </c>
      <c r="I2489" s="29" t="str">
        <f>IF(Table2[[#This Row],[M2A]]="","",SUM(Table2[[#This Row],[M2A]]-(IF(Table2[[#This Row],[M1A]]="",Table2[[#This Row],[AWAL]],Table2[[#This Row],[M1A]]))))</f>
        <v/>
      </c>
      <c r="J2489" s="30"/>
      <c r="K248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8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89" s="31" t="str">
        <f>IF(NOT(Table2[[#This Row],[M1B]]=""),"+-","")</f>
        <v/>
      </c>
      <c r="O2489" s="50"/>
    </row>
    <row r="2490" spans="1:15">
      <c r="A2490" s="28">
        <f>IF(Table2[[#This Row],[TT]]&lt;1,"",COUNT(A$2:A2489)+1)</f>
        <v>2281</v>
      </c>
      <c r="B2490" s="38" t="s">
        <v>2524</v>
      </c>
      <c r="C2490" s="39">
        <v>3</v>
      </c>
      <c r="D2490" s="39" t="s">
        <v>82</v>
      </c>
      <c r="E249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490" s="29" t="str">
        <f>IF(Table2[[#This Row],[M1A]]="","",Table2[[#This Row],[M1A]]-Table2[[#This Row],[AWAL]])</f>
        <v/>
      </c>
      <c r="I2490" s="29" t="str">
        <f>IF(Table2[[#This Row],[M2A]]="","",SUM(Table2[[#This Row],[M2A]]-(IF(Table2[[#This Row],[M1A]]="",Table2[[#This Row],[AWAL]],Table2[[#This Row],[M1A]]))))</f>
        <v/>
      </c>
      <c r="J2490" s="30"/>
      <c r="K249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9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90" s="31" t="str">
        <f>IF(NOT(Table2[[#This Row],[M1B]]=""),"+-","")</f>
        <v/>
      </c>
      <c r="O2490" s="50"/>
    </row>
    <row r="2491" spans="1:15">
      <c r="A2491" s="28">
        <f>IF(Table2[[#This Row],[TT]]&lt;1,"",COUNT(A$2:A2490)+1)</f>
        <v>2282</v>
      </c>
      <c r="B2491" s="38" t="s">
        <v>2525</v>
      </c>
      <c r="C2491" s="39">
        <v>20</v>
      </c>
      <c r="D2491" s="39" t="s">
        <v>14</v>
      </c>
      <c r="E249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20</v>
      </c>
      <c r="G2491" s="29" t="str">
        <f>IF(Table2[[#This Row],[M1A]]="","",Table2[[#This Row],[M1A]]-Table2[[#This Row],[AWAL]])</f>
        <v/>
      </c>
      <c r="I2491" s="29" t="str">
        <f>IF(Table2[[#This Row],[M2A]]="","",SUM(Table2[[#This Row],[M2A]]-(IF(Table2[[#This Row],[M1A]]="",Table2[[#This Row],[AWAL]],Table2[[#This Row],[M1A]]))))</f>
        <v/>
      </c>
      <c r="J2491" s="30"/>
      <c r="K249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9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91" s="31" t="str">
        <f>IF(NOT(Table2[[#This Row],[M1B]]=""),"+-","")</f>
        <v/>
      </c>
      <c r="O2491" s="50"/>
    </row>
    <row r="2492" spans="1:15">
      <c r="A2492" s="28">
        <f>IF(Table2[[#This Row],[TT]]&lt;1,"",COUNT(A$2:A2491)+1)</f>
        <v>2283</v>
      </c>
      <c r="B2492" s="38" t="s">
        <v>2526</v>
      </c>
      <c r="C2492" s="39">
        <v>8</v>
      </c>
      <c r="D2492" s="39" t="s">
        <v>86</v>
      </c>
      <c r="E249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2492" s="29" t="str">
        <f>IF(Table2[[#This Row],[M1A]]="","",Table2[[#This Row],[M1A]]-Table2[[#This Row],[AWAL]])</f>
        <v/>
      </c>
      <c r="I2492" s="29" t="str">
        <f>IF(Table2[[#This Row],[M2A]]="","",SUM(Table2[[#This Row],[M2A]]-(IF(Table2[[#This Row],[M1A]]="",Table2[[#This Row],[AWAL]],Table2[[#This Row],[M1A]]))))</f>
        <v/>
      </c>
      <c r="J2492" s="30"/>
      <c r="K249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9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92" s="31" t="str">
        <f>IF(NOT(Table2[[#This Row],[M1B]]=""),"+-","")</f>
        <v/>
      </c>
      <c r="O2492" s="50"/>
    </row>
    <row r="2493" spans="1:15">
      <c r="A2493" s="28">
        <f>IF(Table2[[#This Row],[TT]]&lt;1,"",COUNT(A$2:A2492)+1)</f>
        <v>2284</v>
      </c>
      <c r="B2493" s="38" t="s">
        <v>2527</v>
      </c>
      <c r="C2493" s="39">
        <v>2</v>
      </c>
      <c r="D2493" s="39" t="s">
        <v>67</v>
      </c>
      <c r="E249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493" s="29" t="str">
        <f>IF(Table2[[#This Row],[M1A]]="","",Table2[[#This Row],[M1A]]-Table2[[#This Row],[AWAL]])</f>
        <v/>
      </c>
      <c r="I2493" s="29" t="str">
        <f>IF(Table2[[#This Row],[M2A]]="","",SUM(Table2[[#This Row],[M2A]]-(IF(Table2[[#This Row],[M1A]]="",Table2[[#This Row],[AWAL]],Table2[[#This Row],[M1A]]))))</f>
        <v/>
      </c>
      <c r="J2493" s="30"/>
      <c r="K249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9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93" s="31" t="str">
        <f>IF(NOT(Table2[[#This Row],[M1B]]=""),"+-","")</f>
        <v/>
      </c>
      <c r="O2493" s="50"/>
    </row>
    <row r="2494" spans="1:15">
      <c r="A2494" s="28">
        <f>IF(Table2[[#This Row],[TT]]&lt;1,"",COUNT(A$2:A2493)+1)</f>
        <v>2285</v>
      </c>
      <c r="B2494" s="38" t="s">
        <v>2528</v>
      </c>
      <c r="C2494" s="39">
        <v>15</v>
      </c>
      <c r="D2494" s="39" t="s">
        <v>78</v>
      </c>
      <c r="E249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G2494" s="29" t="str">
        <f>IF(Table2[[#This Row],[M1A]]="","",Table2[[#This Row],[M1A]]-Table2[[#This Row],[AWAL]])</f>
        <v/>
      </c>
      <c r="I2494" s="29" t="str">
        <f>IF(Table2[[#This Row],[M2A]]="","",SUM(Table2[[#This Row],[M2A]]-(IF(Table2[[#This Row],[M1A]]="",Table2[[#This Row],[AWAL]],Table2[[#This Row],[M1A]]))))</f>
        <v/>
      </c>
      <c r="J2494" s="30"/>
      <c r="K249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2494" s="29">
        <v>14</v>
      </c>
      <c r="M2494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2494" s="31" t="str">
        <f>IF(NOT(Table2[[#This Row],[M1B]]=""),"+-","")</f>
        <v/>
      </c>
      <c r="O2494" s="50"/>
    </row>
    <row r="2495" spans="1:15">
      <c r="A2495" s="28">
        <f>IF(Table2[[#This Row],[TT]]&lt;1,"",COUNT(A$2:A2494)+1)</f>
        <v>2286</v>
      </c>
      <c r="B2495" s="38" t="s">
        <v>2529</v>
      </c>
      <c r="C2495" s="39">
        <v>4</v>
      </c>
      <c r="D2495" s="39" t="s">
        <v>78</v>
      </c>
      <c r="E249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495" s="29" t="str">
        <f>IF(Table2[[#This Row],[M1A]]="","",Table2[[#This Row],[M1A]]-Table2[[#This Row],[AWAL]])</f>
        <v/>
      </c>
      <c r="I2495" s="29" t="str">
        <f>IF(Table2[[#This Row],[M2A]]="","",SUM(Table2[[#This Row],[M2A]]-(IF(Table2[[#This Row],[M1A]]="",Table2[[#This Row],[AWAL]],Table2[[#This Row],[M1A]]))))</f>
        <v/>
      </c>
      <c r="J2495" s="30"/>
      <c r="K249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2495" s="29">
        <v>3</v>
      </c>
      <c r="M2495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2495" s="31" t="str">
        <f>IF(NOT(Table2[[#This Row],[M1B]]=""),"+-","")</f>
        <v/>
      </c>
      <c r="O2495" s="50"/>
    </row>
    <row r="2496" spans="1:15">
      <c r="A2496" s="28">
        <f>IF(Table2[[#This Row],[TT]]&lt;1,"",COUNT(A$2:A2495)+1)</f>
        <v>2287</v>
      </c>
      <c r="B2496" s="38" t="s">
        <v>2530</v>
      </c>
      <c r="C2496" s="39">
        <v>1</v>
      </c>
      <c r="D2496" s="39" t="s">
        <v>14</v>
      </c>
      <c r="E249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496" s="29" t="str">
        <f>IF(Table2[[#This Row],[M1A]]="","",Table2[[#This Row],[M1A]]-Table2[[#This Row],[AWAL]])</f>
        <v/>
      </c>
      <c r="I2496" s="29" t="str">
        <f>IF(Table2[[#This Row],[M2A]]="","",SUM(Table2[[#This Row],[M2A]]-(IF(Table2[[#This Row],[M1A]]="",Table2[[#This Row],[AWAL]],Table2[[#This Row],[M1A]]))))</f>
        <v/>
      </c>
      <c r="J2496" s="30"/>
      <c r="K249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9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96" s="31" t="str">
        <f>IF(NOT(Table2[[#This Row],[M1B]]=""),"+-","")</f>
        <v/>
      </c>
      <c r="O2496" s="50"/>
    </row>
    <row r="2497" spans="1:15">
      <c r="A2497" s="28">
        <f>IF(Table2[[#This Row],[TT]]&lt;1,"",COUNT(A$2:A2496)+1)</f>
        <v>2288</v>
      </c>
      <c r="B2497" s="38" t="s">
        <v>2531</v>
      </c>
      <c r="C2497" s="39">
        <v>1</v>
      </c>
      <c r="D2497" s="39">
        <v>0</v>
      </c>
      <c r="E249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497" s="29" t="str">
        <f>IF(Table2[[#This Row],[M1A]]="","",Table2[[#This Row],[M1A]]-Table2[[#This Row],[AWAL]])</f>
        <v/>
      </c>
      <c r="I2497" s="29" t="str">
        <f>IF(Table2[[#This Row],[M2A]]="","",SUM(Table2[[#This Row],[M2A]]-(IF(Table2[[#This Row],[M1A]]="",Table2[[#This Row],[AWAL]],Table2[[#This Row],[M1A]]))))</f>
        <v/>
      </c>
      <c r="J2497" s="30"/>
      <c r="K249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9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97" s="31" t="str">
        <f>IF(NOT(Table2[[#This Row],[M1B]]=""),"+-","")</f>
        <v/>
      </c>
      <c r="O2497" s="50"/>
    </row>
    <row r="2498" spans="1:15">
      <c r="A2498" s="28">
        <f>IF(Table2[[#This Row],[TT]]&lt;1,"",COUNT(A$2:A2497)+1)</f>
        <v>2289</v>
      </c>
      <c r="B2498" s="38" t="s">
        <v>2532</v>
      </c>
      <c r="C2498" s="39">
        <v>1</v>
      </c>
      <c r="D2498" s="39" t="s">
        <v>204</v>
      </c>
      <c r="E249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498" s="29" t="str">
        <f>IF(Table2[[#This Row],[M1A]]="","",Table2[[#This Row],[M1A]]-Table2[[#This Row],[AWAL]])</f>
        <v/>
      </c>
      <c r="I2498" s="29" t="str">
        <f>IF(Table2[[#This Row],[M2A]]="","",SUM(Table2[[#This Row],[M2A]]-(IF(Table2[[#This Row],[M1A]]="",Table2[[#This Row],[AWAL]],Table2[[#This Row],[M1A]]))))</f>
        <v/>
      </c>
      <c r="J2498" s="30"/>
      <c r="K249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9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98" s="31" t="str">
        <f>IF(NOT(Table2[[#This Row],[M1B]]=""),"+-","")</f>
        <v/>
      </c>
      <c r="O2498" s="50"/>
    </row>
    <row r="2499" spans="1:15">
      <c r="A2499" s="28">
        <f>IF(Table2[[#This Row],[TT]]&lt;1,"",COUNT(A$2:A2498)+1)</f>
        <v>2290</v>
      </c>
      <c r="B2499" s="38" t="s">
        <v>2533</v>
      </c>
      <c r="C2499" s="39">
        <v>26</v>
      </c>
      <c r="D2499" s="39" t="s">
        <v>98</v>
      </c>
      <c r="E249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26</v>
      </c>
      <c r="G2499" s="29" t="str">
        <f>IF(Table2[[#This Row],[M1A]]="","",Table2[[#This Row],[M1A]]-Table2[[#This Row],[AWAL]])</f>
        <v/>
      </c>
      <c r="I2499" s="29" t="str">
        <f>IF(Table2[[#This Row],[M2A]]="","",SUM(Table2[[#This Row],[M2A]]-(IF(Table2[[#This Row],[M1A]]="",Table2[[#This Row],[AWAL]],Table2[[#This Row],[M1A]]))))</f>
        <v/>
      </c>
      <c r="J2499" s="30"/>
      <c r="K249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9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99" s="31" t="str">
        <f>IF(NOT(Table2[[#This Row],[M1B]]=""),"+-","")</f>
        <v/>
      </c>
      <c r="O2499" s="50"/>
    </row>
    <row r="2500" spans="1:15">
      <c r="A2500" s="28">
        <f>IF(Table2[[#This Row],[TT]]&lt;1,"",COUNT(A$2:A2499)+1)</f>
        <v>2291</v>
      </c>
      <c r="B2500" s="38" t="s">
        <v>2534</v>
      </c>
      <c r="C2500" s="39">
        <v>7</v>
      </c>
      <c r="D2500" s="39" t="s">
        <v>835</v>
      </c>
      <c r="E250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2500" s="29" t="str">
        <f>IF(Table2[[#This Row],[M1A]]="","",Table2[[#This Row],[M1A]]-Table2[[#This Row],[AWAL]])</f>
        <v/>
      </c>
      <c r="I2500" s="29" t="str">
        <f>IF(Table2[[#This Row],[M2A]]="","",SUM(Table2[[#This Row],[M2A]]-(IF(Table2[[#This Row],[M1A]]="",Table2[[#This Row],[AWAL]],Table2[[#This Row],[M1A]]))))</f>
        <v/>
      </c>
      <c r="J2500" s="30"/>
      <c r="K250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50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500" s="31" t="str">
        <f>IF(NOT(Table2[[#This Row],[M1B]]=""),"+-","")</f>
        <v/>
      </c>
      <c r="O2500" s="50"/>
    </row>
    <row r="2501" spans="1:15">
      <c r="A2501" s="28">
        <f>IF(Table2[[#This Row],[TT]]&lt;1,"",COUNT(A$2:A2500)+1)</f>
        <v>2292</v>
      </c>
      <c r="B2501" s="38" t="s">
        <v>2535</v>
      </c>
      <c r="C2501" s="39">
        <v>6</v>
      </c>
      <c r="D2501" s="39" t="s">
        <v>520</v>
      </c>
      <c r="E250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2501" s="29" t="str">
        <f>IF(Table2[[#This Row],[M1A]]="","",Table2[[#This Row],[M1A]]-Table2[[#This Row],[AWAL]])</f>
        <v/>
      </c>
      <c r="I2501" s="29" t="str">
        <f>IF(Table2[[#This Row],[M2A]]="","",SUM(Table2[[#This Row],[M2A]]-(IF(Table2[[#This Row],[M1A]]="",Table2[[#This Row],[AWAL]],Table2[[#This Row],[M1A]]))))</f>
        <v/>
      </c>
      <c r="J2501" s="30"/>
      <c r="K250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50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501" s="31" t="str">
        <f>IF(NOT(Table2[[#This Row],[M1B]]=""),"+-","")</f>
        <v/>
      </c>
      <c r="O2501" s="50"/>
    </row>
    <row r="2502" spans="1:15">
      <c r="A2502" s="28">
        <f>IF(Table2[[#This Row],[TT]]&lt;1,"",COUNT(A$2:A2501)+1)</f>
        <v>2293</v>
      </c>
      <c r="B2502" s="38" t="s">
        <v>2536</v>
      </c>
      <c r="C2502" s="39">
        <v>1</v>
      </c>
      <c r="D2502" s="39" t="s">
        <v>2537</v>
      </c>
      <c r="E250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502" s="29" t="str">
        <f>IF(Table2[[#This Row],[M1A]]="","",Table2[[#This Row],[M1A]]-Table2[[#This Row],[AWAL]])</f>
        <v/>
      </c>
      <c r="I2502" s="29" t="str">
        <f>IF(Table2[[#This Row],[M2A]]="","",SUM(Table2[[#This Row],[M2A]]-(IF(Table2[[#This Row],[M1A]]="",Table2[[#This Row],[AWAL]],Table2[[#This Row],[M1A]]))))</f>
        <v/>
      </c>
      <c r="J2502" s="30"/>
      <c r="K250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50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502" s="31" t="str">
        <f>IF(NOT(Table2[[#This Row],[M1B]]=""),"+-","")</f>
        <v/>
      </c>
      <c r="O2502" s="50"/>
    </row>
    <row r="2503" spans="1:15">
      <c r="A2503" s="28">
        <f>IF(Table2[[#This Row],[TT]]&lt;1,"",COUNT(A$2:A2502)+1)</f>
        <v>2294</v>
      </c>
      <c r="B2503" s="38" t="s">
        <v>2538</v>
      </c>
      <c r="C2503" s="39">
        <v>5</v>
      </c>
      <c r="D2503" s="39" t="s">
        <v>98</v>
      </c>
      <c r="E250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2503" s="29" t="str">
        <f>IF(Table2[[#This Row],[M1A]]="","",Table2[[#This Row],[M1A]]-Table2[[#This Row],[AWAL]])</f>
        <v/>
      </c>
      <c r="I2503" s="29" t="str">
        <f>IF(Table2[[#This Row],[M2A]]="","",SUM(Table2[[#This Row],[M2A]]-(IF(Table2[[#This Row],[M1A]]="",Table2[[#This Row],[AWAL]],Table2[[#This Row],[M1A]]))))</f>
        <v/>
      </c>
      <c r="J2503" s="30"/>
      <c r="K250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50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503" s="31" t="str">
        <f>IF(NOT(Table2[[#This Row],[M1B]]=""),"+-","")</f>
        <v/>
      </c>
      <c r="O2503" s="50"/>
    </row>
    <row r="2504" spans="1:15">
      <c r="A2504" s="28">
        <f>IF(Table2[[#This Row],[TT]]&lt;1,"",COUNT(A$2:A2503)+1)</f>
        <v>2295</v>
      </c>
      <c r="B2504" s="38" t="s">
        <v>2539</v>
      </c>
      <c r="C2504" s="39">
        <v>8</v>
      </c>
      <c r="D2504" s="39" t="s">
        <v>78</v>
      </c>
      <c r="E250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2504" s="29" t="str">
        <f>IF(Table2[[#This Row],[M1A]]="","",Table2[[#This Row],[M1A]]-Table2[[#This Row],[AWAL]])</f>
        <v/>
      </c>
      <c r="I2504" s="29" t="str">
        <f>IF(Table2[[#This Row],[M2A]]="","",SUM(Table2[[#This Row],[M2A]]-(IF(Table2[[#This Row],[M1A]]="",Table2[[#This Row],[AWAL]],Table2[[#This Row],[M1A]]))))</f>
        <v/>
      </c>
      <c r="J2504" s="30"/>
      <c r="K250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50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504" s="31" t="str">
        <f>IF(NOT(Table2[[#This Row],[M1B]]=""),"+-","")</f>
        <v/>
      </c>
      <c r="O2504" s="50"/>
    </row>
    <row r="2505" spans="1:15">
      <c r="A2505" s="28">
        <f>IF(Table2[[#This Row],[TT]]&lt;1,"",COUNT(A$2:A2504)+1)</f>
        <v>2296</v>
      </c>
      <c r="B2505" s="38" t="s">
        <v>2540</v>
      </c>
      <c r="C2505" s="39">
        <v>1</v>
      </c>
      <c r="D2505" s="39" t="s">
        <v>510</v>
      </c>
      <c r="E250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505" s="29" t="str">
        <f>IF(Table2[[#This Row],[M1A]]="","",Table2[[#This Row],[M1A]]-Table2[[#This Row],[AWAL]])</f>
        <v/>
      </c>
      <c r="I2505" s="29" t="str">
        <f>IF(Table2[[#This Row],[M2A]]="","",SUM(Table2[[#This Row],[M2A]]-(IF(Table2[[#This Row],[M1A]]="",Table2[[#This Row],[AWAL]],Table2[[#This Row],[M1A]]))))</f>
        <v/>
      </c>
      <c r="J2505" s="30"/>
      <c r="K250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50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505" s="31" t="str">
        <f>IF(NOT(Table2[[#This Row],[M1B]]=""),"+-","")</f>
        <v/>
      </c>
      <c r="O2505" s="50"/>
    </row>
    <row r="2506" spans="1:15">
      <c r="A2506" s="28">
        <f>IF(Table2[[#This Row],[TT]]&lt;1,"",COUNT(A$2:A2505)+1)</f>
        <v>2297</v>
      </c>
      <c r="B2506" s="38" t="s">
        <v>2541</v>
      </c>
      <c r="C2506" s="39">
        <v>7</v>
      </c>
      <c r="D2506" s="39" t="s">
        <v>89</v>
      </c>
      <c r="E250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2506" s="29" t="str">
        <f>IF(Table2[[#This Row],[M1A]]="","",Table2[[#This Row],[M1A]]-Table2[[#This Row],[AWAL]])</f>
        <v/>
      </c>
      <c r="I2506" s="29" t="str">
        <f>IF(Table2[[#This Row],[M2A]]="","",SUM(Table2[[#This Row],[M2A]]-(IF(Table2[[#This Row],[M1A]]="",Table2[[#This Row],[AWAL]],Table2[[#This Row],[M1A]]))))</f>
        <v/>
      </c>
      <c r="J2506" s="30"/>
      <c r="K250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50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506" s="31" t="str">
        <f>IF(NOT(Table2[[#This Row],[M1B]]=""),"+-","")</f>
        <v/>
      </c>
      <c r="O2506" s="50"/>
    </row>
    <row r="2507" spans="1:15">
      <c r="A2507" s="28">
        <f>IF(Table2[[#This Row],[TT]]&lt;1,"",COUNT(A$2:A2506)+1)</f>
        <v>2298</v>
      </c>
      <c r="B2507" s="38" t="s">
        <v>2542</v>
      </c>
      <c r="C2507" s="39">
        <v>1</v>
      </c>
      <c r="D2507" s="39" t="s">
        <v>1371</v>
      </c>
      <c r="E250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507" s="29" t="str">
        <f>IF(Table2[[#This Row],[M1A]]="","",Table2[[#This Row],[M1A]]-Table2[[#This Row],[AWAL]])</f>
        <v/>
      </c>
      <c r="I2507" s="29" t="str">
        <f>IF(Table2[[#This Row],[M2A]]="","",SUM(Table2[[#This Row],[M2A]]-(IF(Table2[[#This Row],[M1A]]="",Table2[[#This Row],[AWAL]],Table2[[#This Row],[M1A]]))))</f>
        <v/>
      </c>
      <c r="J2507" s="30"/>
      <c r="K250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50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507" s="31" t="str">
        <f>IF(NOT(Table2[[#This Row],[M1B]]=""),"+-","")</f>
        <v/>
      </c>
      <c r="O2507" s="50"/>
    </row>
    <row r="2508" spans="1:15">
      <c r="A2508" s="28">
        <f>IF(Table2[[#This Row],[TT]]&lt;1,"",COUNT(A$2:A2507)+1)</f>
        <v>2299</v>
      </c>
      <c r="B2508" s="38" t="s">
        <v>2543</v>
      </c>
      <c r="C2508" s="39">
        <v>3</v>
      </c>
      <c r="D2508" s="39" t="s">
        <v>1371</v>
      </c>
      <c r="E250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508" s="29" t="str">
        <f>IF(Table2[[#This Row],[M1A]]="","",Table2[[#This Row],[M1A]]-Table2[[#This Row],[AWAL]])</f>
        <v/>
      </c>
      <c r="I2508" s="29" t="str">
        <f>IF(Table2[[#This Row],[M2A]]="","",SUM(Table2[[#This Row],[M2A]]-(IF(Table2[[#This Row],[M1A]]="",Table2[[#This Row],[AWAL]],Table2[[#This Row],[M1A]]))))</f>
        <v/>
      </c>
      <c r="J2508" s="30"/>
      <c r="K250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50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508" s="31" t="str">
        <f>IF(NOT(Table2[[#This Row],[M1B]]=""),"+-","")</f>
        <v/>
      </c>
      <c r="O2508" s="50"/>
    </row>
    <row r="2509" spans="1:15">
      <c r="A2509" s="28">
        <f>IF(Table2[[#This Row],[TT]]&lt;1,"",COUNT(A$2:A2508)+1)</f>
        <v>2300</v>
      </c>
      <c r="B2509" s="38" t="s">
        <v>2544</v>
      </c>
      <c r="C2509" s="39">
        <v>11</v>
      </c>
      <c r="D2509" s="39">
        <v>432</v>
      </c>
      <c r="E250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G2509" s="29" t="str">
        <f>IF(Table2[[#This Row],[M1A]]="","",Table2[[#This Row],[M1A]]-Table2[[#This Row],[AWAL]])</f>
        <v/>
      </c>
      <c r="I2509" s="29" t="str">
        <f>IF(Table2[[#This Row],[M2A]]="","",SUM(Table2[[#This Row],[M2A]]-(IF(Table2[[#This Row],[M1A]]="",Table2[[#This Row],[AWAL]],Table2[[#This Row],[M1A]]))))</f>
        <v/>
      </c>
      <c r="J2509" s="30"/>
      <c r="K250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50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509" s="31" t="str">
        <f>IF(NOT(Table2[[#This Row],[M1B]]=""),"+-","")</f>
        <v/>
      </c>
      <c r="O2509" s="50"/>
    </row>
    <row r="2510" spans="1:15">
      <c r="A2510" s="28">
        <f>IF(Table2[[#This Row],[TT]]&lt;1,"",COUNT(A$2:A2509)+1)</f>
        <v>2301</v>
      </c>
      <c r="B2510" s="38" t="s">
        <v>2545</v>
      </c>
      <c r="C2510" s="39">
        <v>2</v>
      </c>
      <c r="D2510" s="39" t="s">
        <v>204</v>
      </c>
      <c r="E251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510" s="29" t="str">
        <f>IF(Table2[[#This Row],[M1A]]="","",Table2[[#This Row],[M1A]]-Table2[[#This Row],[AWAL]])</f>
        <v/>
      </c>
      <c r="I2510" s="29" t="str">
        <f>IF(Table2[[#This Row],[M2A]]="","",SUM(Table2[[#This Row],[M2A]]-(IF(Table2[[#This Row],[M1A]]="",Table2[[#This Row],[AWAL]],Table2[[#This Row],[M1A]]))))</f>
        <v/>
      </c>
      <c r="J2510" s="30"/>
      <c r="K251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51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510" s="31" t="str">
        <f>IF(NOT(Table2[[#This Row],[M1B]]=""),"+-","")</f>
        <v/>
      </c>
      <c r="O2510" s="50"/>
    </row>
    <row r="2511" spans="1:15">
      <c r="A2511" s="28">
        <f>IF(Table2[[#This Row],[TT]]&lt;1,"",COUNT(A$2:A2510)+1)</f>
        <v>2302</v>
      </c>
      <c r="B2511" s="38" t="s">
        <v>2546</v>
      </c>
      <c r="C2511" s="39">
        <v>5</v>
      </c>
      <c r="D2511" s="39" t="s">
        <v>78</v>
      </c>
      <c r="E251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2511" s="29" t="str">
        <f>IF(Table2[[#This Row],[M1A]]="","",Table2[[#This Row],[M1A]]-Table2[[#This Row],[AWAL]])</f>
        <v/>
      </c>
      <c r="I2511" s="29" t="str">
        <f>IF(Table2[[#This Row],[M2A]]="","",SUM(Table2[[#This Row],[M2A]]-(IF(Table2[[#This Row],[M1A]]="",Table2[[#This Row],[AWAL]],Table2[[#This Row],[M1A]]))))</f>
        <v/>
      </c>
      <c r="J2511" s="30"/>
      <c r="K251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51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511" s="31" t="str">
        <f>IF(NOT(Table2[[#This Row],[M1B]]=""),"+-","")</f>
        <v/>
      </c>
      <c r="O2511" s="50"/>
    </row>
    <row r="2512" spans="1:15">
      <c r="A2512" s="28">
        <f>IF(Table2[[#This Row],[TT]]&lt;1,"",COUNT(A$2:A2511)+1)</f>
        <v>2303</v>
      </c>
      <c r="B2512" s="38" t="s">
        <v>2547</v>
      </c>
      <c r="C2512" s="39">
        <v>1</v>
      </c>
      <c r="D2512" s="39" t="s">
        <v>194</v>
      </c>
      <c r="E251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512" s="29" t="str">
        <f>IF(Table2[[#This Row],[M1A]]="","",Table2[[#This Row],[M1A]]-Table2[[#This Row],[AWAL]])</f>
        <v/>
      </c>
      <c r="I2512" s="29" t="str">
        <f>IF(Table2[[#This Row],[M2A]]="","",SUM(Table2[[#This Row],[M2A]]-(IF(Table2[[#This Row],[M1A]]="",Table2[[#This Row],[AWAL]],Table2[[#This Row],[M1A]]))))</f>
        <v/>
      </c>
      <c r="J2512" s="30"/>
      <c r="K251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51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512" s="31" t="str">
        <f>IF(NOT(Table2[[#This Row],[M1B]]=""),"+-","")</f>
        <v/>
      </c>
      <c r="O2512" s="50"/>
    </row>
    <row r="2513" spans="1:15">
      <c r="A2513" s="28">
        <f>IF(Table2[[#This Row],[TT]]&lt;1,"",COUNT(A$2:A2512)+1)</f>
        <v>2304</v>
      </c>
      <c r="B2513" s="38" t="s">
        <v>2548</v>
      </c>
      <c r="C2513" s="39">
        <v>9</v>
      </c>
      <c r="D2513" s="39" t="s">
        <v>194</v>
      </c>
      <c r="E251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2513" s="29" t="str">
        <f>IF(Table2[[#This Row],[M1A]]="","",Table2[[#This Row],[M1A]]-Table2[[#This Row],[AWAL]])</f>
        <v/>
      </c>
      <c r="I2513" s="29" t="str">
        <f>IF(Table2[[#This Row],[M2A]]="","",SUM(Table2[[#This Row],[M2A]]-(IF(Table2[[#This Row],[M1A]]="",Table2[[#This Row],[AWAL]],Table2[[#This Row],[M1A]]))))</f>
        <v/>
      </c>
      <c r="J2513" s="30"/>
      <c r="K251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51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513" s="31" t="str">
        <f>IF(NOT(Table2[[#This Row],[M1B]]=""),"+-","")</f>
        <v/>
      </c>
      <c r="O2513" s="50"/>
    </row>
    <row r="2514" spans="1:15">
      <c r="A2514" s="28">
        <f>IF(Table2[[#This Row],[TT]]&lt;1,"",COUNT(A$2:A2513)+1)</f>
        <v>2305</v>
      </c>
      <c r="B2514" s="38" t="s">
        <v>2549</v>
      </c>
      <c r="C2514" s="39">
        <v>5</v>
      </c>
      <c r="D2514" s="39" t="s">
        <v>98</v>
      </c>
      <c r="E251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514" s="29" t="str">
        <f>IF(Table2[[#This Row],[M1A]]="","",Table2[[#This Row],[M1A]]-Table2[[#This Row],[AWAL]])</f>
        <v/>
      </c>
      <c r="I2514" s="29" t="str">
        <f>IF(Table2[[#This Row],[M2A]]="","",SUM(Table2[[#This Row],[M2A]]-(IF(Table2[[#This Row],[M1A]]="",Table2[[#This Row],[AWAL]],Table2[[#This Row],[M1A]]))))</f>
        <v/>
      </c>
      <c r="J2514" s="30"/>
      <c r="K251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2514" s="29">
        <v>4</v>
      </c>
      <c r="M2514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2514" s="31" t="str">
        <f>IF(NOT(Table2[[#This Row],[M1B]]=""),"+-","")</f>
        <v/>
      </c>
      <c r="O2514" s="50"/>
    </row>
    <row r="2515" spans="1:15">
      <c r="A2515" s="28">
        <f>IF(Table2[[#This Row],[TT]]&lt;1,"",COUNT(A$2:A2514)+1)</f>
        <v>2306</v>
      </c>
      <c r="B2515" s="38" t="s">
        <v>2550</v>
      </c>
      <c r="C2515" s="39">
        <v>21</v>
      </c>
      <c r="D2515" s="39" t="s">
        <v>32</v>
      </c>
      <c r="E251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21</v>
      </c>
      <c r="G2515" s="29" t="str">
        <f>IF(Table2[[#This Row],[M1A]]="","",Table2[[#This Row],[M1A]]-Table2[[#This Row],[AWAL]])</f>
        <v/>
      </c>
      <c r="I2515" s="29" t="str">
        <f>IF(Table2[[#This Row],[M2A]]="","",SUM(Table2[[#This Row],[M2A]]-(IF(Table2[[#This Row],[M1A]]="",Table2[[#This Row],[AWAL]],Table2[[#This Row],[M1A]]))))</f>
        <v/>
      </c>
      <c r="J2515" s="30"/>
      <c r="K251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51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515" s="31" t="str">
        <f>IF(NOT(Table2[[#This Row],[M1B]]=""),"+-","")</f>
        <v/>
      </c>
      <c r="O2515" s="50"/>
    </row>
    <row r="2516" spans="1:15">
      <c r="A2516" s="28">
        <f>IF(Table2[[#This Row],[TT]]&lt;1,"",COUNT(A$2:A2515)+1)</f>
        <v>2307</v>
      </c>
      <c r="B2516" s="38" t="s">
        <v>2551</v>
      </c>
      <c r="C2516" s="39">
        <v>23</v>
      </c>
      <c r="D2516" s="39" t="s">
        <v>98</v>
      </c>
      <c r="E251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23</v>
      </c>
      <c r="G2516" s="29" t="str">
        <f>IF(Table2[[#This Row],[M1A]]="","",Table2[[#This Row],[M1A]]-Table2[[#This Row],[AWAL]])</f>
        <v/>
      </c>
      <c r="I2516" s="29" t="str">
        <f>IF(Table2[[#This Row],[M2A]]="","",SUM(Table2[[#This Row],[M2A]]-(IF(Table2[[#This Row],[M1A]]="",Table2[[#This Row],[AWAL]],Table2[[#This Row],[M1A]]))))</f>
        <v/>
      </c>
      <c r="J2516" s="30"/>
      <c r="K251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51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516" s="31" t="str">
        <f>IF(NOT(Table2[[#This Row],[M1B]]=""),"+-","")</f>
        <v/>
      </c>
      <c r="O2516" s="50"/>
    </row>
    <row r="2517" spans="1:15">
      <c r="A2517" s="28">
        <f>IF(Table2[[#This Row],[TT]]&lt;1,"",COUNT(A$2:A2516)+1)</f>
        <v>2308</v>
      </c>
      <c r="B2517" s="38" t="s">
        <v>2552</v>
      </c>
      <c r="C2517" s="39">
        <v>3</v>
      </c>
      <c r="D2517" s="39">
        <v>1440</v>
      </c>
      <c r="E251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F2517" s="29">
        <v>2</v>
      </c>
      <c r="G2517" s="29">
        <f>IF(Table2[[#This Row],[M1A]]="","",Table2[[#This Row],[M1A]]-Table2[[#This Row],[AWAL]])</f>
        <v>-1</v>
      </c>
      <c r="I2517" s="29" t="str">
        <f>IF(Table2[[#This Row],[M2A]]="","",SUM(Table2[[#This Row],[M2A]]-(IF(Table2[[#This Row],[M1A]]="",Table2[[#This Row],[AWAL]],Table2[[#This Row],[M1A]]))))</f>
        <v/>
      </c>
      <c r="J2517" s="30"/>
      <c r="K251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51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517" s="31" t="str">
        <f>IF(NOT(Table2[[#This Row],[M1B]]=""),"+-","")</f>
        <v>+-</v>
      </c>
      <c r="O2517" s="50"/>
    </row>
    <row r="2518" spans="1:15">
      <c r="A2518" s="28">
        <f>IF(Table2[[#This Row],[TT]]&lt;1,"",COUNT(A$2:A2517)+1)</f>
        <v>2309</v>
      </c>
      <c r="B2518" s="38" t="s">
        <v>2553</v>
      </c>
      <c r="C2518" s="39">
        <v>1</v>
      </c>
      <c r="D2518" s="39" t="s">
        <v>98</v>
      </c>
      <c r="E251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518" s="29" t="str">
        <f>IF(Table2[[#This Row],[M1A]]="","",Table2[[#This Row],[M1A]]-Table2[[#This Row],[AWAL]])</f>
        <v/>
      </c>
      <c r="I2518" s="29" t="str">
        <f>IF(Table2[[#This Row],[M2A]]="","",SUM(Table2[[#This Row],[M2A]]-(IF(Table2[[#This Row],[M1A]]="",Table2[[#This Row],[AWAL]],Table2[[#This Row],[M1A]]))))</f>
        <v/>
      </c>
      <c r="J2518" s="30"/>
      <c r="K251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51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518" s="31" t="str">
        <f>IF(NOT(Table2[[#This Row],[M1B]]=""),"+-","")</f>
        <v/>
      </c>
      <c r="O2518" s="50"/>
    </row>
    <row r="2519" spans="1:15">
      <c r="A2519" s="28">
        <f>IF(Table2[[#This Row],[TT]]&lt;1,"",COUNT(A$2:A2518)+1)</f>
        <v>2310</v>
      </c>
      <c r="B2519" s="38" t="s">
        <v>2554</v>
      </c>
      <c r="C2519" s="39">
        <v>5</v>
      </c>
      <c r="D2519" s="39" t="s">
        <v>194</v>
      </c>
      <c r="E251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2519" s="29" t="str">
        <f>IF(Table2[[#This Row],[M1A]]="","",Table2[[#This Row],[M1A]]-Table2[[#This Row],[AWAL]])</f>
        <v/>
      </c>
      <c r="I2519" s="29" t="str">
        <f>IF(Table2[[#This Row],[M2A]]="","",SUM(Table2[[#This Row],[M2A]]-(IF(Table2[[#This Row],[M1A]]="",Table2[[#This Row],[AWAL]],Table2[[#This Row],[M1A]]))))</f>
        <v/>
      </c>
      <c r="J2519" s="30"/>
      <c r="K251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51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519" s="31" t="str">
        <f>IF(NOT(Table2[[#This Row],[M1B]]=""),"+-","")</f>
        <v/>
      </c>
      <c r="O2519" s="50"/>
    </row>
    <row r="2520" spans="1:15">
      <c r="A2520" s="28">
        <f>IF(Table2[[#This Row],[TT]]&lt;1,"",COUNT(A$2:A2519)+1)</f>
        <v>2311</v>
      </c>
      <c r="B2520" s="38" t="s">
        <v>2555</v>
      </c>
      <c r="C2520" s="39">
        <v>30</v>
      </c>
      <c r="D2520" s="39" t="s">
        <v>89</v>
      </c>
      <c r="E252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30</v>
      </c>
      <c r="G2520" s="29" t="str">
        <f>IF(Table2[[#This Row],[M1A]]="","",Table2[[#This Row],[M1A]]-Table2[[#This Row],[AWAL]])</f>
        <v/>
      </c>
      <c r="I2520" s="29" t="str">
        <f>IF(Table2[[#This Row],[M2A]]="","",SUM(Table2[[#This Row],[M2A]]-(IF(Table2[[#This Row],[M1A]]="",Table2[[#This Row],[AWAL]],Table2[[#This Row],[M1A]]))))</f>
        <v/>
      </c>
      <c r="J2520" s="30"/>
      <c r="K252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52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520" s="31" t="str">
        <f>IF(NOT(Table2[[#This Row],[M1B]]=""),"+-","")</f>
        <v/>
      </c>
      <c r="O2520" s="50"/>
    </row>
    <row r="2521" spans="1:15">
      <c r="A2521" s="28">
        <f>IF(Table2[[#This Row],[TT]]&lt;1,"",COUNT(A$2:A2520)+1)</f>
        <v>2312</v>
      </c>
      <c r="B2521" s="38" t="s">
        <v>2556</v>
      </c>
      <c r="C2521" s="39">
        <v>31</v>
      </c>
      <c r="D2521" s="39" t="s">
        <v>89</v>
      </c>
      <c r="E252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31</v>
      </c>
      <c r="G2521" s="29" t="str">
        <f>IF(Table2[[#This Row],[M1A]]="","",Table2[[#This Row],[M1A]]-Table2[[#This Row],[AWAL]])</f>
        <v/>
      </c>
      <c r="I2521" s="29" t="str">
        <f>IF(Table2[[#This Row],[M2A]]="","",SUM(Table2[[#This Row],[M2A]]-(IF(Table2[[#This Row],[M1A]]="",Table2[[#This Row],[AWAL]],Table2[[#This Row],[M1A]]))))</f>
        <v/>
      </c>
      <c r="J2521" s="30"/>
      <c r="K252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52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521" s="31" t="str">
        <f>IF(NOT(Table2[[#This Row],[M1B]]=""),"+-","")</f>
        <v/>
      </c>
      <c r="O2521" s="50"/>
    </row>
    <row r="2522" spans="1:15">
      <c r="A2522" s="28">
        <f>IF(Table2[[#This Row],[TT]]&lt;1,"",COUNT(A$2:A2521)+1)</f>
        <v>2313</v>
      </c>
      <c r="B2522" s="38" t="s">
        <v>2557</v>
      </c>
      <c r="C2522" s="39">
        <v>13</v>
      </c>
      <c r="D2522" s="39" t="s">
        <v>78</v>
      </c>
      <c r="E252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G2522" s="29" t="str">
        <f>IF(Table2[[#This Row],[M1A]]="","",Table2[[#This Row],[M1A]]-Table2[[#This Row],[AWAL]])</f>
        <v/>
      </c>
      <c r="I2522" s="29" t="str">
        <f>IF(Table2[[#This Row],[M2A]]="","",SUM(Table2[[#This Row],[M2A]]-(IF(Table2[[#This Row],[M1A]]="",Table2[[#This Row],[AWAL]],Table2[[#This Row],[M1A]]))))</f>
        <v/>
      </c>
      <c r="J2522" s="30"/>
      <c r="K252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52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522" s="31" t="str">
        <f>IF(NOT(Table2[[#This Row],[M1B]]=""),"+-","")</f>
        <v/>
      </c>
      <c r="O2522" s="50"/>
    </row>
    <row r="2523" spans="1:15">
      <c r="A2523" s="28">
        <f>IF(Table2[[#This Row],[TT]]&lt;1,"",COUNT(A$2:A2522)+1)</f>
        <v>2314</v>
      </c>
      <c r="B2523" s="38" t="s">
        <v>2558</v>
      </c>
      <c r="C2523" s="39">
        <v>12</v>
      </c>
      <c r="D2523" s="39" t="s">
        <v>78</v>
      </c>
      <c r="E252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G2523" s="29" t="str">
        <f>IF(Table2[[#This Row],[M1A]]="","",Table2[[#This Row],[M1A]]-Table2[[#This Row],[AWAL]])</f>
        <v/>
      </c>
      <c r="I2523" s="29" t="str">
        <f>IF(Table2[[#This Row],[M2A]]="","",SUM(Table2[[#This Row],[M2A]]-(IF(Table2[[#This Row],[M1A]]="",Table2[[#This Row],[AWAL]],Table2[[#This Row],[M1A]]))))</f>
        <v/>
      </c>
      <c r="J2523" s="30"/>
      <c r="K252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52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523" s="31" t="str">
        <f>IF(NOT(Table2[[#This Row],[M1B]]=""),"+-","")</f>
        <v/>
      </c>
      <c r="O2523" s="50"/>
    </row>
    <row r="2524" spans="1:15">
      <c r="A2524" s="28">
        <f>IF(Table2[[#This Row],[TT]]&lt;1,"",COUNT(A$2:A2523)+1)</f>
        <v>2315</v>
      </c>
      <c r="B2524" s="38" t="s">
        <v>2559</v>
      </c>
      <c r="C2524" s="39">
        <v>52</v>
      </c>
      <c r="D2524" s="39" t="s">
        <v>78</v>
      </c>
      <c r="E252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52</v>
      </c>
      <c r="G2524" s="29" t="str">
        <f>IF(Table2[[#This Row],[M1A]]="","",Table2[[#This Row],[M1A]]-Table2[[#This Row],[AWAL]])</f>
        <v/>
      </c>
      <c r="I2524" s="29" t="str">
        <f>IF(Table2[[#This Row],[M2A]]="","",SUM(Table2[[#This Row],[M2A]]-(IF(Table2[[#This Row],[M1A]]="",Table2[[#This Row],[AWAL]],Table2[[#This Row],[M1A]]))))</f>
        <v/>
      </c>
      <c r="J2524" s="30"/>
      <c r="K252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52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524" s="31" t="str">
        <f>IF(NOT(Table2[[#This Row],[M1B]]=""),"+-","")</f>
        <v/>
      </c>
      <c r="O2524" s="50"/>
    </row>
    <row r="2525" spans="1:15">
      <c r="A2525" s="28">
        <f>IF(Table2[[#This Row],[TT]]&lt;1,"",COUNT(A$2:A2524)+1)</f>
        <v>2316</v>
      </c>
      <c r="B2525" s="38" t="s">
        <v>2560</v>
      </c>
      <c r="C2525" s="39">
        <v>6</v>
      </c>
      <c r="D2525" s="39" t="s">
        <v>78</v>
      </c>
      <c r="E252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2525" s="29" t="str">
        <f>IF(Table2[[#This Row],[M1A]]="","",Table2[[#This Row],[M1A]]-Table2[[#This Row],[AWAL]])</f>
        <v/>
      </c>
      <c r="I2525" s="29" t="str">
        <f>IF(Table2[[#This Row],[M2A]]="","",SUM(Table2[[#This Row],[M2A]]-(IF(Table2[[#This Row],[M1A]]="",Table2[[#This Row],[AWAL]],Table2[[#This Row],[M1A]]))))</f>
        <v/>
      </c>
      <c r="J2525" s="30"/>
      <c r="K252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52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525" s="31" t="str">
        <f>IF(NOT(Table2[[#This Row],[M1B]]=""),"+-","")</f>
        <v/>
      </c>
      <c r="O2525" s="50"/>
    </row>
    <row r="2526" spans="1:15">
      <c r="A2526" s="28">
        <f>IF(Table2[[#This Row],[TT]]&lt;1,"",COUNT(A$2:A2525)+1)</f>
        <v>2317</v>
      </c>
      <c r="B2526" s="38" t="s">
        <v>2561</v>
      </c>
      <c r="C2526" s="39">
        <v>1</v>
      </c>
      <c r="D2526" s="39" t="s">
        <v>194</v>
      </c>
      <c r="E252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526" s="29" t="str">
        <f>IF(Table2[[#This Row],[M1A]]="","",Table2[[#This Row],[M1A]]-Table2[[#This Row],[AWAL]])</f>
        <v/>
      </c>
      <c r="I2526" s="29" t="str">
        <f>IF(Table2[[#This Row],[M2A]]="","",SUM(Table2[[#This Row],[M2A]]-(IF(Table2[[#This Row],[M1A]]="",Table2[[#This Row],[AWAL]],Table2[[#This Row],[M1A]]))))</f>
        <v/>
      </c>
      <c r="J2526" s="30"/>
      <c r="K252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52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526" s="31" t="str">
        <f>IF(NOT(Table2[[#This Row],[M1B]]=""),"+-","")</f>
        <v/>
      </c>
      <c r="O2526" s="50"/>
    </row>
    <row r="2527" spans="1:15">
      <c r="A2527" s="28">
        <f>IF(Table2[[#This Row],[TT]]&lt;1,"",COUNT(A$2:A2526)+1)</f>
        <v>2318</v>
      </c>
      <c r="B2527" s="38" t="s">
        <v>2562</v>
      </c>
      <c r="C2527" s="39">
        <v>1</v>
      </c>
      <c r="D2527" s="39" t="s">
        <v>194</v>
      </c>
      <c r="E252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527" s="29" t="str">
        <f>IF(Table2[[#This Row],[M1A]]="","",Table2[[#This Row],[M1A]]-Table2[[#This Row],[AWAL]])</f>
        <v/>
      </c>
      <c r="I2527" s="29" t="str">
        <f>IF(Table2[[#This Row],[M2A]]="","",SUM(Table2[[#This Row],[M2A]]-(IF(Table2[[#This Row],[M1A]]="",Table2[[#This Row],[AWAL]],Table2[[#This Row],[M1A]]))))</f>
        <v/>
      </c>
      <c r="J2527" s="30"/>
      <c r="K252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52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527" s="31" t="str">
        <f>IF(NOT(Table2[[#This Row],[M1B]]=""),"+-","")</f>
        <v/>
      </c>
      <c r="O2527" s="50"/>
    </row>
    <row r="2528" spans="1:15">
      <c r="A2528" s="28">
        <f>IF(Table2[[#This Row],[TT]]&lt;1,"",COUNT(A$2:A2527)+1)</f>
        <v>2319</v>
      </c>
      <c r="B2528" s="38" t="s">
        <v>2563</v>
      </c>
      <c r="C2528" s="39">
        <v>3</v>
      </c>
      <c r="D2528" s="39" t="s">
        <v>2564</v>
      </c>
      <c r="E252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528" s="29" t="str">
        <f>IF(Table2[[#This Row],[M1A]]="","",Table2[[#This Row],[M1A]]-Table2[[#This Row],[AWAL]])</f>
        <v/>
      </c>
      <c r="I2528" s="29" t="str">
        <f>IF(Table2[[#This Row],[M2A]]="","",SUM(Table2[[#This Row],[M2A]]-(IF(Table2[[#This Row],[M1A]]="",Table2[[#This Row],[AWAL]],Table2[[#This Row],[M1A]]))))</f>
        <v/>
      </c>
      <c r="J2528" s="30"/>
      <c r="K252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52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528" s="31" t="str">
        <f>IF(NOT(Table2[[#This Row],[M1B]]=""),"+-","")</f>
        <v/>
      </c>
      <c r="O2528" s="50"/>
    </row>
    <row r="2529" spans="1:15">
      <c r="A2529" s="28" t="str">
        <f>IF(Table2[[#This Row],[TT]]&lt;1,"",COUNT(A$2:A2528)+1)</f>
        <v/>
      </c>
      <c r="B2529" s="38" t="s">
        <v>2565</v>
      </c>
      <c r="C2529" s="39">
        <v>5</v>
      </c>
      <c r="D2529" s="39" t="s">
        <v>520</v>
      </c>
      <c r="E252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2529" s="29">
        <v>4</v>
      </c>
      <c r="G2529" s="29">
        <f>IF(Table2[[#This Row],[M1A]]="","",Table2[[#This Row],[M1A]]-Table2[[#This Row],[AWAL]])</f>
        <v>-1</v>
      </c>
      <c r="H2529" s="29">
        <v>3</v>
      </c>
      <c r="I2529" s="29">
        <f>IF(Table2[[#This Row],[M2A]]="","",SUM(Table2[[#This Row],[M2A]]-(IF(Table2[[#This Row],[M1A]]="",Table2[[#This Row],[AWAL]],Table2[[#This Row],[M1A]]))))</f>
        <v>-1</v>
      </c>
      <c r="J2529" s="30"/>
      <c r="K252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2529" s="29">
        <v>0</v>
      </c>
      <c r="M2529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-3</v>
      </c>
      <c r="N2529" s="31" t="str">
        <f>IF(NOT(Table2[[#This Row],[M1B]]=""),"+-","")</f>
        <v>+-</v>
      </c>
      <c r="O2529" s="50"/>
    </row>
    <row r="2530" spans="1:15">
      <c r="A2530" s="28">
        <f>IF(Table2[[#This Row],[TT]]&lt;1,"",COUNT(A$2:A2529)+1)</f>
        <v>2320</v>
      </c>
      <c r="B2530" s="38" t="s">
        <v>2566</v>
      </c>
      <c r="C2530" s="39">
        <v>3</v>
      </c>
      <c r="D2530" s="39" t="s">
        <v>194</v>
      </c>
      <c r="E253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530" s="29" t="str">
        <f>IF(Table2[[#This Row],[M1A]]="","",Table2[[#This Row],[M1A]]-Table2[[#This Row],[AWAL]])</f>
        <v/>
      </c>
      <c r="I2530" s="29" t="str">
        <f>IF(Table2[[#This Row],[M2A]]="","",SUM(Table2[[#This Row],[M2A]]-(IF(Table2[[#This Row],[M1A]]="",Table2[[#This Row],[AWAL]],Table2[[#This Row],[M1A]]))))</f>
        <v/>
      </c>
      <c r="J2530" s="30"/>
      <c r="K253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53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530" s="31" t="str">
        <f>IF(NOT(Table2[[#This Row],[M1B]]=""),"+-","")</f>
        <v/>
      </c>
      <c r="O2530" s="50"/>
    </row>
    <row r="2531" spans="1:15">
      <c r="A2531" s="28" t="str">
        <f>IF(Table2[[#This Row],[TT]]&lt;1,"",COUNT(A$2:A2530)+1)</f>
        <v/>
      </c>
      <c r="B2531" s="38" t="s">
        <v>2673</v>
      </c>
      <c r="C2531" s="39">
        <v>4</v>
      </c>
      <c r="D2531" s="39" t="s">
        <v>2689</v>
      </c>
      <c r="E253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2531" s="29">
        <v>0</v>
      </c>
      <c r="G2531" s="29">
        <f>IF(Table2[[#This Row],[M1A]]="","",Table2[[#This Row],[M1A]]-Table2[[#This Row],[AWAL]])</f>
        <v>-4</v>
      </c>
      <c r="I2531" s="29" t="str">
        <f>IF(Table2[[#This Row],[M2A]]="","",SUM(Table2[[#This Row],[M2A]]-(IF(Table2[[#This Row],[M1A]]="",Table2[[#This Row],[AWAL]],Table2[[#This Row],[M1A]]))))</f>
        <v/>
      </c>
      <c r="J2531" s="30"/>
      <c r="K253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53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531" s="31" t="str">
        <f>IF(NOT(Table2[[#This Row],[M1B]]=""),"+-","")</f>
        <v>+-</v>
      </c>
      <c r="O2531" s="50"/>
    </row>
    <row r="2532" spans="1:15">
      <c r="A2532" s="28">
        <f>IF(Table2[[#This Row],[TT]]&lt;1,"",COUNT(A$2:A2531)+1)</f>
        <v>2321</v>
      </c>
      <c r="B2532" s="38" t="s">
        <v>2568</v>
      </c>
      <c r="C2532" s="39">
        <v>11</v>
      </c>
      <c r="D2532" s="39" t="s">
        <v>78</v>
      </c>
      <c r="E253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F2532" s="29">
        <v>10</v>
      </c>
      <c r="G2532" s="29">
        <f>IF(Table2[[#This Row],[M1A]]="","",Table2[[#This Row],[M1A]]-Table2[[#This Row],[AWAL]])</f>
        <v>-1</v>
      </c>
      <c r="I2532" s="29" t="str">
        <f>IF(Table2[[#This Row],[M2A]]="","",SUM(Table2[[#This Row],[M2A]]-(IF(Table2[[#This Row],[M1A]]="",Table2[[#This Row],[AWAL]],Table2[[#This Row],[M1A]]))))</f>
        <v/>
      </c>
      <c r="J2532" s="30"/>
      <c r="K253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53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532" s="31" t="str">
        <f>IF(NOT(Table2[[#This Row],[M1B]]=""),"+-","")</f>
        <v>+-</v>
      </c>
      <c r="O2532" s="50"/>
    </row>
    <row r="2533" spans="1:15">
      <c r="A2533" s="28">
        <f>IF(Table2[[#This Row],[TT]]&lt;1,"",COUNT(A$2:A2532)+1)</f>
        <v>2322</v>
      </c>
      <c r="B2533" s="38" t="s">
        <v>2567</v>
      </c>
      <c r="C2533" s="39">
        <v>9</v>
      </c>
      <c r="D2533" s="39" t="s">
        <v>78</v>
      </c>
      <c r="E253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F2533" s="29">
        <v>8</v>
      </c>
      <c r="G2533" s="29">
        <f>IF(Table2[[#This Row],[M1A]]="","",Table2[[#This Row],[M1A]]-Table2[[#This Row],[AWAL]])</f>
        <v>-1</v>
      </c>
      <c r="I2533" s="29" t="str">
        <f>IF(Table2[[#This Row],[M2A]]="","",SUM(Table2[[#This Row],[M2A]]-(IF(Table2[[#This Row],[M1A]]="",Table2[[#This Row],[AWAL]],Table2[[#This Row],[M1A]]))))</f>
        <v/>
      </c>
      <c r="J2533" s="30"/>
      <c r="K253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53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533" s="31" t="str">
        <f>IF(NOT(Table2[[#This Row],[M1B]]=""),"+-","")</f>
        <v>+-</v>
      </c>
      <c r="O2533" s="50"/>
    </row>
    <row r="2534" spans="1:15">
      <c r="A2534" s="28" t="str">
        <f>IF(Table2[[#This Row],[TT]]&lt;1,"",COUNT(A$2:A2533)+1)</f>
        <v/>
      </c>
      <c r="B2534" s="37" t="s">
        <v>2941</v>
      </c>
      <c r="C2534" s="42">
        <v>1</v>
      </c>
      <c r="D2534" s="42" t="s">
        <v>2689</v>
      </c>
      <c r="E253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2534" s="29" t="str">
        <f>IF(Table2[[#This Row],[M1A]]="","",Table2[[#This Row],[M1A]]-Table2[[#This Row],[AWAL]])</f>
        <v/>
      </c>
      <c r="I2534" s="29" t="str">
        <f>IF(Table2[[#This Row],[M2A]]="","",SUM(Table2[[#This Row],[M2A]]-(IF(Table2[[#This Row],[M1A]]="",Table2[[#This Row],[AWAL]],Table2[[#This Row],[M1A]]))))</f>
        <v/>
      </c>
      <c r="J2534" s="30"/>
      <c r="K253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2534" s="29">
        <v>0</v>
      </c>
      <c r="M2534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2534" s="31" t="str">
        <f>IF(NOT(Table2[[#This Row],[M1B]]=""),"+-","")</f>
        <v/>
      </c>
      <c r="O2534" s="50"/>
    </row>
    <row r="2535" spans="1:15">
      <c r="A2535" s="28" t="str">
        <f>IF(Table2[[#This Row],[TT]]&lt;1,"",COUNT(A$2:A2534)+1)</f>
        <v/>
      </c>
      <c r="B2535" s="37" t="s">
        <v>2942</v>
      </c>
      <c r="C2535" s="42">
        <v>1</v>
      </c>
      <c r="D2535" s="42" t="s">
        <v>2689</v>
      </c>
      <c r="E253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2535" s="29" t="str">
        <f>IF(Table2[[#This Row],[M1A]]="","",Table2[[#This Row],[M1A]]-Table2[[#This Row],[AWAL]])</f>
        <v/>
      </c>
      <c r="H2535" s="29">
        <v>0</v>
      </c>
      <c r="I2535" s="29">
        <f>IF(Table2[[#This Row],[M2A]]="","",SUM(Table2[[#This Row],[M2A]]-(IF(Table2[[#This Row],[M1A]]="",Table2[[#This Row],[AWAL]],Table2[[#This Row],[M1A]]))))</f>
        <v>-1</v>
      </c>
      <c r="J2535" s="30"/>
      <c r="K253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53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535" s="31" t="str">
        <f>IF(NOT(Table2[[#This Row],[M1B]]=""),"+-","")</f>
        <v/>
      </c>
      <c r="O2535" s="50"/>
    </row>
    <row r="2536" spans="1:15">
      <c r="A2536" s="28">
        <f>IF(Table2[[#This Row],[TT]]&lt;1,"",COUNT(A$2:A2535)+1)</f>
        <v>2323</v>
      </c>
      <c r="B2536" s="37" t="s">
        <v>2940</v>
      </c>
      <c r="C2536" s="42">
        <v>1</v>
      </c>
      <c r="D2536" s="42" t="s">
        <v>2869</v>
      </c>
      <c r="E253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536" s="29" t="str">
        <f>IF(Table2[[#This Row],[M1A]]="","",Table2[[#This Row],[M1A]]-Table2[[#This Row],[AWAL]])</f>
        <v/>
      </c>
      <c r="I2536" s="29" t="str">
        <f>IF(Table2[[#This Row],[M2A]]="","",SUM(Table2[[#This Row],[M2A]]-(IF(Table2[[#This Row],[M1A]]="",Table2[[#This Row],[AWAL]],Table2[[#This Row],[M1A]]))))</f>
        <v/>
      </c>
      <c r="J2536" s="30"/>
      <c r="K253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53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536" s="31" t="str">
        <f>IF(NOT(Table2[[#This Row],[M1B]]=""),"+-","")</f>
        <v/>
      </c>
      <c r="O2536" s="50"/>
    </row>
    <row r="2537" spans="1:15">
      <c r="A2537" s="28">
        <f>IF(Table2[[#This Row],[TT]]&lt;1,"",COUNT(A$2:A2536)+1)</f>
        <v>2324</v>
      </c>
      <c r="B2537" s="38" t="s">
        <v>2618</v>
      </c>
      <c r="C2537" s="39">
        <v>5</v>
      </c>
      <c r="D2537" s="39" t="s">
        <v>2689</v>
      </c>
      <c r="E253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2537" s="29" t="str">
        <f>IF(Table2[[#This Row],[M1A]]="","",Table2[[#This Row],[M1A]]-Table2[[#This Row],[AWAL]])</f>
        <v/>
      </c>
      <c r="H2537" s="29">
        <v>2</v>
      </c>
      <c r="I2537" s="29">
        <f>IF(Table2[[#This Row],[M2A]]="","",SUM(Table2[[#This Row],[M2A]]-(IF(Table2[[#This Row],[M1A]]="",Table2[[#This Row],[AWAL]],Table2[[#This Row],[M1A]]))))</f>
        <v>-3</v>
      </c>
      <c r="J2537" s="30"/>
      <c r="K253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2537" s="29">
        <v>6</v>
      </c>
      <c r="M2537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4</v>
      </c>
      <c r="N2537" s="31" t="str">
        <f>IF(NOT(Table2[[#This Row],[M1B]]=""),"+-","")</f>
        <v/>
      </c>
      <c r="O2537" s="50"/>
    </row>
    <row r="2538" spans="1:15">
      <c r="A2538" s="28">
        <f>IF(Table2[[#This Row],[TT]]&lt;1,"",COUNT(A$2:A2537)+1)</f>
        <v>2325</v>
      </c>
      <c r="B2538" s="38" t="s">
        <v>2569</v>
      </c>
      <c r="C2538" s="39">
        <v>2</v>
      </c>
      <c r="D2538" s="39" t="s">
        <v>2570</v>
      </c>
      <c r="E253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538" s="29" t="str">
        <f>IF(Table2[[#This Row],[M1A]]="","",Table2[[#This Row],[M1A]]-Table2[[#This Row],[AWAL]])</f>
        <v/>
      </c>
      <c r="I2538" s="29" t="str">
        <f>IF(Table2[[#This Row],[M2A]]="","",SUM(Table2[[#This Row],[M2A]]-(IF(Table2[[#This Row],[M1A]]="",Table2[[#This Row],[AWAL]],Table2[[#This Row],[M1A]]))))</f>
        <v/>
      </c>
      <c r="J2538" s="30"/>
      <c r="K253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53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538" s="31" t="str">
        <f>IF(NOT(Table2[[#This Row],[M1B]]=""),"+-","")</f>
        <v/>
      </c>
      <c r="O2538" s="50"/>
    </row>
    <row r="2539" spans="1:15">
      <c r="A2539" s="28">
        <f>IF(Table2[[#This Row],[TT]]&lt;1,"",COUNT(A$2:A2538)+1)</f>
        <v>2326</v>
      </c>
      <c r="B2539" s="38" t="s">
        <v>2571</v>
      </c>
      <c r="C2539" s="39">
        <v>2</v>
      </c>
      <c r="D2539" s="39">
        <v>600</v>
      </c>
      <c r="E253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539" s="29" t="str">
        <f>IF(Table2[[#This Row],[M1A]]="","",Table2[[#This Row],[M1A]]-Table2[[#This Row],[AWAL]])</f>
        <v/>
      </c>
      <c r="I2539" s="29" t="str">
        <f>IF(Table2[[#This Row],[M2A]]="","",SUM(Table2[[#This Row],[M2A]]-(IF(Table2[[#This Row],[M1A]]="",Table2[[#This Row],[AWAL]],Table2[[#This Row],[M1A]]))))</f>
        <v/>
      </c>
      <c r="J2539" s="30"/>
      <c r="K253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53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539" s="31" t="str">
        <f>IF(NOT(Table2[[#This Row],[M1B]]=""),"+-","")</f>
        <v/>
      </c>
      <c r="O2539" s="50"/>
    </row>
    <row r="2540" spans="1:15">
      <c r="A2540" s="28">
        <f>IF(Table2[[#This Row],[TT]]&lt;1,"",COUNT(A$2:A2539)+1)</f>
        <v>2327</v>
      </c>
      <c r="B2540" s="38" t="s">
        <v>2572</v>
      </c>
      <c r="C2540" s="39">
        <v>18</v>
      </c>
      <c r="D2540" s="39" t="s">
        <v>1556</v>
      </c>
      <c r="E254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17</v>
      </c>
      <c r="G2540" s="29" t="str">
        <f>IF(Table2[[#This Row],[M1A]]="","",Table2[[#This Row],[M1A]]-Table2[[#This Row],[AWAL]])</f>
        <v/>
      </c>
      <c r="I2540" s="29" t="str">
        <f>IF(Table2[[#This Row],[M2A]]="","",SUM(Table2[[#This Row],[M2A]]-(IF(Table2[[#This Row],[M1A]]="",Table2[[#This Row],[AWAL]],Table2[[#This Row],[M1A]]))))</f>
        <v/>
      </c>
      <c r="J2540" s="30">
        <v>17</v>
      </c>
      <c r="K2540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254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540" s="31" t="str">
        <f>IF(NOT(Table2[[#This Row],[M1B]]=""),"+-","")</f>
        <v/>
      </c>
      <c r="O2540" s="50"/>
    </row>
    <row r="2541" spans="1:15">
      <c r="A2541" s="28">
        <f>IF(Table2[[#This Row],[TT]]&lt;1,"",COUNT(A$2:A2540)+1)</f>
        <v>2328</v>
      </c>
      <c r="B2541" s="38" t="s">
        <v>2573</v>
      </c>
      <c r="C2541" s="39">
        <v>8</v>
      </c>
      <c r="D2541" s="39" t="s">
        <v>2570</v>
      </c>
      <c r="E254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2541" s="29" t="str">
        <f>IF(Table2[[#This Row],[M1A]]="","",Table2[[#This Row],[M1A]]-Table2[[#This Row],[AWAL]])</f>
        <v/>
      </c>
      <c r="I2541" s="29" t="str">
        <f>IF(Table2[[#This Row],[M2A]]="","",SUM(Table2[[#This Row],[M2A]]-(IF(Table2[[#This Row],[M1A]]="",Table2[[#This Row],[AWAL]],Table2[[#This Row],[M1A]]))))</f>
        <v/>
      </c>
      <c r="J2541" s="30"/>
      <c r="K254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54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541" s="31" t="str">
        <f>IF(NOT(Table2[[#This Row],[M1B]]=""),"+-","")</f>
        <v/>
      </c>
      <c r="O2541" s="50"/>
    </row>
    <row r="2542" spans="1:15">
      <c r="A2542" s="28">
        <f>IF(Table2[[#This Row],[TT]]&lt;1,"",COUNT(A$2:A2541)+1)</f>
        <v>2329</v>
      </c>
      <c r="B2542" s="38" t="s">
        <v>2574</v>
      </c>
      <c r="C2542" s="39">
        <v>4</v>
      </c>
      <c r="D2542" s="39" t="s">
        <v>157</v>
      </c>
      <c r="E254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542" s="29" t="str">
        <f>IF(Table2[[#This Row],[M1A]]="","",Table2[[#This Row],[M1A]]-Table2[[#This Row],[AWAL]])</f>
        <v/>
      </c>
      <c r="I2542" s="29" t="str">
        <f>IF(Table2[[#This Row],[M2A]]="","",SUM(Table2[[#This Row],[M2A]]-(IF(Table2[[#This Row],[M1A]]="",Table2[[#This Row],[AWAL]],Table2[[#This Row],[M1A]]))))</f>
        <v/>
      </c>
      <c r="J2542" s="30"/>
      <c r="K254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54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542" s="31" t="str">
        <f>IF(NOT(Table2[[#This Row],[M1B]]=""),"+-","")</f>
        <v/>
      </c>
      <c r="O2542" s="50"/>
    </row>
    <row r="2543" spans="1:15">
      <c r="A2543" s="28">
        <f>IF(Table2[[#This Row],[TT]]&lt;1,"",COUNT(A$2:A2542)+1)</f>
        <v>2330</v>
      </c>
      <c r="B2543" s="38" t="s">
        <v>2575</v>
      </c>
      <c r="C2543" s="39">
        <v>3</v>
      </c>
      <c r="D2543" s="39" t="s">
        <v>196</v>
      </c>
      <c r="E254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543" s="29" t="str">
        <f>IF(Table2[[#This Row],[M1A]]="","",Table2[[#This Row],[M1A]]-Table2[[#This Row],[AWAL]])</f>
        <v/>
      </c>
      <c r="I2543" s="29" t="str">
        <f>IF(Table2[[#This Row],[M2A]]="","",SUM(Table2[[#This Row],[M2A]]-(IF(Table2[[#This Row],[M1A]]="",Table2[[#This Row],[AWAL]],Table2[[#This Row],[M1A]]))))</f>
        <v/>
      </c>
      <c r="J2543" s="30"/>
      <c r="K254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54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543" s="31" t="str">
        <f>IF(NOT(Table2[[#This Row],[M1B]]=""),"+-","")</f>
        <v/>
      </c>
      <c r="O2543" s="50"/>
    </row>
    <row r="2544" spans="1:15">
      <c r="A2544" s="28">
        <f>IF(Table2[[#This Row],[TT]]&lt;1,"",COUNT(A$2:A2543)+1)</f>
        <v>2331</v>
      </c>
      <c r="B2544" s="38" t="s">
        <v>2576</v>
      </c>
      <c r="C2544" s="39">
        <v>5</v>
      </c>
      <c r="D2544" s="39" t="s">
        <v>59</v>
      </c>
      <c r="E254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2544" s="29" t="str">
        <f>IF(Table2[[#This Row],[M1A]]="","",Table2[[#This Row],[M1A]]-Table2[[#This Row],[AWAL]])</f>
        <v/>
      </c>
      <c r="I2544" s="29" t="str">
        <f>IF(Table2[[#This Row],[M2A]]="","",SUM(Table2[[#This Row],[M2A]]-(IF(Table2[[#This Row],[M1A]]="",Table2[[#This Row],[AWAL]],Table2[[#This Row],[M1A]]))))</f>
        <v/>
      </c>
      <c r="J2544" s="30"/>
      <c r="K254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54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544" s="31" t="str">
        <f>IF(NOT(Table2[[#This Row],[M1B]]=""),"+-","")</f>
        <v/>
      </c>
      <c r="O2544" s="50"/>
    </row>
    <row r="2545" spans="1:15">
      <c r="A2545" s="28">
        <f>IF(Table2[[#This Row],[TT]]&lt;1,"",COUNT(A$2:A2544)+1)</f>
        <v>2332</v>
      </c>
      <c r="B2545" s="38" t="s">
        <v>2577</v>
      </c>
      <c r="C2545" s="39">
        <v>8</v>
      </c>
      <c r="D2545" s="39" t="s">
        <v>91</v>
      </c>
      <c r="E254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2545" s="29" t="str">
        <f>IF(Table2[[#This Row],[M1A]]="","",Table2[[#This Row],[M1A]]-Table2[[#This Row],[AWAL]])</f>
        <v/>
      </c>
      <c r="I2545" s="29" t="str">
        <f>IF(Table2[[#This Row],[M2A]]="","",SUM(Table2[[#This Row],[M2A]]-(IF(Table2[[#This Row],[M1A]]="",Table2[[#This Row],[AWAL]],Table2[[#This Row],[M1A]]))))</f>
        <v/>
      </c>
      <c r="J2545" s="30"/>
      <c r="K254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54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545" s="31" t="str">
        <f>IF(NOT(Table2[[#This Row],[M1B]]=""),"+-","")</f>
        <v/>
      </c>
      <c r="O2545" s="50"/>
    </row>
    <row r="2546" spans="1:15">
      <c r="A2546" s="28">
        <f>IF(Table2[[#This Row],[TT]]&lt;1,"",COUNT(A$2:A2545)+1)</f>
        <v>2333</v>
      </c>
      <c r="B2546" s="38" t="s">
        <v>2578</v>
      </c>
      <c r="C2546" s="39">
        <v>42</v>
      </c>
      <c r="D2546" s="39" t="s">
        <v>28</v>
      </c>
      <c r="E254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41</v>
      </c>
      <c r="G2546" s="29" t="str">
        <f>IF(Table2[[#This Row],[M1A]]="","",Table2[[#This Row],[M1A]]-Table2[[#This Row],[AWAL]])</f>
        <v/>
      </c>
      <c r="I2546" s="29" t="str">
        <f>IF(Table2[[#This Row],[M2A]]="","",SUM(Table2[[#This Row],[M2A]]-(IF(Table2[[#This Row],[M1A]]="",Table2[[#This Row],[AWAL]],Table2[[#This Row],[M1A]]))))</f>
        <v/>
      </c>
      <c r="J2546" s="30"/>
      <c r="K254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2546" s="29">
        <v>41</v>
      </c>
      <c r="M2546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2546" s="31" t="str">
        <f>IF(NOT(Table2[[#This Row],[M1B]]=""),"+-","")</f>
        <v/>
      </c>
      <c r="O2546" s="50"/>
    </row>
    <row r="2547" spans="1:15">
      <c r="A2547" s="28">
        <f>IF(Table2[[#This Row],[TT]]&lt;1,"",COUNT(A$2:A2546)+1)</f>
        <v>2334</v>
      </c>
      <c r="B2547" s="38" t="s">
        <v>2579</v>
      </c>
      <c r="C2547" s="39">
        <v>14</v>
      </c>
      <c r="D2547" s="39" t="s">
        <v>812</v>
      </c>
      <c r="E254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G2547" s="29" t="str">
        <f>IF(Table2[[#This Row],[M1A]]="","",Table2[[#This Row],[M1A]]-Table2[[#This Row],[AWAL]])</f>
        <v/>
      </c>
      <c r="I2547" s="29" t="str">
        <f>IF(Table2[[#This Row],[M2A]]="","",SUM(Table2[[#This Row],[M2A]]-(IF(Table2[[#This Row],[M1A]]="",Table2[[#This Row],[AWAL]],Table2[[#This Row],[M1A]]))))</f>
        <v/>
      </c>
      <c r="J2547" s="30"/>
      <c r="K254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54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547" s="31" t="str">
        <f>IF(NOT(Table2[[#This Row],[M1B]]=""),"+-","")</f>
        <v/>
      </c>
      <c r="O2547" s="50"/>
    </row>
    <row r="2548" spans="1:15">
      <c r="A2548" s="28">
        <f>IF(Table2[[#This Row],[TT]]&lt;1,"",COUNT(A$2:A2547)+1)</f>
        <v>2335</v>
      </c>
      <c r="B2548" s="38" t="s">
        <v>2580</v>
      </c>
      <c r="C2548" s="39">
        <v>13</v>
      </c>
      <c r="D2548" s="39" t="s">
        <v>38</v>
      </c>
      <c r="E254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F2548" s="29">
        <v>12</v>
      </c>
      <c r="G2548" s="29">
        <f>IF(Table2[[#This Row],[M1A]]="","",Table2[[#This Row],[M1A]]-Table2[[#This Row],[AWAL]])</f>
        <v>-1</v>
      </c>
      <c r="I2548" s="29" t="str">
        <f>IF(Table2[[#This Row],[M2A]]="","",SUM(Table2[[#This Row],[M2A]]-(IF(Table2[[#This Row],[M1A]]="",Table2[[#This Row],[AWAL]],Table2[[#This Row],[M1A]]))))</f>
        <v/>
      </c>
      <c r="J2548" s="30"/>
      <c r="K254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54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548" s="31" t="str">
        <f>IF(NOT(Table2[[#This Row],[M1B]]=""),"+-","")</f>
        <v>+-</v>
      </c>
      <c r="O2548" s="50"/>
    </row>
    <row r="2549" spans="1:15">
      <c r="A2549" s="28">
        <f>IF(Table2[[#This Row],[TT]]&lt;1,"",COUNT(A$2:A2548)+1)</f>
        <v>2336</v>
      </c>
      <c r="B2549" s="38" t="s">
        <v>2581</v>
      </c>
      <c r="C2549" s="39">
        <v>3</v>
      </c>
      <c r="D2549" s="39" t="s">
        <v>112</v>
      </c>
      <c r="E254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549" s="29" t="str">
        <f>IF(Table2[[#This Row],[M1A]]="","",Table2[[#This Row],[M1A]]-Table2[[#This Row],[AWAL]])</f>
        <v/>
      </c>
      <c r="I2549" s="29" t="str">
        <f>IF(Table2[[#This Row],[M2A]]="","",SUM(Table2[[#This Row],[M2A]]-(IF(Table2[[#This Row],[M1A]]="",Table2[[#This Row],[AWAL]],Table2[[#This Row],[M1A]]))))</f>
        <v/>
      </c>
      <c r="J2549" s="30"/>
      <c r="K254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54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549" s="31" t="str">
        <f>IF(NOT(Table2[[#This Row],[M1B]]=""),"+-","")</f>
        <v/>
      </c>
      <c r="O2549" s="50"/>
    </row>
    <row r="2550" spans="1:15">
      <c r="A2550" s="28">
        <f>IF(Table2[[#This Row],[TT]]&lt;1,"",COUNT(A$2:A2549)+1)</f>
        <v>2337</v>
      </c>
      <c r="B2550" s="38" t="s">
        <v>2582</v>
      </c>
      <c r="C2550" s="39">
        <v>44</v>
      </c>
      <c r="D2550" s="39" t="s">
        <v>1638</v>
      </c>
      <c r="E255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44</v>
      </c>
      <c r="G2550" s="29" t="str">
        <f>IF(Table2[[#This Row],[M1A]]="","",Table2[[#This Row],[M1A]]-Table2[[#This Row],[AWAL]])</f>
        <v/>
      </c>
      <c r="I2550" s="29" t="str">
        <f>IF(Table2[[#This Row],[M2A]]="","",SUM(Table2[[#This Row],[M2A]]-(IF(Table2[[#This Row],[M1A]]="",Table2[[#This Row],[AWAL]],Table2[[#This Row],[M1A]]))))</f>
        <v/>
      </c>
      <c r="J2550" s="30"/>
      <c r="K255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55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550" s="31" t="str">
        <f>IF(NOT(Table2[[#This Row],[M1B]]=""),"+-","")</f>
        <v/>
      </c>
      <c r="O2550" s="50"/>
    </row>
    <row r="2551" spans="1:15">
      <c r="A2551" s="28">
        <f>IF(Table2[[#This Row],[TT]]&lt;1,"",COUNT(A$2:A2550)+1)</f>
        <v>2338</v>
      </c>
      <c r="B2551" s="38" t="s">
        <v>2583</v>
      </c>
      <c r="C2551" s="39">
        <v>1</v>
      </c>
      <c r="D2551" s="39" t="s">
        <v>78</v>
      </c>
      <c r="E255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551" s="29" t="str">
        <f>IF(Table2[[#This Row],[M1A]]="","",Table2[[#This Row],[M1A]]-Table2[[#This Row],[AWAL]])</f>
        <v/>
      </c>
      <c r="I2551" s="29" t="str">
        <f>IF(Table2[[#This Row],[M2A]]="","",SUM(Table2[[#This Row],[M2A]]-(IF(Table2[[#This Row],[M1A]]="",Table2[[#This Row],[AWAL]],Table2[[#This Row],[M1A]]))))</f>
        <v/>
      </c>
      <c r="J2551" s="30"/>
      <c r="K255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55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551" s="31" t="str">
        <f>IF(NOT(Table2[[#This Row],[M1B]]=""),"+-","")</f>
        <v/>
      </c>
      <c r="O2551" s="50"/>
    </row>
  </sheetData>
  <mergeCells count="3">
    <mergeCell ref="J1:K1"/>
    <mergeCell ref="L1:M1"/>
    <mergeCell ref="F1:G1"/>
  </mergeCells>
  <conditionalFormatting sqref="B2433:B1048576 B1:B2">
    <cfRule type="duplicateValues" dxfId="15" priority="14"/>
  </conditionalFormatting>
  <conditionalFormatting sqref="B2498">
    <cfRule type="duplicateValues" dxfId="14" priority="12"/>
  </conditionalFormatting>
  <conditionalFormatting sqref="B2499">
    <cfRule type="duplicateValues" dxfId="13" priority="11"/>
  </conditionalFormatting>
  <conditionalFormatting sqref="B2500">
    <cfRule type="duplicateValues" dxfId="12" priority="10"/>
  </conditionalFormatting>
  <conditionalFormatting sqref="B2501">
    <cfRule type="duplicateValues" dxfId="11" priority="9"/>
  </conditionalFormatting>
  <conditionalFormatting sqref="B2507">
    <cfRule type="duplicateValues" dxfId="10" priority="8"/>
  </conditionalFormatting>
  <conditionalFormatting sqref="B2508">
    <cfRule type="duplicateValues" dxfId="9" priority="7"/>
  </conditionalFormatting>
  <conditionalFormatting sqref="B2509">
    <cfRule type="duplicateValues" dxfId="8" priority="6"/>
  </conditionalFormatting>
  <conditionalFormatting sqref="B2510">
    <cfRule type="duplicateValues" dxfId="7" priority="5"/>
  </conditionalFormatting>
  <conditionalFormatting sqref="B2511">
    <cfRule type="duplicateValues" dxfId="6" priority="4"/>
  </conditionalFormatting>
  <conditionalFormatting sqref="B2512">
    <cfRule type="duplicateValues" dxfId="5" priority="3"/>
  </conditionalFormatting>
  <conditionalFormatting sqref="B2513">
    <cfRule type="duplicateValues" dxfId="4" priority="2"/>
  </conditionalFormatting>
  <conditionalFormatting sqref="B3:B2551">
    <cfRule type="duplicateValues" dxfId="1" priority="52"/>
    <cfRule type="duplicateValues" dxfId="0" priority="53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2"/>
  <sheetViews>
    <sheetView view="pageLayout" topLeftCell="D34" zoomScaleNormal="100" workbookViewId="0">
      <selection activeCell="D52" sqref="D52"/>
    </sheetView>
  </sheetViews>
  <sheetFormatPr defaultRowHeight="12.75" outlineLevelRow="1" outlineLevelCol="1"/>
  <cols>
    <col min="1" max="1" width="39.140625" style="55" hidden="1" customWidth="1" outlineLevel="1"/>
    <col min="2" max="3" width="11.85546875" style="55" hidden="1" customWidth="1" outlineLevel="1"/>
    <col min="4" max="4" width="39.140625" style="55" bestFit="1" customWidth="1" collapsed="1"/>
    <col min="5" max="5" width="8.42578125" style="56" bestFit="1" customWidth="1"/>
    <col min="6" max="7" width="7.85546875" style="56" bestFit="1" customWidth="1"/>
    <col min="8" max="16384" width="9.140625" style="55"/>
  </cols>
  <sheetData>
    <row r="1" spans="1:8">
      <c r="A1" s="54" t="s">
        <v>2623</v>
      </c>
      <c r="B1" s="55" t="s">
        <v>3025</v>
      </c>
    </row>
    <row r="2" spans="1:8" ht="25.5">
      <c r="D2" s="57" t="s">
        <v>2662</v>
      </c>
      <c r="E2" s="57" t="s">
        <v>2</v>
      </c>
      <c r="F2" s="57" t="s">
        <v>3030</v>
      </c>
      <c r="G2" s="57" t="s">
        <v>3029</v>
      </c>
      <c r="H2" s="58"/>
    </row>
    <row r="3" spans="1:8">
      <c r="A3" s="54" t="s">
        <v>3024</v>
      </c>
      <c r="B3" s="55" t="s">
        <v>3028</v>
      </c>
      <c r="C3" s="55" t="s">
        <v>3027</v>
      </c>
      <c r="D3" s="59" t="s">
        <v>3031</v>
      </c>
      <c r="E3" s="57"/>
      <c r="F3" s="57"/>
      <c r="G3" s="57"/>
    </row>
    <row r="4" spans="1:8" hidden="1" outlineLevel="1">
      <c r="A4" s="60" t="s">
        <v>2957</v>
      </c>
      <c r="B4" s="61">
        <v>1</v>
      </c>
      <c r="C4" s="61">
        <v>1</v>
      </c>
      <c r="D4" s="62" t="s">
        <v>2662</v>
      </c>
      <c r="E4" s="63" t="s">
        <v>3021</v>
      </c>
      <c r="F4" s="63" t="s">
        <v>3022</v>
      </c>
      <c r="G4" s="63" t="s">
        <v>3023</v>
      </c>
    </row>
    <row r="5" spans="1:8" collapsed="1">
      <c r="A5" s="60" t="s">
        <v>2790</v>
      </c>
      <c r="B5" s="61">
        <v>0</v>
      </c>
      <c r="C5" s="61">
        <v>-1</v>
      </c>
      <c r="D5" s="62" t="str">
        <f>A4</f>
        <v>Asahan Kenko A2 SB</v>
      </c>
      <c r="E5" s="63" t="str">
        <f t="shared" ref="E5:E47" si="0">IF(SUM(B4-C4)=0,"-",SUM(B4-C4))</f>
        <v>-</v>
      </c>
      <c r="F5" s="63" t="str">
        <f t="shared" ref="F5:F47" si="1">IF(C4&gt;0,"+","")&amp;C4</f>
        <v>+1</v>
      </c>
      <c r="G5" s="63">
        <f t="shared" ref="G5:G47" si="2">IF(B4=0,"-",B4)</f>
        <v>1</v>
      </c>
    </row>
    <row r="6" spans="1:8">
      <c r="A6" s="60" t="s">
        <v>2733</v>
      </c>
      <c r="B6" s="61">
        <v>0</v>
      </c>
      <c r="C6" s="61">
        <v>-1</v>
      </c>
      <c r="D6" s="62" t="str">
        <f t="shared" ref="D6:D47" si="3">A5</f>
        <v>Binder clip 111 JK</v>
      </c>
      <c r="E6" s="63">
        <f t="shared" si="0"/>
        <v>1</v>
      </c>
      <c r="F6" s="63" t="str">
        <f t="shared" si="1"/>
        <v>-1</v>
      </c>
      <c r="G6" s="63" t="str">
        <f t="shared" si="2"/>
        <v>-</v>
      </c>
    </row>
    <row r="7" spans="1:8">
      <c r="A7" s="60" t="s">
        <v>2734</v>
      </c>
      <c r="B7" s="61">
        <v>6</v>
      </c>
      <c r="C7" s="61">
        <v>4</v>
      </c>
      <c r="D7" s="62" t="str">
        <f t="shared" si="3"/>
        <v>Binder clip Kenko no.105</v>
      </c>
      <c r="E7" s="63">
        <f t="shared" si="0"/>
        <v>1</v>
      </c>
      <c r="F7" s="63" t="str">
        <f t="shared" si="1"/>
        <v>-1</v>
      </c>
      <c r="G7" s="63" t="str">
        <f t="shared" si="2"/>
        <v>-</v>
      </c>
    </row>
    <row r="8" spans="1:8">
      <c r="A8" s="60" t="s">
        <v>2736</v>
      </c>
      <c r="B8" s="61">
        <v>3</v>
      </c>
      <c r="C8" s="61">
        <v>3</v>
      </c>
      <c r="D8" s="62" t="str">
        <f t="shared" si="3"/>
        <v>Binder clip Kenko no.155</v>
      </c>
      <c r="E8" s="63">
        <f t="shared" si="0"/>
        <v>2</v>
      </c>
      <c r="F8" s="63" t="str">
        <f t="shared" si="1"/>
        <v>+4</v>
      </c>
      <c r="G8" s="63">
        <f t="shared" si="2"/>
        <v>6</v>
      </c>
    </row>
    <row r="9" spans="1:8">
      <c r="A9" s="60" t="s">
        <v>2958</v>
      </c>
      <c r="B9" s="61">
        <v>5</v>
      </c>
      <c r="C9" s="61">
        <v>5</v>
      </c>
      <c r="D9" s="62" t="str">
        <f t="shared" si="3"/>
        <v>Binder clip Kenko no.260</v>
      </c>
      <c r="E9" s="63" t="str">
        <f t="shared" si="0"/>
        <v>-</v>
      </c>
      <c r="F9" s="63" t="str">
        <f t="shared" si="1"/>
        <v>+3</v>
      </c>
      <c r="G9" s="63">
        <f t="shared" si="2"/>
        <v>3</v>
      </c>
    </row>
    <row r="10" spans="1:8">
      <c r="A10" s="60" t="s">
        <v>2959</v>
      </c>
      <c r="B10" s="61">
        <v>9</v>
      </c>
      <c r="C10" s="61">
        <v>9</v>
      </c>
      <c r="D10" s="62" t="str">
        <f t="shared" si="3"/>
        <v>BN A5 Campus JK</v>
      </c>
      <c r="E10" s="63" t="str">
        <f t="shared" si="0"/>
        <v>-</v>
      </c>
      <c r="F10" s="63" t="str">
        <f t="shared" si="1"/>
        <v>+5</v>
      </c>
      <c r="G10" s="63">
        <f t="shared" si="2"/>
        <v>5</v>
      </c>
    </row>
    <row r="11" spans="1:8">
      <c r="A11" s="60" t="s">
        <v>2960</v>
      </c>
      <c r="B11" s="61">
        <v>9</v>
      </c>
      <c r="C11" s="61">
        <v>9</v>
      </c>
      <c r="D11" s="62" t="str">
        <f t="shared" si="3"/>
        <v>Bp 265 JK</v>
      </c>
      <c r="E11" s="63" t="str">
        <f t="shared" si="0"/>
        <v>-</v>
      </c>
      <c r="F11" s="63" t="str">
        <f t="shared" si="1"/>
        <v>+9</v>
      </c>
      <c r="G11" s="63">
        <f t="shared" si="2"/>
        <v>9</v>
      </c>
    </row>
    <row r="12" spans="1:8">
      <c r="A12" s="60" t="s">
        <v>2961</v>
      </c>
      <c r="B12" s="61">
        <v>6</v>
      </c>
      <c r="C12" s="61">
        <v>6</v>
      </c>
      <c r="D12" s="62" t="str">
        <f t="shared" si="3"/>
        <v>Bp 266 JK</v>
      </c>
      <c r="E12" s="63" t="str">
        <f t="shared" si="0"/>
        <v>-</v>
      </c>
      <c r="F12" s="63" t="str">
        <f t="shared" si="1"/>
        <v>+9</v>
      </c>
      <c r="G12" s="63">
        <f t="shared" si="2"/>
        <v>9</v>
      </c>
    </row>
    <row r="13" spans="1:8">
      <c r="A13" s="60" t="s">
        <v>18</v>
      </c>
      <c r="B13" s="61">
        <v>30</v>
      </c>
      <c r="C13" s="61">
        <v>-1</v>
      </c>
      <c r="D13" s="62" t="str">
        <f t="shared" si="3"/>
        <v>Bp 338 JK (bonus)</v>
      </c>
      <c r="E13" s="63" t="str">
        <f t="shared" si="0"/>
        <v>-</v>
      </c>
      <c r="F13" s="63" t="str">
        <f t="shared" si="1"/>
        <v>+6</v>
      </c>
      <c r="G13" s="63">
        <f t="shared" si="2"/>
        <v>6</v>
      </c>
    </row>
    <row r="14" spans="1:8">
      <c r="A14" s="60" t="s">
        <v>23</v>
      </c>
      <c r="B14" s="61">
        <v>14</v>
      </c>
      <c r="C14" s="61">
        <v>-3</v>
      </c>
      <c r="D14" s="62" t="str">
        <f t="shared" si="3"/>
        <v>Bp Kenko KR 6 NaNoRay</v>
      </c>
      <c r="E14" s="63">
        <f t="shared" si="0"/>
        <v>31</v>
      </c>
      <c r="F14" s="63" t="str">
        <f t="shared" si="1"/>
        <v>-1</v>
      </c>
      <c r="G14" s="63">
        <f t="shared" si="2"/>
        <v>30</v>
      </c>
    </row>
    <row r="15" spans="1:8">
      <c r="A15" s="60" t="s">
        <v>24</v>
      </c>
      <c r="B15" s="61">
        <v>1</v>
      </c>
      <c r="C15" s="61">
        <v>-1</v>
      </c>
      <c r="D15" s="62" t="str">
        <f t="shared" si="3"/>
        <v>Bp Kenko TIL SI Ht</v>
      </c>
      <c r="E15" s="63">
        <f t="shared" si="0"/>
        <v>17</v>
      </c>
      <c r="F15" s="63" t="str">
        <f t="shared" si="1"/>
        <v>-3</v>
      </c>
      <c r="G15" s="63">
        <f t="shared" si="2"/>
        <v>14</v>
      </c>
    </row>
    <row r="16" spans="1:8">
      <c r="A16" s="60" t="s">
        <v>30</v>
      </c>
      <c r="B16" s="61">
        <v>1</v>
      </c>
      <c r="C16" s="61">
        <v>-1</v>
      </c>
      <c r="D16" s="62" t="str">
        <f t="shared" si="3"/>
        <v>Bp pen stand STP 300 SG Kenko</v>
      </c>
      <c r="E16" s="63">
        <f t="shared" si="0"/>
        <v>2</v>
      </c>
      <c r="F16" s="63" t="str">
        <f t="shared" si="1"/>
        <v>-1</v>
      </c>
      <c r="G16" s="63">
        <f t="shared" si="2"/>
        <v>1</v>
      </c>
    </row>
    <row r="17" spans="1:7">
      <c r="A17" s="60" t="s">
        <v>2744</v>
      </c>
      <c r="B17" s="61">
        <v>0</v>
      </c>
      <c r="C17" s="61">
        <v>-1</v>
      </c>
      <c r="D17" s="62" t="str">
        <f t="shared" si="3"/>
        <v>BT 3224-01 kembang</v>
      </c>
      <c r="E17" s="63">
        <f t="shared" si="0"/>
        <v>2</v>
      </c>
      <c r="F17" s="63" t="str">
        <f t="shared" si="1"/>
        <v>-1</v>
      </c>
      <c r="G17" s="63">
        <f t="shared" si="2"/>
        <v>1</v>
      </c>
    </row>
    <row r="18" spans="1:7">
      <c r="A18" s="60" t="s">
        <v>2688</v>
      </c>
      <c r="B18" s="61">
        <v>2</v>
      </c>
      <c r="C18" s="61">
        <v>-3</v>
      </c>
      <c r="D18" s="62" t="str">
        <f t="shared" si="3"/>
        <v>Clip Trigonal JK no.3</v>
      </c>
      <c r="E18" s="63">
        <f t="shared" si="0"/>
        <v>1</v>
      </c>
      <c r="F18" s="63" t="str">
        <f t="shared" si="1"/>
        <v>-1</v>
      </c>
      <c r="G18" s="63" t="str">
        <f t="shared" si="2"/>
        <v>-</v>
      </c>
    </row>
    <row r="19" spans="1:7">
      <c r="A19" s="60" t="s">
        <v>2963</v>
      </c>
      <c r="B19" s="61">
        <v>1</v>
      </c>
      <c r="C19" s="61">
        <v>1</v>
      </c>
      <c r="D19" s="62" t="str">
        <f t="shared" si="3"/>
        <v>Clip warna Kenko 3100</v>
      </c>
      <c r="E19" s="63">
        <f t="shared" si="0"/>
        <v>5</v>
      </c>
      <c r="F19" s="63" t="str">
        <f t="shared" si="1"/>
        <v>-3</v>
      </c>
      <c r="G19" s="63">
        <f t="shared" si="2"/>
        <v>2</v>
      </c>
    </row>
    <row r="20" spans="1:7">
      <c r="A20" s="60" t="s">
        <v>2676</v>
      </c>
      <c r="B20" s="61">
        <v>0</v>
      </c>
      <c r="C20" s="61">
        <v>-3</v>
      </c>
      <c r="D20" s="62" t="str">
        <f t="shared" si="3"/>
        <v>Cutter JK A-300 A</v>
      </c>
      <c r="E20" s="63" t="str">
        <f t="shared" si="0"/>
        <v>-</v>
      </c>
      <c r="F20" s="63" t="str">
        <f t="shared" si="1"/>
        <v>+1</v>
      </c>
      <c r="G20" s="63">
        <f t="shared" si="2"/>
        <v>1</v>
      </c>
    </row>
    <row r="21" spans="1:7">
      <c r="A21" s="60" t="s">
        <v>2962</v>
      </c>
      <c r="B21" s="61">
        <v>1</v>
      </c>
      <c r="C21" s="61">
        <v>1</v>
      </c>
      <c r="D21" s="62" t="str">
        <f t="shared" si="3"/>
        <v>Cutter Kenko A-300</v>
      </c>
      <c r="E21" s="63">
        <f t="shared" si="0"/>
        <v>3</v>
      </c>
      <c r="F21" s="63" t="str">
        <f t="shared" si="1"/>
        <v>-3</v>
      </c>
      <c r="G21" s="63" t="str">
        <f t="shared" si="2"/>
        <v>-</v>
      </c>
    </row>
    <row r="22" spans="1:7">
      <c r="A22" s="60" t="s">
        <v>2694</v>
      </c>
      <c r="B22" s="61">
        <v>16</v>
      </c>
      <c r="C22" s="61">
        <v>-1</v>
      </c>
      <c r="D22" s="62" t="str">
        <f t="shared" si="3"/>
        <v>Isi cutter JK L-150 besar</v>
      </c>
      <c r="E22" s="63" t="str">
        <f t="shared" si="0"/>
        <v>-</v>
      </c>
      <c r="F22" s="63" t="str">
        <f t="shared" si="1"/>
        <v>+1</v>
      </c>
      <c r="G22" s="63">
        <f t="shared" si="2"/>
        <v>1</v>
      </c>
    </row>
    <row r="23" spans="1:7">
      <c r="A23" s="60" t="s">
        <v>2896</v>
      </c>
      <c r="B23" s="61">
        <v>5</v>
      </c>
      <c r="C23" s="61">
        <v>-9</v>
      </c>
      <c r="D23" s="62" t="str">
        <f t="shared" si="3"/>
        <v>Isi cutter Kenko A-100 kecil</v>
      </c>
      <c r="E23" s="63">
        <f t="shared" si="0"/>
        <v>17</v>
      </c>
      <c r="F23" s="63" t="str">
        <f t="shared" si="1"/>
        <v>-1</v>
      </c>
      <c r="G23" s="63">
        <f t="shared" si="2"/>
        <v>16</v>
      </c>
    </row>
    <row r="24" spans="1:7">
      <c r="A24" s="60" t="s">
        <v>2964</v>
      </c>
      <c r="B24" s="61">
        <v>1</v>
      </c>
      <c r="C24" s="61">
        <v>1</v>
      </c>
      <c r="D24" s="62" t="str">
        <f t="shared" si="3"/>
        <v>Isi cutter Kenko L-150 besar</v>
      </c>
      <c r="E24" s="63">
        <f t="shared" si="0"/>
        <v>14</v>
      </c>
      <c r="F24" s="63" t="str">
        <f t="shared" si="1"/>
        <v>-9</v>
      </c>
      <c r="G24" s="63">
        <f t="shared" si="2"/>
        <v>5</v>
      </c>
    </row>
    <row r="25" spans="1:7">
      <c r="A25" s="60" t="s">
        <v>2967</v>
      </c>
      <c r="B25" s="61">
        <v>1</v>
      </c>
      <c r="C25" s="61">
        <v>1</v>
      </c>
      <c r="D25" s="62" t="str">
        <f t="shared" si="3"/>
        <v>Jangka set MS 28 JK</v>
      </c>
      <c r="E25" s="63" t="str">
        <f t="shared" si="0"/>
        <v>-</v>
      </c>
      <c r="F25" s="63" t="str">
        <f t="shared" si="1"/>
        <v>+1</v>
      </c>
      <c r="G25" s="63">
        <f t="shared" si="2"/>
        <v>1</v>
      </c>
    </row>
    <row r="26" spans="1:7">
      <c r="A26" s="60" t="s">
        <v>2965</v>
      </c>
      <c r="B26" s="61">
        <v>2</v>
      </c>
      <c r="C26" s="61">
        <v>2</v>
      </c>
      <c r="D26" s="62" t="str">
        <f t="shared" si="3"/>
        <v>L Leaf !5 Kenko</v>
      </c>
      <c r="E26" s="63" t="str">
        <f t="shared" si="0"/>
        <v>-</v>
      </c>
      <c r="F26" s="63" t="str">
        <f t="shared" si="1"/>
        <v>+1</v>
      </c>
      <c r="G26" s="63">
        <f t="shared" si="2"/>
        <v>1</v>
      </c>
    </row>
    <row r="27" spans="1:7">
      <c r="A27" s="60" t="s">
        <v>2968</v>
      </c>
      <c r="B27" s="61">
        <v>2</v>
      </c>
      <c r="C27" s="61">
        <v>2</v>
      </c>
      <c r="D27" s="62" t="str">
        <f t="shared" si="3"/>
        <v>Lem JK GS 100</v>
      </c>
      <c r="E27" s="63" t="str">
        <f t="shared" si="0"/>
        <v>-</v>
      </c>
      <c r="F27" s="63" t="str">
        <f t="shared" si="1"/>
        <v>+2</v>
      </c>
      <c r="G27" s="63">
        <f t="shared" si="2"/>
        <v>2</v>
      </c>
    </row>
    <row r="28" spans="1:7">
      <c r="A28" s="60" t="s">
        <v>2974</v>
      </c>
      <c r="B28" s="61">
        <v>28</v>
      </c>
      <c r="C28" s="61">
        <v>28</v>
      </c>
      <c r="D28" s="62" t="str">
        <f t="shared" si="3"/>
        <v>OP 12W putar panjang JK</v>
      </c>
      <c r="E28" s="63" t="str">
        <f t="shared" si="0"/>
        <v>-</v>
      </c>
      <c r="F28" s="63" t="str">
        <f t="shared" si="1"/>
        <v>+2</v>
      </c>
      <c r="G28" s="63">
        <f t="shared" si="2"/>
        <v>2</v>
      </c>
    </row>
    <row r="29" spans="1:7">
      <c r="A29" s="60" t="s">
        <v>2971</v>
      </c>
      <c r="B29" s="61">
        <v>15</v>
      </c>
      <c r="C29" s="61">
        <v>15</v>
      </c>
      <c r="D29" s="62" t="str">
        <f t="shared" si="3"/>
        <v>OP Titi 12</v>
      </c>
      <c r="E29" s="63" t="str">
        <f t="shared" si="0"/>
        <v>-</v>
      </c>
      <c r="F29" s="63" t="str">
        <f t="shared" si="1"/>
        <v>+28</v>
      </c>
      <c r="G29" s="63">
        <f t="shared" si="2"/>
        <v>28</v>
      </c>
    </row>
    <row r="30" spans="1:7">
      <c r="A30" s="60" t="s">
        <v>2972</v>
      </c>
      <c r="B30" s="61">
        <v>1</v>
      </c>
      <c r="C30" s="61">
        <v>1</v>
      </c>
      <c r="D30" s="62" t="str">
        <f t="shared" si="3"/>
        <v>OP Titi 12CH JK</v>
      </c>
      <c r="E30" s="63" t="str">
        <f t="shared" si="0"/>
        <v>-</v>
      </c>
      <c r="F30" s="63" t="str">
        <f t="shared" si="1"/>
        <v>+15</v>
      </c>
      <c r="G30" s="63">
        <f t="shared" si="2"/>
        <v>15</v>
      </c>
    </row>
    <row r="31" spans="1:7">
      <c r="A31" s="60" t="s">
        <v>2973</v>
      </c>
      <c r="B31" s="61">
        <v>15</v>
      </c>
      <c r="C31" s="61">
        <v>15</v>
      </c>
      <c r="D31" s="62" t="str">
        <f t="shared" si="3"/>
        <v>OP Titi 36 JK</v>
      </c>
      <c r="E31" s="63" t="str">
        <f t="shared" si="0"/>
        <v>-</v>
      </c>
      <c r="F31" s="63" t="str">
        <f t="shared" si="1"/>
        <v>+1</v>
      </c>
      <c r="G31" s="63">
        <f t="shared" si="2"/>
        <v>1</v>
      </c>
    </row>
    <row r="32" spans="1:7">
      <c r="A32" s="60" t="s">
        <v>2969</v>
      </c>
      <c r="B32" s="61">
        <v>28</v>
      </c>
      <c r="C32" s="61">
        <v>28</v>
      </c>
      <c r="D32" s="62" t="str">
        <f t="shared" si="3"/>
        <v>OP Titi 55 JK</v>
      </c>
      <c r="E32" s="63" t="str">
        <f t="shared" si="0"/>
        <v>-</v>
      </c>
      <c r="F32" s="63" t="str">
        <f t="shared" si="1"/>
        <v>+15</v>
      </c>
      <c r="G32" s="63">
        <f t="shared" si="2"/>
        <v>15</v>
      </c>
    </row>
    <row r="33" spans="1:7">
      <c r="A33" s="60" t="s">
        <v>2980</v>
      </c>
      <c r="B33" s="61">
        <v>1</v>
      </c>
      <c r="C33" s="61">
        <v>1</v>
      </c>
      <c r="D33" s="62" t="str">
        <f t="shared" si="3"/>
        <v>OP Titii 24W</v>
      </c>
      <c r="E33" s="63" t="str">
        <f t="shared" si="0"/>
        <v>-</v>
      </c>
      <c r="F33" s="63" t="str">
        <f t="shared" si="1"/>
        <v>+28</v>
      </c>
      <c r="G33" s="63">
        <f t="shared" si="2"/>
        <v>28</v>
      </c>
    </row>
    <row r="34" spans="1:7">
      <c r="A34" s="60" t="s">
        <v>2979</v>
      </c>
      <c r="B34" s="61">
        <v>1</v>
      </c>
      <c r="C34" s="61">
        <v>1</v>
      </c>
      <c r="D34" s="62" t="str">
        <f t="shared" si="3"/>
        <v>Pensil JK P88</v>
      </c>
      <c r="E34" s="63" t="str">
        <f t="shared" si="0"/>
        <v>-</v>
      </c>
      <c r="F34" s="63" t="str">
        <f t="shared" si="1"/>
        <v>+1</v>
      </c>
      <c r="G34" s="63">
        <f t="shared" si="2"/>
        <v>1</v>
      </c>
    </row>
    <row r="35" spans="1:7">
      <c r="A35" s="60" t="s">
        <v>2975</v>
      </c>
      <c r="B35" s="61">
        <v>1</v>
      </c>
      <c r="C35" s="61">
        <v>1</v>
      </c>
      <c r="D35" s="62" t="str">
        <f t="shared" si="3"/>
        <v>Pensil JK P90</v>
      </c>
      <c r="E35" s="63" t="str">
        <f t="shared" si="0"/>
        <v>-</v>
      </c>
      <c r="F35" s="63" t="str">
        <f t="shared" si="1"/>
        <v>+1</v>
      </c>
      <c r="G35" s="63">
        <f t="shared" si="2"/>
        <v>1</v>
      </c>
    </row>
    <row r="36" spans="1:7">
      <c r="A36" s="60" t="s">
        <v>2977</v>
      </c>
      <c r="B36" s="61">
        <v>1</v>
      </c>
      <c r="C36" s="61">
        <v>1</v>
      </c>
      <c r="D36" s="62" t="str">
        <f t="shared" si="3"/>
        <v>Punch JK no.30</v>
      </c>
      <c r="E36" s="63" t="str">
        <f t="shared" si="0"/>
        <v>-</v>
      </c>
      <c r="F36" s="63" t="str">
        <f t="shared" si="1"/>
        <v>+1</v>
      </c>
      <c r="G36" s="63">
        <f t="shared" si="2"/>
        <v>1</v>
      </c>
    </row>
    <row r="37" spans="1:7">
      <c r="A37" s="60" t="s">
        <v>2978</v>
      </c>
      <c r="B37" s="61">
        <v>1</v>
      </c>
      <c r="C37" s="61">
        <v>1</v>
      </c>
      <c r="D37" s="62" t="str">
        <f t="shared" si="3"/>
        <v>Punch Kenko 30 XL</v>
      </c>
      <c r="E37" s="63" t="str">
        <f t="shared" si="0"/>
        <v>-</v>
      </c>
      <c r="F37" s="63" t="str">
        <f t="shared" si="1"/>
        <v>+1</v>
      </c>
      <c r="G37" s="63">
        <f t="shared" si="2"/>
        <v>1</v>
      </c>
    </row>
    <row r="38" spans="1:7">
      <c r="A38" s="60" t="s">
        <v>2661</v>
      </c>
      <c r="B38" s="61">
        <v>2</v>
      </c>
      <c r="C38" s="61">
        <v>-1</v>
      </c>
      <c r="D38" s="62" t="str">
        <f t="shared" si="3"/>
        <v>PW JK 12 pendek</v>
      </c>
      <c r="E38" s="63" t="str">
        <f t="shared" si="0"/>
        <v>-</v>
      </c>
      <c r="F38" s="63" t="str">
        <f t="shared" si="1"/>
        <v>+1</v>
      </c>
      <c r="G38" s="63">
        <f t="shared" si="2"/>
        <v>1</v>
      </c>
    </row>
    <row r="39" spans="1:7">
      <c r="A39" s="60" t="s">
        <v>2981</v>
      </c>
      <c r="B39" s="61">
        <v>1</v>
      </c>
      <c r="C39" s="61">
        <v>1</v>
      </c>
      <c r="D39" s="62" t="str">
        <f t="shared" si="3"/>
        <v>Stapler Kenko HD 50 OJ</v>
      </c>
      <c r="E39" s="63">
        <f t="shared" si="0"/>
        <v>3</v>
      </c>
      <c r="F39" s="63" t="str">
        <f t="shared" si="1"/>
        <v>-1</v>
      </c>
      <c r="G39" s="63">
        <f t="shared" si="2"/>
        <v>2</v>
      </c>
    </row>
    <row r="40" spans="1:7">
      <c r="A40" s="60" t="s">
        <v>2982</v>
      </c>
      <c r="B40" s="61">
        <v>5</v>
      </c>
      <c r="C40" s="61">
        <v>5</v>
      </c>
      <c r="D40" s="62" t="str">
        <f t="shared" si="3"/>
        <v>Stapler Kenko HD-10D</v>
      </c>
      <c r="E40" s="63" t="str">
        <f t="shared" si="0"/>
        <v>-</v>
      </c>
      <c r="F40" s="63" t="str">
        <f t="shared" si="1"/>
        <v>+1</v>
      </c>
      <c r="G40" s="63">
        <f t="shared" si="2"/>
        <v>1</v>
      </c>
    </row>
    <row r="41" spans="1:7">
      <c r="A41" s="60" t="s">
        <v>2983</v>
      </c>
      <c r="B41" s="61">
        <v>2</v>
      </c>
      <c r="C41" s="61">
        <v>2</v>
      </c>
      <c r="D41" s="62" t="str">
        <f t="shared" si="3"/>
        <v>Stip JK 20 P</v>
      </c>
      <c r="E41" s="63" t="str">
        <f t="shared" si="0"/>
        <v>-</v>
      </c>
      <c r="F41" s="63" t="str">
        <f t="shared" si="1"/>
        <v>+5</v>
      </c>
      <c r="G41" s="63">
        <f t="shared" si="2"/>
        <v>5</v>
      </c>
    </row>
    <row r="42" spans="1:7">
      <c r="A42" s="60" t="s">
        <v>2984</v>
      </c>
      <c r="B42" s="61">
        <v>3</v>
      </c>
      <c r="C42" s="61">
        <v>3</v>
      </c>
      <c r="D42" s="62" t="str">
        <f t="shared" si="3"/>
        <v>Stip JK 30 P</v>
      </c>
      <c r="E42" s="63" t="str">
        <f t="shared" si="0"/>
        <v>-</v>
      </c>
      <c r="F42" s="63" t="str">
        <f t="shared" si="1"/>
        <v>+2</v>
      </c>
      <c r="G42" s="63">
        <f t="shared" si="2"/>
        <v>2</v>
      </c>
    </row>
    <row r="43" spans="1:7">
      <c r="A43" s="60" t="s">
        <v>2658</v>
      </c>
      <c r="B43" s="61">
        <v>1</v>
      </c>
      <c r="C43" s="61">
        <v>-1</v>
      </c>
      <c r="D43" s="62" t="str">
        <f t="shared" si="3"/>
        <v>Stip JK 40 P</v>
      </c>
      <c r="E43" s="63" t="str">
        <f t="shared" si="0"/>
        <v>-</v>
      </c>
      <c r="F43" s="63" t="str">
        <f t="shared" si="1"/>
        <v>+3</v>
      </c>
      <c r="G43" s="63">
        <f t="shared" si="2"/>
        <v>3</v>
      </c>
    </row>
    <row r="44" spans="1:7">
      <c r="A44" s="60" t="s">
        <v>2985</v>
      </c>
      <c r="B44" s="61">
        <v>4</v>
      </c>
      <c r="C44" s="61">
        <v>4</v>
      </c>
      <c r="D44" s="62" t="str">
        <f t="shared" si="3"/>
        <v>Stip Kenko 40 putih</v>
      </c>
      <c r="E44" s="63">
        <f t="shared" si="0"/>
        <v>2</v>
      </c>
      <c r="F44" s="63" t="str">
        <f t="shared" si="1"/>
        <v>-1</v>
      </c>
      <c r="G44" s="63">
        <f t="shared" si="2"/>
        <v>1</v>
      </c>
    </row>
    <row r="45" spans="1:7">
      <c r="A45" s="60" t="s">
        <v>2986</v>
      </c>
      <c r="B45" s="61">
        <v>2</v>
      </c>
      <c r="C45" s="61">
        <v>2</v>
      </c>
      <c r="D45" s="62" t="str">
        <f t="shared" si="3"/>
        <v>Tipe-ex JK 101</v>
      </c>
      <c r="E45" s="63" t="str">
        <f t="shared" si="0"/>
        <v>-</v>
      </c>
      <c r="F45" s="63" t="str">
        <f t="shared" si="1"/>
        <v>+4</v>
      </c>
      <c r="G45" s="63">
        <f t="shared" si="2"/>
        <v>4</v>
      </c>
    </row>
    <row r="46" spans="1:7">
      <c r="A46" s="60" t="s">
        <v>2784</v>
      </c>
      <c r="B46" s="61">
        <v>0</v>
      </c>
      <c r="C46" s="61">
        <v>-1</v>
      </c>
      <c r="D46" s="62" t="str">
        <f t="shared" si="3"/>
        <v>Tipe-ex JK CT-522</v>
      </c>
      <c r="E46" s="63" t="str">
        <f t="shared" si="0"/>
        <v>-</v>
      </c>
      <c r="F46" s="63" t="str">
        <f t="shared" si="1"/>
        <v>+2</v>
      </c>
      <c r="G46" s="63">
        <f t="shared" si="2"/>
        <v>2</v>
      </c>
    </row>
    <row r="47" spans="1:7">
      <c r="A47" s="60" t="s">
        <v>3026</v>
      </c>
      <c r="B47" s="61">
        <v>228</v>
      </c>
      <c r="C47" s="61">
        <v>126</v>
      </c>
      <c r="D47" s="62" t="str">
        <f t="shared" si="3"/>
        <v>Tipe-ex JK-101 A</v>
      </c>
      <c r="E47" s="63">
        <f t="shared" si="0"/>
        <v>1</v>
      </c>
      <c r="F47" s="63" t="str">
        <f t="shared" si="1"/>
        <v>-1</v>
      </c>
      <c r="G47" s="63" t="str">
        <f t="shared" si="2"/>
        <v>-</v>
      </c>
    </row>
    <row r="48" spans="1:7">
      <c r="A48" s="54" t="s">
        <v>2623</v>
      </c>
      <c r="B48" s="55" t="s">
        <v>3025</v>
      </c>
      <c r="C48" s="61"/>
      <c r="D48" s="64" t="s">
        <v>3032</v>
      </c>
      <c r="E48" s="65"/>
      <c r="F48" s="65"/>
      <c r="G48" s="65"/>
    </row>
    <row r="49" spans="1:7" hidden="1" outlineLevel="1">
      <c r="D49" s="62" t="s">
        <v>2662</v>
      </c>
      <c r="E49" s="65" t="s">
        <v>3021</v>
      </c>
      <c r="F49" s="65" t="s">
        <v>3022</v>
      </c>
      <c r="G49" s="65" t="s">
        <v>3023</v>
      </c>
    </row>
    <row r="50" spans="1:7" collapsed="1">
      <c r="A50" s="54" t="s">
        <v>3024</v>
      </c>
      <c r="B50" s="55" t="s">
        <v>3028</v>
      </c>
      <c r="C50" s="55" t="s">
        <v>3027</v>
      </c>
      <c r="D50" s="62" t="str">
        <f t="shared" ref="D50:D51" si="4">A51</f>
        <v>Acrylic 15 x 21</v>
      </c>
      <c r="E50" s="65">
        <f t="shared" ref="E50:E51" si="5">IF(SUM(B51-C51)=0,"-",SUM(B51-C51))</f>
        <v>6</v>
      </c>
      <c r="F50" s="65" t="str">
        <f t="shared" ref="F50:F51" si="6">IF(C51&gt;0,"+","")&amp;C51</f>
        <v>-1</v>
      </c>
      <c r="G50" s="65">
        <f t="shared" ref="G50:G51" si="7">IF(B51=0,"-",B51)</f>
        <v>5</v>
      </c>
    </row>
    <row r="51" spans="1:7">
      <c r="A51" s="60" t="s">
        <v>104</v>
      </c>
      <c r="B51" s="61">
        <v>5</v>
      </c>
      <c r="C51" s="61">
        <v>-1</v>
      </c>
      <c r="D51" s="62" t="str">
        <f t="shared" si="4"/>
        <v>Acrylic NT 21X30</v>
      </c>
      <c r="E51" s="63">
        <f t="shared" si="5"/>
        <v>3</v>
      </c>
      <c r="F51" s="63" t="str">
        <f t="shared" si="6"/>
        <v>-1</v>
      </c>
      <c r="G51" s="63">
        <f t="shared" si="7"/>
        <v>2</v>
      </c>
    </row>
    <row r="52" spans="1:7">
      <c r="A52" s="60" t="s">
        <v>113</v>
      </c>
      <c r="B52" s="61">
        <v>2</v>
      </c>
      <c r="C52" s="61">
        <v>-1</v>
      </c>
      <c r="D52" s="66" t="str">
        <f t="shared" ref="D52:D83" si="8">A53</f>
        <v>Acrylic TF 001</v>
      </c>
      <c r="E52" s="65">
        <f t="shared" ref="E52:E83" si="9">IF(SUM(B53-C53)=0,"-",SUM(B53-C53))</f>
        <v>15</v>
      </c>
      <c r="F52" s="65" t="str">
        <f t="shared" ref="F52:F83" si="10">IF(C53&gt;0,"+","")&amp;C53</f>
        <v>-7</v>
      </c>
      <c r="G52" s="65">
        <f t="shared" ref="G52:G83" si="11">IF(B53=0,"-",B53)</f>
        <v>8</v>
      </c>
    </row>
    <row r="53" spans="1:7">
      <c r="A53" s="60" t="s">
        <v>117</v>
      </c>
      <c r="B53" s="61">
        <v>8</v>
      </c>
      <c r="C53" s="61">
        <v>-7</v>
      </c>
      <c r="D53" s="66" t="str">
        <f t="shared" si="8"/>
        <v>Acrylic V-tech</v>
      </c>
      <c r="E53" s="65">
        <f t="shared" si="9"/>
        <v>169</v>
      </c>
      <c r="F53" s="65" t="str">
        <f t="shared" si="10"/>
        <v>-1</v>
      </c>
      <c r="G53" s="65">
        <f t="shared" si="11"/>
        <v>168</v>
      </c>
    </row>
    <row r="54" spans="1:7">
      <c r="A54" s="60" t="s">
        <v>2586</v>
      </c>
      <c r="B54" s="61">
        <v>168</v>
      </c>
      <c r="C54" s="61">
        <v>-1</v>
      </c>
      <c r="D54" s="66" t="str">
        <f t="shared" si="8"/>
        <v>Agenda Batik</v>
      </c>
      <c r="E54" s="65">
        <f t="shared" si="9"/>
        <v>2</v>
      </c>
      <c r="F54" s="65" t="str">
        <f t="shared" si="10"/>
        <v>-1</v>
      </c>
      <c r="G54" s="65">
        <f t="shared" si="11"/>
        <v>1</v>
      </c>
    </row>
    <row r="55" spans="1:7">
      <c r="A55" s="60" t="s">
        <v>161</v>
      </c>
      <c r="B55" s="61">
        <v>1</v>
      </c>
      <c r="C55" s="61">
        <v>-1</v>
      </c>
      <c r="D55" s="66" t="str">
        <f t="shared" si="8"/>
        <v>Amplop hutang piutang</v>
      </c>
      <c r="E55" s="65">
        <f t="shared" si="9"/>
        <v>9</v>
      </c>
      <c r="F55" s="65" t="str">
        <f t="shared" si="10"/>
        <v>-1</v>
      </c>
      <c r="G55" s="65">
        <f t="shared" si="11"/>
        <v>8</v>
      </c>
    </row>
    <row r="56" spans="1:7">
      <c r="A56" s="60" t="s">
        <v>188</v>
      </c>
      <c r="B56" s="61">
        <v>8</v>
      </c>
      <c r="C56" s="61">
        <v>-1</v>
      </c>
      <c r="D56" s="66" t="str">
        <f t="shared" si="8"/>
        <v>Asahan CL 106</v>
      </c>
      <c r="E56" s="65">
        <f t="shared" si="9"/>
        <v>1</v>
      </c>
      <c r="F56" s="65" t="str">
        <f t="shared" si="10"/>
        <v>-1</v>
      </c>
      <c r="G56" s="65" t="str">
        <f t="shared" si="11"/>
        <v>-</v>
      </c>
    </row>
    <row r="57" spans="1:7">
      <c r="A57" s="60" t="s">
        <v>241</v>
      </c>
      <c r="B57" s="61">
        <v>0</v>
      </c>
      <c r="C57" s="61">
        <v>-1</v>
      </c>
      <c r="D57" s="66" t="str">
        <f t="shared" si="8"/>
        <v>Asahan DMS 024</v>
      </c>
      <c r="E57" s="65">
        <f t="shared" si="9"/>
        <v>1</v>
      </c>
      <c r="F57" s="65" t="str">
        <f t="shared" si="10"/>
        <v>-1</v>
      </c>
      <c r="G57" s="65" t="str">
        <f t="shared" si="11"/>
        <v>-</v>
      </c>
    </row>
    <row r="58" spans="1:7">
      <c r="A58" s="60" t="s">
        <v>248</v>
      </c>
      <c r="B58" s="61">
        <v>0</v>
      </c>
      <c r="C58" s="61">
        <v>-1</v>
      </c>
      <c r="D58" s="66" t="str">
        <f t="shared" si="8"/>
        <v>Asahan Meja 7922 blk</v>
      </c>
      <c r="E58" s="65">
        <f t="shared" si="9"/>
        <v>3</v>
      </c>
      <c r="F58" s="65" t="str">
        <f t="shared" si="10"/>
        <v>-1</v>
      </c>
      <c r="G58" s="65">
        <f t="shared" si="11"/>
        <v>2</v>
      </c>
    </row>
    <row r="59" spans="1:7">
      <c r="A59" s="60" t="s">
        <v>297</v>
      </c>
      <c r="B59" s="61">
        <v>2</v>
      </c>
      <c r="C59" s="61">
        <v>-1</v>
      </c>
      <c r="D59" s="66" t="str">
        <f t="shared" si="8"/>
        <v>Asahan Meja 8004 A motif</v>
      </c>
      <c r="E59" s="65">
        <f t="shared" si="9"/>
        <v>10</v>
      </c>
      <c r="F59" s="65" t="str">
        <f t="shared" si="10"/>
        <v>-1</v>
      </c>
      <c r="G59" s="65">
        <f t="shared" si="11"/>
        <v>9</v>
      </c>
    </row>
    <row r="60" spans="1:7">
      <c r="A60" s="60" t="s">
        <v>299</v>
      </c>
      <c r="B60" s="61">
        <v>9</v>
      </c>
      <c r="C60" s="61">
        <v>-1</v>
      </c>
      <c r="D60" s="66" t="str">
        <f t="shared" si="8"/>
        <v>Asahan Meja XM 8909</v>
      </c>
      <c r="E60" s="65">
        <f t="shared" si="9"/>
        <v>1</v>
      </c>
      <c r="F60" s="65" t="str">
        <f t="shared" si="10"/>
        <v>-1</v>
      </c>
      <c r="G60" s="65" t="str">
        <f t="shared" si="11"/>
        <v>-</v>
      </c>
    </row>
    <row r="61" spans="1:7">
      <c r="A61" s="60" t="s">
        <v>319</v>
      </c>
      <c r="B61" s="61">
        <v>0</v>
      </c>
      <c r="C61" s="61">
        <v>-1</v>
      </c>
      <c r="D61" s="66" t="str">
        <f t="shared" si="8"/>
        <v>Asahan Toples Golden</v>
      </c>
      <c r="E61" s="65">
        <f t="shared" si="9"/>
        <v>8</v>
      </c>
      <c r="F61" s="65" t="str">
        <f t="shared" si="10"/>
        <v>-3</v>
      </c>
      <c r="G61" s="65">
        <f t="shared" si="11"/>
        <v>5</v>
      </c>
    </row>
    <row r="62" spans="1:7">
      <c r="A62" s="60" t="s">
        <v>2818</v>
      </c>
      <c r="B62" s="61">
        <v>5</v>
      </c>
      <c r="C62" s="61">
        <v>-3</v>
      </c>
      <c r="D62" s="66" t="str">
        <f t="shared" si="8"/>
        <v>Balon LMP 2200</v>
      </c>
      <c r="E62" s="65">
        <f t="shared" si="9"/>
        <v>10</v>
      </c>
      <c r="F62" s="65" t="str">
        <f t="shared" si="10"/>
        <v>-1</v>
      </c>
      <c r="G62" s="65">
        <f t="shared" si="11"/>
        <v>9</v>
      </c>
    </row>
    <row r="63" spans="1:7">
      <c r="A63" s="60" t="s">
        <v>405</v>
      </c>
      <c r="B63" s="61">
        <v>9</v>
      </c>
      <c r="C63" s="61">
        <v>-1</v>
      </c>
      <c r="D63" s="66" t="str">
        <f t="shared" si="8"/>
        <v>Bensia 2C BTS 128</v>
      </c>
      <c r="E63" s="65">
        <f t="shared" si="9"/>
        <v>5</v>
      </c>
      <c r="F63" s="65" t="str">
        <f t="shared" si="10"/>
        <v>-2</v>
      </c>
      <c r="G63" s="65">
        <f t="shared" si="11"/>
        <v>3</v>
      </c>
    </row>
    <row r="64" spans="1:7">
      <c r="A64" s="60" t="s">
        <v>420</v>
      </c>
      <c r="B64" s="61">
        <v>3</v>
      </c>
      <c r="C64" s="61">
        <v>-2</v>
      </c>
      <c r="D64" s="66" t="str">
        <f t="shared" si="8"/>
        <v>Bensia 905</v>
      </c>
      <c r="E64" s="65">
        <f t="shared" si="9"/>
        <v>11</v>
      </c>
      <c r="F64" s="65" t="str">
        <f t="shared" si="10"/>
        <v>-1</v>
      </c>
      <c r="G64" s="65">
        <f t="shared" si="11"/>
        <v>10</v>
      </c>
    </row>
    <row r="65" spans="1:7">
      <c r="A65" s="60" t="s">
        <v>421</v>
      </c>
      <c r="B65" s="61">
        <v>10</v>
      </c>
      <c r="C65" s="61">
        <v>-1</v>
      </c>
      <c r="D65" s="66" t="str">
        <f t="shared" si="8"/>
        <v>Bensia 909</v>
      </c>
      <c r="E65" s="65">
        <f t="shared" si="9"/>
        <v>12</v>
      </c>
      <c r="F65" s="65" t="str">
        <f t="shared" si="10"/>
        <v>-2</v>
      </c>
      <c r="G65" s="65">
        <f t="shared" si="11"/>
        <v>10</v>
      </c>
    </row>
    <row r="66" spans="1:7">
      <c r="A66" s="60" t="s">
        <v>3013</v>
      </c>
      <c r="B66" s="61">
        <v>10</v>
      </c>
      <c r="C66" s="61">
        <v>-2</v>
      </c>
      <c r="D66" s="66" t="str">
        <f t="shared" si="8"/>
        <v>Bensia 9939 A (Faktur) 32</v>
      </c>
      <c r="E66" s="65">
        <f t="shared" si="9"/>
        <v>3</v>
      </c>
      <c r="F66" s="65" t="str">
        <f t="shared" si="10"/>
        <v>-2</v>
      </c>
      <c r="G66" s="65">
        <f t="shared" si="11"/>
        <v>1</v>
      </c>
    </row>
    <row r="67" spans="1:7">
      <c r="A67" s="60" t="s">
        <v>424</v>
      </c>
      <c r="B67" s="61">
        <v>1</v>
      </c>
      <c r="C67" s="61">
        <v>-2</v>
      </c>
      <c r="D67" s="66" t="str">
        <f t="shared" si="8"/>
        <v>Bensia LT 1311 (30 pc) (36)</v>
      </c>
      <c r="E67" s="65">
        <f t="shared" si="9"/>
        <v>13</v>
      </c>
      <c r="F67" s="65" t="str">
        <f t="shared" si="10"/>
        <v>-1</v>
      </c>
      <c r="G67" s="65">
        <f t="shared" si="11"/>
        <v>12</v>
      </c>
    </row>
    <row r="68" spans="1:7">
      <c r="A68" s="60" t="s">
        <v>433</v>
      </c>
      <c r="B68" s="61">
        <v>12</v>
      </c>
      <c r="C68" s="61">
        <v>-1</v>
      </c>
      <c r="D68" s="66" t="str">
        <f t="shared" si="8"/>
        <v>Bk BNPP FOLIO (PAJAK)</v>
      </c>
      <c r="E68" s="65">
        <f t="shared" si="9"/>
        <v>2</v>
      </c>
      <c r="F68" s="65" t="str">
        <f t="shared" si="10"/>
        <v>-1</v>
      </c>
      <c r="G68" s="65">
        <f t="shared" si="11"/>
        <v>1</v>
      </c>
    </row>
    <row r="69" spans="1:7">
      <c r="A69" s="60" t="s">
        <v>2822</v>
      </c>
      <c r="B69" s="61">
        <v>1</v>
      </c>
      <c r="C69" s="61">
        <v>-1</v>
      </c>
      <c r="D69" s="66" t="str">
        <f t="shared" si="8"/>
        <v>Bk BNPP Kwarto (PAJAK)</v>
      </c>
      <c r="E69" s="65">
        <f t="shared" si="9"/>
        <v>2</v>
      </c>
      <c r="F69" s="65" t="str">
        <f t="shared" si="10"/>
        <v>-1</v>
      </c>
      <c r="G69" s="65">
        <f t="shared" si="11"/>
        <v>1</v>
      </c>
    </row>
    <row r="70" spans="1:7">
      <c r="A70" s="60" t="s">
        <v>2823</v>
      </c>
      <c r="B70" s="61">
        <v>1</v>
      </c>
      <c r="C70" s="61">
        <v>-1</v>
      </c>
      <c r="D70" s="66" t="str">
        <f t="shared" si="8"/>
        <v>Bk mewarnai BT 21</v>
      </c>
      <c r="E70" s="65">
        <f t="shared" si="9"/>
        <v>1</v>
      </c>
      <c r="F70" s="65" t="str">
        <f t="shared" si="10"/>
        <v>-1</v>
      </c>
      <c r="G70" s="65" t="str">
        <f t="shared" si="11"/>
        <v>-</v>
      </c>
    </row>
    <row r="71" spans="1:7">
      <c r="A71" s="60" t="s">
        <v>456</v>
      </c>
      <c r="B71" s="61">
        <v>0</v>
      </c>
      <c r="C71" s="61">
        <v>-1</v>
      </c>
      <c r="D71" s="66" t="str">
        <f t="shared" si="8"/>
        <v>Bk/ NB Spiral 6650/ 6450 (A6)</v>
      </c>
      <c r="E71" s="65">
        <f t="shared" si="9"/>
        <v>4</v>
      </c>
      <c r="F71" s="65" t="str">
        <f t="shared" si="10"/>
        <v>-1</v>
      </c>
      <c r="G71" s="65">
        <f t="shared" si="11"/>
        <v>3</v>
      </c>
    </row>
    <row r="72" spans="1:7">
      <c r="A72" s="60" t="s">
        <v>471</v>
      </c>
      <c r="B72" s="61">
        <v>3</v>
      </c>
      <c r="C72" s="61">
        <v>-1</v>
      </c>
      <c r="D72" s="66" t="str">
        <f t="shared" si="8"/>
        <v>BN A5 Bo.164</v>
      </c>
      <c r="E72" s="65">
        <f t="shared" si="9"/>
        <v>3</v>
      </c>
      <c r="F72" s="65" t="str">
        <f t="shared" si="10"/>
        <v>-1</v>
      </c>
      <c r="G72" s="65">
        <f t="shared" si="11"/>
        <v>2</v>
      </c>
    </row>
    <row r="73" spans="1:7">
      <c r="A73" s="60" t="s">
        <v>477</v>
      </c>
      <c r="B73" s="61">
        <v>2</v>
      </c>
      <c r="C73" s="61">
        <v>-1</v>
      </c>
      <c r="D73" s="66" t="str">
        <f t="shared" si="8"/>
        <v>BN A5 FPHY 002</v>
      </c>
      <c r="E73" s="65">
        <f t="shared" si="9"/>
        <v>3</v>
      </c>
      <c r="F73" s="65" t="str">
        <f t="shared" si="10"/>
        <v>-1</v>
      </c>
      <c r="G73" s="65">
        <f t="shared" si="11"/>
        <v>2</v>
      </c>
    </row>
    <row r="74" spans="1:7">
      <c r="A74" s="60" t="s">
        <v>2824</v>
      </c>
      <c r="B74" s="61">
        <v>2</v>
      </c>
      <c r="C74" s="61">
        <v>-1</v>
      </c>
      <c r="D74" s="66" t="str">
        <f t="shared" si="8"/>
        <v>BN A5 Rabbit/ koala</v>
      </c>
      <c r="E74" s="65">
        <f t="shared" si="9"/>
        <v>18</v>
      </c>
      <c r="F74" s="65" t="str">
        <f t="shared" si="10"/>
        <v>-1</v>
      </c>
      <c r="G74" s="65">
        <f t="shared" si="11"/>
        <v>17</v>
      </c>
    </row>
    <row r="75" spans="1:7">
      <c r="A75" s="60" t="s">
        <v>481</v>
      </c>
      <c r="B75" s="61">
        <v>17</v>
      </c>
      <c r="C75" s="61">
        <v>-1</v>
      </c>
      <c r="D75" s="66" t="str">
        <f t="shared" si="8"/>
        <v>Bp 7035</v>
      </c>
      <c r="E75" s="65">
        <f t="shared" si="9"/>
        <v>2</v>
      </c>
      <c r="F75" s="65" t="str">
        <f t="shared" si="10"/>
        <v>-1</v>
      </c>
      <c r="G75" s="65">
        <f t="shared" si="11"/>
        <v>1</v>
      </c>
    </row>
    <row r="76" spans="1:7">
      <c r="A76" s="60" t="s">
        <v>540</v>
      </c>
      <c r="B76" s="61">
        <v>1</v>
      </c>
      <c r="C76" s="61">
        <v>-1</v>
      </c>
      <c r="D76" s="66" t="str">
        <f t="shared" si="8"/>
        <v>Bp 7064</v>
      </c>
      <c r="E76" s="65">
        <f t="shared" si="9"/>
        <v>13</v>
      </c>
      <c r="F76" s="65" t="str">
        <f t="shared" si="10"/>
        <v>-1</v>
      </c>
      <c r="G76" s="65">
        <f t="shared" si="11"/>
        <v>12</v>
      </c>
    </row>
    <row r="77" spans="1:7">
      <c r="A77" s="60" t="s">
        <v>543</v>
      </c>
      <c r="B77" s="61">
        <v>12</v>
      </c>
      <c r="C77" s="61">
        <v>-1</v>
      </c>
      <c r="D77" s="66" t="str">
        <f t="shared" si="8"/>
        <v>Bp Gell 585</v>
      </c>
      <c r="E77" s="65">
        <f t="shared" si="9"/>
        <v>18</v>
      </c>
      <c r="F77" s="65" t="str">
        <f t="shared" si="10"/>
        <v>-1</v>
      </c>
      <c r="G77" s="65">
        <f t="shared" si="11"/>
        <v>17</v>
      </c>
    </row>
    <row r="78" spans="1:7">
      <c r="A78" s="60" t="s">
        <v>603</v>
      </c>
      <c r="B78" s="61">
        <v>17</v>
      </c>
      <c r="C78" s="61">
        <v>-1</v>
      </c>
      <c r="D78" s="66" t="str">
        <f t="shared" si="8"/>
        <v>Bp Hilltop HT 1020</v>
      </c>
      <c r="E78" s="65">
        <f t="shared" si="9"/>
        <v>51</v>
      </c>
      <c r="F78" s="65" t="str">
        <f t="shared" si="10"/>
        <v>-1</v>
      </c>
      <c r="G78" s="65">
        <f t="shared" si="11"/>
        <v>50</v>
      </c>
    </row>
    <row r="79" spans="1:7">
      <c r="A79" s="60" t="s">
        <v>664</v>
      </c>
      <c r="B79" s="61">
        <v>50</v>
      </c>
      <c r="C79" s="61">
        <v>-1</v>
      </c>
      <c r="D79" s="66" t="str">
        <f t="shared" si="8"/>
        <v>Bp TF 1191</v>
      </c>
      <c r="E79" s="65" t="str">
        <f t="shared" si="9"/>
        <v>-</v>
      </c>
      <c r="F79" s="65" t="str">
        <f t="shared" si="10"/>
        <v>+21</v>
      </c>
      <c r="G79" s="65">
        <f t="shared" si="11"/>
        <v>21</v>
      </c>
    </row>
    <row r="80" spans="1:7">
      <c r="A80" s="60" t="s">
        <v>2993</v>
      </c>
      <c r="B80" s="61">
        <v>21</v>
      </c>
      <c r="C80" s="61">
        <v>21</v>
      </c>
      <c r="D80" s="66" t="str">
        <f t="shared" si="8"/>
        <v>Bp TF 3115</v>
      </c>
      <c r="E80" s="65">
        <f t="shared" si="9"/>
        <v>1</v>
      </c>
      <c r="F80" s="65" t="str">
        <f t="shared" si="10"/>
        <v>+13</v>
      </c>
      <c r="G80" s="65">
        <f t="shared" si="11"/>
        <v>14</v>
      </c>
    </row>
    <row r="81" spans="1:7">
      <c r="A81" s="60" t="s">
        <v>713</v>
      </c>
      <c r="B81" s="61">
        <v>14</v>
      </c>
      <c r="C81" s="61">
        <v>13</v>
      </c>
      <c r="D81" s="66" t="str">
        <f t="shared" si="8"/>
        <v>Bp TG 340 B faktur</v>
      </c>
      <c r="E81" s="65" t="str">
        <f t="shared" si="9"/>
        <v>-</v>
      </c>
      <c r="F81" s="65" t="str">
        <f t="shared" si="10"/>
        <v>+2</v>
      </c>
      <c r="G81" s="65">
        <f t="shared" si="11"/>
        <v>2</v>
      </c>
    </row>
    <row r="82" spans="1:7">
      <c r="A82" s="60" t="s">
        <v>2996</v>
      </c>
      <c r="B82" s="61">
        <v>2</v>
      </c>
      <c r="C82" s="61">
        <v>2</v>
      </c>
      <c r="D82" s="66" t="str">
        <f t="shared" si="8"/>
        <v>Bp TG 340 ht(1), B(2)</v>
      </c>
      <c r="E82" s="65" t="str">
        <f t="shared" si="9"/>
        <v>-</v>
      </c>
      <c r="F82" s="65" t="str">
        <f t="shared" si="10"/>
        <v>+3</v>
      </c>
      <c r="G82" s="65">
        <f t="shared" si="11"/>
        <v>3</v>
      </c>
    </row>
    <row r="83" spans="1:7">
      <c r="A83" s="60" t="s">
        <v>2995</v>
      </c>
      <c r="B83" s="61">
        <v>3</v>
      </c>
      <c r="C83" s="61">
        <v>3</v>
      </c>
      <c r="D83" s="66" t="str">
        <f t="shared" si="8"/>
        <v>Bp TG SG 09</v>
      </c>
      <c r="E83" s="65">
        <f t="shared" si="9"/>
        <v>2</v>
      </c>
      <c r="F83" s="65" t="str">
        <f t="shared" si="10"/>
        <v>-1</v>
      </c>
      <c r="G83" s="65">
        <f t="shared" si="11"/>
        <v>1</v>
      </c>
    </row>
    <row r="84" spans="1:7">
      <c r="A84" s="60" t="s">
        <v>718</v>
      </c>
      <c r="B84" s="61">
        <v>1</v>
      </c>
      <c r="C84" s="61">
        <v>-1</v>
      </c>
      <c r="D84" s="66" t="str">
        <f t="shared" ref="D84:D115" si="12">A85</f>
        <v>Bp Tizo 8401 4W</v>
      </c>
      <c r="E84" s="65" t="str">
        <f t="shared" ref="E84:E115" si="13">IF(SUM(B85-C85)=0,"-",SUM(B85-C85))</f>
        <v>-</v>
      </c>
      <c r="F84" s="65" t="str">
        <f t="shared" ref="F84:F115" si="14">IF(C85&gt;0,"+","")&amp;C85</f>
        <v>+4</v>
      </c>
      <c r="G84" s="65">
        <f t="shared" ref="G84:G115" si="15">IF(B85=0,"-",B85)</f>
        <v>4</v>
      </c>
    </row>
    <row r="85" spans="1:7">
      <c r="A85" s="60" t="s">
        <v>2994</v>
      </c>
      <c r="B85" s="61">
        <v>4</v>
      </c>
      <c r="C85" s="61">
        <v>4</v>
      </c>
      <c r="D85" s="66" t="str">
        <f t="shared" si="12"/>
        <v>Bp Tizo TG 30785 Biasa(1), F(1)</v>
      </c>
      <c r="E85" s="65" t="str">
        <f t="shared" si="13"/>
        <v>-</v>
      </c>
      <c r="F85" s="65" t="str">
        <f t="shared" si="14"/>
        <v>+2</v>
      </c>
      <c r="G85" s="65">
        <f t="shared" si="15"/>
        <v>2</v>
      </c>
    </row>
    <row r="86" spans="1:7">
      <c r="A86" s="60" t="s">
        <v>2992</v>
      </c>
      <c r="B86" s="61">
        <v>2</v>
      </c>
      <c r="C86" s="61">
        <v>2</v>
      </c>
      <c r="D86" s="66" t="str">
        <f t="shared" si="12"/>
        <v>Bp Tizo TG 3091 Biasa(1), F(3)</v>
      </c>
      <c r="E86" s="65" t="str">
        <f t="shared" si="13"/>
        <v>-</v>
      </c>
      <c r="F86" s="65" t="str">
        <f t="shared" si="14"/>
        <v>+4</v>
      </c>
      <c r="G86" s="65">
        <f t="shared" si="15"/>
        <v>4</v>
      </c>
    </row>
    <row r="87" spans="1:7">
      <c r="A87" s="60" t="s">
        <v>2988</v>
      </c>
      <c r="B87" s="61">
        <v>4</v>
      </c>
      <c r="C87" s="61">
        <v>4</v>
      </c>
      <c r="D87" s="66" t="str">
        <f t="shared" si="12"/>
        <v>Bp Tizo TG 31475 Biasa(2), F(3)</v>
      </c>
      <c r="E87" s="65" t="str">
        <f t="shared" si="13"/>
        <v>-</v>
      </c>
      <c r="F87" s="65" t="str">
        <f t="shared" si="14"/>
        <v>+5</v>
      </c>
      <c r="G87" s="65">
        <f t="shared" si="15"/>
        <v>5</v>
      </c>
    </row>
    <row r="88" spans="1:7">
      <c r="A88" s="60" t="s">
        <v>2989</v>
      </c>
      <c r="B88" s="61">
        <v>5</v>
      </c>
      <c r="C88" s="61">
        <v>5</v>
      </c>
      <c r="D88" s="66" t="str">
        <f t="shared" si="12"/>
        <v>Bp Tizo TG 31763 Biasa(4), F(3)</v>
      </c>
      <c r="E88" s="65" t="str">
        <f t="shared" si="13"/>
        <v>-</v>
      </c>
      <c r="F88" s="65" t="str">
        <f t="shared" si="14"/>
        <v>+7</v>
      </c>
      <c r="G88" s="65">
        <f t="shared" si="15"/>
        <v>7</v>
      </c>
    </row>
    <row r="89" spans="1:7">
      <c r="A89" s="60" t="s">
        <v>2990</v>
      </c>
      <c r="B89" s="61">
        <v>7</v>
      </c>
      <c r="C89" s="61">
        <v>7</v>
      </c>
      <c r="D89" s="66" t="str">
        <f t="shared" si="12"/>
        <v>Bp Tizo TG 31810 Biasa(3), F(1)</v>
      </c>
      <c r="E89" s="65" t="str">
        <f t="shared" si="13"/>
        <v>-</v>
      </c>
      <c r="F89" s="65" t="str">
        <f t="shared" si="14"/>
        <v>+4</v>
      </c>
      <c r="G89" s="65">
        <f t="shared" si="15"/>
        <v>4</v>
      </c>
    </row>
    <row r="90" spans="1:7">
      <c r="A90" s="60" t="s">
        <v>2991</v>
      </c>
      <c r="B90" s="61">
        <v>4</v>
      </c>
      <c r="C90" s="61">
        <v>4</v>
      </c>
      <c r="D90" s="66" t="str">
        <f t="shared" si="12"/>
        <v>Bp Tizo TG 348 D Biasa(1), F(2)</v>
      </c>
      <c r="E90" s="65" t="str">
        <f t="shared" si="13"/>
        <v>-</v>
      </c>
      <c r="F90" s="65" t="str">
        <f t="shared" si="14"/>
        <v>+3</v>
      </c>
      <c r="G90" s="65">
        <f t="shared" si="15"/>
        <v>3</v>
      </c>
    </row>
    <row r="91" spans="1:7">
      <c r="A91" s="60" t="s">
        <v>2987</v>
      </c>
      <c r="B91" s="61">
        <v>3</v>
      </c>
      <c r="C91" s="61">
        <v>3</v>
      </c>
      <c r="D91" s="66" t="str">
        <f t="shared" si="12"/>
        <v>Bp Vtro 213 BT 21</v>
      </c>
      <c r="E91" s="65">
        <f t="shared" si="13"/>
        <v>3</v>
      </c>
      <c r="F91" s="65" t="str">
        <f t="shared" si="14"/>
        <v>-1</v>
      </c>
      <c r="G91" s="65">
        <f t="shared" si="15"/>
        <v>2</v>
      </c>
    </row>
    <row r="92" spans="1:7">
      <c r="A92" s="60" t="s">
        <v>728</v>
      </c>
      <c r="B92" s="61">
        <v>2</v>
      </c>
      <c r="C92" s="61">
        <v>-1</v>
      </c>
      <c r="D92" s="66" t="str">
        <f t="shared" si="12"/>
        <v>Bp Vtro 220 BTS</v>
      </c>
      <c r="E92" s="65">
        <f t="shared" si="13"/>
        <v>10</v>
      </c>
      <c r="F92" s="65" t="str">
        <f t="shared" si="14"/>
        <v>-1</v>
      </c>
      <c r="G92" s="65">
        <f t="shared" si="15"/>
        <v>9</v>
      </c>
    </row>
    <row r="93" spans="1:7">
      <c r="A93" s="60" t="s">
        <v>729</v>
      </c>
      <c r="B93" s="61">
        <v>9</v>
      </c>
      <c r="C93" s="61">
        <v>-1</v>
      </c>
      <c r="D93" s="66" t="str">
        <f t="shared" si="12"/>
        <v>Bp Vtro 223 BTS</v>
      </c>
      <c r="E93" s="65">
        <f t="shared" si="13"/>
        <v>7</v>
      </c>
      <c r="F93" s="65" t="str">
        <f t="shared" si="14"/>
        <v>-1</v>
      </c>
      <c r="G93" s="65">
        <f t="shared" si="15"/>
        <v>6</v>
      </c>
    </row>
    <row r="94" spans="1:7">
      <c r="A94" s="60" t="s">
        <v>730</v>
      </c>
      <c r="B94" s="61">
        <v>6</v>
      </c>
      <c r="C94" s="61">
        <v>-1</v>
      </c>
      <c r="D94" s="66" t="str">
        <f t="shared" si="12"/>
        <v>Bp X data M1</v>
      </c>
      <c r="E94" s="65">
        <f t="shared" si="13"/>
        <v>20</v>
      </c>
      <c r="F94" s="65" t="str">
        <f t="shared" si="14"/>
        <v>-6</v>
      </c>
      <c r="G94" s="65">
        <f t="shared" si="15"/>
        <v>14</v>
      </c>
    </row>
    <row r="95" spans="1:7">
      <c r="A95" s="60" t="s">
        <v>2830</v>
      </c>
      <c r="B95" s="61">
        <v>14</v>
      </c>
      <c r="C95" s="61">
        <v>-6</v>
      </c>
      <c r="D95" s="66" t="str">
        <f t="shared" si="12"/>
        <v>Bp X data M2</v>
      </c>
      <c r="E95" s="65">
        <f t="shared" si="13"/>
        <v>3</v>
      </c>
      <c r="F95" s="65" t="str">
        <f t="shared" si="14"/>
        <v>-2</v>
      </c>
      <c r="G95" s="65">
        <f t="shared" si="15"/>
        <v>1</v>
      </c>
    </row>
    <row r="96" spans="1:7">
      <c r="A96" s="60" t="s">
        <v>2831</v>
      </c>
      <c r="B96" s="61">
        <v>1</v>
      </c>
      <c r="C96" s="61">
        <v>-2</v>
      </c>
      <c r="D96" s="66" t="str">
        <f t="shared" si="12"/>
        <v>Bp ZinZhua HT 1020</v>
      </c>
      <c r="E96" s="65">
        <f t="shared" si="13"/>
        <v>23</v>
      </c>
      <c r="F96" s="65" t="str">
        <f t="shared" si="14"/>
        <v>-8</v>
      </c>
      <c r="G96" s="65">
        <f t="shared" si="15"/>
        <v>15</v>
      </c>
    </row>
    <row r="97" spans="1:7">
      <c r="A97" s="60" t="s">
        <v>2905</v>
      </c>
      <c r="B97" s="61">
        <v>15</v>
      </c>
      <c r="C97" s="61">
        <v>-8</v>
      </c>
      <c r="D97" s="66" t="str">
        <f t="shared" si="12"/>
        <v>BTS spiral 25100-56 (import)</v>
      </c>
      <c r="E97" s="65">
        <f t="shared" si="13"/>
        <v>1</v>
      </c>
      <c r="F97" s="65" t="str">
        <f t="shared" si="14"/>
        <v>-1</v>
      </c>
      <c r="G97" s="65" t="str">
        <f t="shared" si="15"/>
        <v>-</v>
      </c>
    </row>
    <row r="98" spans="1:7">
      <c r="A98" s="60" t="s">
        <v>2608</v>
      </c>
      <c r="B98" s="61">
        <v>0</v>
      </c>
      <c r="C98" s="61">
        <v>-1</v>
      </c>
      <c r="D98" s="66" t="str">
        <f t="shared" si="12"/>
        <v>BTS WZ A6 80/ tali 5110-15w</v>
      </c>
      <c r="E98" s="65">
        <f t="shared" si="13"/>
        <v>1</v>
      </c>
      <c r="F98" s="65" t="str">
        <f t="shared" si="14"/>
        <v>-1</v>
      </c>
      <c r="G98" s="65" t="str">
        <f t="shared" si="15"/>
        <v>-</v>
      </c>
    </row>
    <row r="99" spans="1:7">
      <c r="A99" s="60" t="s">
        <v>2609</v>
      </c>
      <c r="B99" s="61">
        <v>0</v>
      </c>
      <c r="C99" s="61">
        <v>-1</v>
      </c>
      <c r="D99" s="66" t="str">
        <f t="shared" si="12"/>
        <v>Buku Tamu Batik</v>
      </c>
      <c r="E99" s="65">
        <f t="shared" si="13"/>
        <v>6</v>
      </c>
      <c r="F99" s="65" t="str">
        <f t="shared" si="14"/>
        <v>-2</v>
      </c>
      <c r="G99" s="65">
        <f t="shared" si="15"/>
        <v>4</v>
      </c>
    </row>
    <row r="100" spans="1:7">
      <c r="A100" s="60" t="s">
        <v>763</v>
      </c>
      <c r="B100" s="61">
        <v>4</v>
      </c>
      <c r="C100" s="61">
        <v>-2</v>
      </c>
      <c r="D100" s="66" t="str">
        <f t="shared" si="12"/>
        <v>Buku Tamu ECO love</v>
      </c>
      <c r="E100" s="65">
        <f t="shared" si="13"/>
        <v>10</v>
      </c>
      <c r="F100" s="65" t="str">
        <f t="shared" si="14"/>
        <v>-2</v>
      </c>
      <c r="G100" s="65">
        <f t="shared" si="15"/>
        <v>8</v>
      </c>
    </row>
    <row r="101" spans="1:7">
      <c r="A101" s="60" t="s">
        <v>765</v>
      </c>
      <c r="B101" s="61">
        <v>8</v>
      </c>
      <c r="C101" s="61">
        <v>-2</v>
      </c>
      <c r="D101" s="66" t="str">
        <f t="shared" si="12"/>
        <v>Carry file Topla 8830 K(1)/ M(1)/ Hj(1)</v>
      </c>
      <c r="E101" s="65">
        <f t="shared" si="13"/>
        <v>5</v>
      </c>
      <c r="F101" s="65" t="str">
        <f t="shared" si="14"/>
        <v>-2</v>
      </c>
      <c r="G101" s="65">
        <f t="shared" si="15"/>
        <v>3</v>
      </c>
    </row>
    <row r="102" spans="1:7">
      <c r="A102" s="60" t="s">
        <v>3015</v>
      </c>
      <c r="B102" s="61">
        <v>3</v>
      </c>
      <c r="C102" s="61">
        <v>-2</v>
      </c>
      <c r="D102" s="66" t="str">
        <f t="shared" si="12"/>
        <v>Carry file Topla 8830 putih</v>
      </c>
      <c r="E102" s="65">
        <f t="shared" si="13"/>
        <v>7</v>
      </c>
      <c r="F102" s="65" t="str">
        <f t="shared" si="14"/>
        <v>-1</v>
      </c>
      <c r="G102" s="65">
        <f t="shared" si="15"/>
        <v>6</v>
      </c>
    </row>
    <row r="103" spans="1:7">
      <c r="A103" s="60" t="s">
        <v>780</v>
      </c>
      <c r="B103" s="61">
        <v>6</v>
      </c>
      <c r="C103" s="61">
        <v>-1</v>
      </c>
      <c r="D103" s="66" t="str">
        <f t="shared" si="12"/>
        <v>Cat air Opini 110</v>
      </c>
      <c r="E103" s="65">
        <f t="shared" si="13"/>
        <v>16</v>
      </c>
      <c r="F103" s="65" t="str">
        <f t="shared" si="14"/>
        <v>-5</v>
      </c>
      <c r="G103" s="65">
        <f t="shared" si="15"/>
        <v>11</v>
      </c>
    </row>
    <row r="104" spans="1:7">
      <c r="A104" s="60" t="s">
        <v>2588</v>
      </c>
      <c r="B104" s="61">
        <v>11</v>
      </c>
      <c r="C104" s="61">
        <v>-5</v>
      </c>
      <c r="D104" s="66" t="str">
        <f t="shared" si="12"/>
        <v>Celengan P 32 House</v>
      </c>
      <c r="E104" s="65">
        <f t="shared" si="13"/>
        <v>8</v>
      </c>
      <c r="F104" s="65" t="str">
        <f t="shared" si="14"/>
        <v>-1</v>
      </c>
      <c r="G104" s="65">
        <f t="shared" si="15"/>
        <v>7</v>
      </c>
    </row>
    <row r="105" spans="1:7">
      <c r="A105" s="60" t="s">
        <v>790</v>
      </c>
      <c r="B105" s="61">
        <v>7</v>
      </c>
      <c r="C105" s="61">
        <v>-1</v>
      </c>
      <c r="D105" s="66" t="str">
        <f t="shared" si="12"/>
        <v>Clip board holo 2 mk</v>
      </c>
      <c r="E105" s="65">
        <f t="shared" si="13"/>
        <v>54</v>
      </c>
      <c r="F105" s="65" t="str">
        <f t="shared" si="14"/>
        <v>-2</v>
      </c>
      <c r="G105" s="65">
        <f t="shared" si="15"/>
        <v>52</v>
      </c>
    </row>
    <row r="106" spans="1:7">
      <c r="A106" s="60" t="s">
        <v>822</v>
      </c>
      <c r="B106" s="61">
        <v>52</v>
      </c>
      <c r="C106" s="61">
        <v>-2</v>
      </c>
      <c r="D106" s="66" t="str">
        <f t="shared" si="12"/>
        <v>Clip file yushinca 318</v>
      </c>
      <c r="E106" s="65">
        <f t="shared" si="13"/>
        <v>34</v>
      </c>
      <c r="F106" s="65" t="str">
        <f t="shared" si="14"/>
        <v>-3</v>
      </c>
      <c r="G106" s="65">
        <f t="shared" si="15"/>
        <v>31</v>
      </c>
    </row>
    <row r="107" spans="1:7">
      <c r="A107" s="60" t="s">
        <v>836</v>
      </c>
      <c r="B107" s="61">
        <v>31</v>
      </c>
      <c r="C107" s="61">
        <v>-3</v>
      </c>
      <c r="D107" s="66" t="str">
        <f t="shared" si="12"/>
        <v>Clipboard Kayu Kotak SQ</v>
      </c>
      <c r="E107" s="65" t="str">
        <f t="shared" si="13"/>
        <v>-</v>
      </c>
      <c r="F107" s="65" t="str">
        <f t="shared" si="14"/>
        <v>+13</v>
      </c>
      <c r="G107" s="65">
        <f t="shared" si="15"/>
        <v>13</v>
      </c>
    </row>
    <row r="108" spans="1:7">
      <c r="A108" s="60" t="s">
        <v>2997</v>
      </c>
      <c r="B108" s="61">
        <v>13</v>
      </c>
      <c r="C108" s="61">
        <v>13</v>
      </c>
      <c r="D108" s="66" t="str">
        <f t="shared" si="12"/>
        <v>Coinbank M</v>
      </c>
      <c r="E108" s="65">
        <f t="shared" si="13"/>
        <v>3</v>
      </c>
      <c r="F108" s="65" t="str">
        <f t="shared" si="14"/>
        <v>-1</v>
      </c>
      <c r="G108" s="65">
        <f t="shared" si="15"/>
        <v>2</v>
      </c>
    </row>
    <row r="109" spans="1:7">
      <c r="A109" s="60" t="s">
        <v>843</v>
      </c>
      <c r="B109" s="61">
        <v>2</v>
      </c>
      <c r="C109" s="61">
        <v>-1</v>
      </c>
      <c r="D109" s="66" t="str">
        <f t="shared" si="12"/>
        <v>Crayon 12w pdk Fancy 1011</v>
      </c>
      <c r="E109" s="65">
        <f t="shared" si="13"/>
        <v>29</v>
      </c>
      <c r="F109" s="65" t="str">
        <f t="shared" si="14"/>
        <v>-3</v>
      </c>
      <c r="G109" s="65">
        <f t="shared" si="15"/>
        <v>26</v>
      </c>
    </row>
    <row r="110" spans="1:7">
      <c r="A110" s="60" t="s">
        <v>851</v>
      </c>
      <c r="B110" s="61">
        <v>26</v>
      </c>
      <c r="C110" s="61">
        <v>-3</v>
      </c>
      <c r="D110" s="66" t="str">
        <f t="shared" si="12"/>
        <v>Crayon 12W Squeezy</v>
      </c>
      <c r="E110" s="65">
        <f t="shared" si="13"/>
        <v>46</v>
      </c>
      <c r="F110" s="65" t="str">
        <f t="shared" si="14"/>
        <v>-2</v>
      </c>
      <c r="G110" s="65">
        <f t="shared" si="15"/>
        <v>44</v>
      </c>
    </row>
    <row r="111" spans="1:7">
      <c r="A111" s="60" t="s">
        <v>852</v>
      </c>
      <c r="B111" s="61">
        <v>44</v>
      </c>
      <c r="C111" s="61">
        <v>-2</v>
      </c>
      <c r="D111" s="66" t="str">
        <f t="shared" si="12"/>
        <v>Crayon Twister 24w TF Spp</v>
      </c>
      <c r="E111" s="65">
        <f t="shared" si="13"/>
        <v>4</v>
      </c>
      <c r="F111" s="65" t="str">
        <f t="shared" si="14"/>
        <v>-1</v>
      </c>
      <c r="G111" s="65">
        <f t="shared" si="15"/>
        <v>3</v>
      </c>
    </row>
    <row r="112" spans="1:7">
      <c r="A112" s="60" t="s">
        <v>866</v>
      </c>
      <c r="B112" s="61">
        <v>3</v>
      </c>
      <c r="C112" s="61">
        <v>-1</v>
      </c>
      <c r="D112" s="66" t="str">
        <f t="shared" si="12"/>
        <v>Cutter Golden 888 B</v>
      </c>
      <c r="E112" s="65">
        <f t="shared" si="13"/>
        <v>20</v>
      </c>
      <c r="F112" s="65" t="str">
        <f t="shared" si="14"/>
        <v>-1</v>
      </c>
      <c r="G112" s="65">
        <f t="shared" si="15"/>
        <v>19</v>
      </c>
    </row>
    <row r="113" spans="1:7">
      <c r="A113" s="60" t="s">
        <v>2836</v>
      </c>
      <c r="B113" s="61">
        <v>19</v>
      </c>
      <c r="C113" s="61">
        <v>-1</v>
      </c>
      <c r="D113" s="66" t="str">
        <f t="shared" si="12"/>
        <v>Dispenser Kenjoy 25</v>
      </c>
      <c r="E113" s="65">
        <f t="shared" si="13"/>
        <v>5</v>
      </c>
      <c r="F113" s="65" t="str">
        <f t="shared" si="14"/>
        <v>-1</v>
      </c>
      <c r="G113" s="65">
        <f t="shared" si="15"/>
        <v>4</v>
      </c>
    </row>
    <row r="114" spans="1:7">
      <c r="A114" s="60" t="s">
        <v>911</v>
      </c>
      <c r="B114" s="61">
        <v>4</v>
      </c>
      <c r="C114" s="61">
        <v>-1</v>
      </c>
      <c r="D114" s="66" t="str">
        <f t="shared" si="12"/>
        <v>Dispenser plakband besi a 806 moshi"</v>
      </c>
      <c r="E114" s="65">
        <f t="shared" si="13"/>
        <v>26</v>
      </c>
      <c r="F114" s="65" t="str">
        <f t="shared" si="14"/>
        <v>-1</v>
      </c>
      <c r="G114" s="65">
        <f t="shared" si="15"/>
        <v>25</v>
      </c>
    </row>
    <row r="115" spans="1:7">
      <c r="A115" s="60" t="s">
        <v>916</v>
      </c>
      <c r="B115" s="61">
        <v>25</v>
      </c>
      <c r="C115" s="61">
        <v>-1</v>
      </c>
      <c r="D115" s="66" t="str">
        <f t="shared" si="12"/>
        <v>Dispenser Topla 801</v>
      </c>
      <c r="E115" s="65">
        <f t="shared" si="13"/>
        <v>15</v>
      </c>
      <c r="F115" s="65" t="str">
        <f t="shared" si="14"/>
        <v>-3</v>
      </c>
      <c r="G115" s="65">
        <f t="shared" si="15"/>
        <v>12</v>
      </c>
    </row>
    <row r="116" spans="1:7">
      <c r="A116" s="60" t="s">
        <v>2611</v>
      </c>
      <c r="B116" s="61">
        <v>12</v>
      </c>
      <c r="C116" s="61">
        <v>-3</v>
      </c>
      <c r="D116" s="66" t="str">
        <f t="shared" ref="D116:D147" si="16">A117</f>
        <v>Dispenser Topla 805</v>
      </c>
      <c r="E116" s="65">
        <f t="shared" ref="E116:E147" si="17">IF(SUM(B117-C117)=0,"-",SUM(B117-C117))</f>
        <v>11</v>
      </c>
      <c r="F116" s="65" t="str">
        <f t="shared" ref="F116:F147" si="18">IF(C117&gt;0,"+","")&amp;C117</f>
        <v>-2</v>
      </c>
      <c r="G116" s="65">
        <f t="shared" ref="G116:G147" si="19">IF(B117=0,"-",B117)</f>
        <v>9</v>
      </c>
    </row>
    <row r="117" spans="1:7">
      <c r="A117" s="60" t="s">
        <v>923</v>
      </c>
      <c r="B117" s="61">
        <v>9</v>
      </c>
      <c r="C117" s="61">
        <v>-2</v>
      </c>
      <c r="D117" s="66" t="str">
        <f t="shared" si="16"/>
        <v>Garisan 30cm 1105 Disney</v>
      </c>
      <c r="E117" s="65">
        <f t="shared" si="17"/>
        <v>2</v>
      </c>
      <c r="F117" s="65" t="str">
        <f t="shared" si="18"/>
        <v>-1</v>
      </c>
      <c r="G117" s="65">
        <f t="shared" si="19"/>
        <v>1</v>
      </c>
    </row>
    <row r="118" spans="1:7">
      <c r="A118" s="60" t="s">
        <v>998</v>
      </c>
      <c r="B118" s="61">
        <v>1</v>
      </c>
      <c r="C118" s="61">
        <v>-1</v>
      </c>
      <c r="D118" s="66" t="str">
        <f t="shared" si="16"/>
        <v>Garisan 30cm Besi 5030 yoeker orange</v>
      </c>
      <c r="E118" s="65">
        <f t="shared" si="17"/>
        <v>4</v>
      </c>
      <c r="F118" s="65" t="str">
        <f t="shared" si="18"/>
        <v>-1</v>
      </c>
      <c r="G118" s="65">
        <f t="shared" si="19"/>
        <v>3</v>
      </c>
    </row>
    <row r="119" spans="1:7">
      <c r="A119" s="60" t="s">
        <v>1004</v>
      </c>
      <c r="B119" s="61">
        <v>3</v>
      </c>
      <c r="C119" s="61">
        <v>-1</v>
      </c>
      <c r="D119" s="66" t="str">
        <f t="shared" si="16"/>
        <v>Garisan 30cm Besi gliter HS 1906 (9030)</v>
      </c>
      <c r="E119" s="65">
        <f t="shared" si="17"/>
        <v>2</v>
      </c>
      <c r="F119" s="65" t="str">
        <f t="shared" si="18"/>
        <v>-1</v>
      </c>
      <c r="G119" s="65">
        <f t="shared" si="19"/>
        <v>1</v>
      </c>
    </row>
    <row r="120" spans="1:7">
      <c r="A120" s="60" t="s">
        <v>1005</v>
      </c>
      <c r="B120" s="61">
        <v>1</v>
      </c>
      <c r="C120" s="61">
        <v>-1</v>
      </c>
      <c r="D120" s="66" t="str">
        <f t="shared" si="16"/>
        <v>Garisan 30cm lipat N 0008 (40)</v>
      </c>
      <c r="E120" s="65">
        <f t="shared" si="17"/>
        <v>40</v>
      </c>
      <c r="F120" s="65" t="str">
        <f t="shared" si="18"/>
        <v>-3</v>
      </c>
      <c r="G120" s="65">
        <f t="shared" si="19"/>
        <v>37</v>
      </c>
    </row>
    <row r="121" spans="1:7">
      <c r="A121" s="60" t="s">
        <v>1032</v>
      </c>
      <c r="B121" s="61">
        <v>37</v>
      </c>
      <c r="C121" s="61">
        <v>-3</v>
      </c>
      <c r="D121" s="66" t="str">
        <f t="shared" si="16"/>
        <v>Garisan BT 15cm</v>
      </c>
      <c r="E121" s="65" t="str">
        <f t="shared" si="17"/>
        <v>-</v>
      </c>
      <c r="F121" s="65" t="str">
        <f t="shared" si="18"/>
        <v>+9</v>
      </c>
      <c r="G121" s="65">
        <f t="shared" si="19"/>
        <v>9</v>
      </c>
    </row>
    <row r="122" spans="1:7">
      <c r="A122" s="60" t="s">
        <v>2907</v>
      </c>
      <c r="B122" s="61">
        <v>9</v>
      </c>
      <c r="C122" s="61">
        <v>9</v>
      </c>
      <c r="D122" s="66" t="str">
        <f t="shared" si="16"/>
        <v>Garisan BT 20cm</v>
      </c>
      <c r="E122" s="65" t="str">
        <f t="shared" si="17"/>
        <v>-</v>
      </c>
      <c r="F122" s="65" t="str">
        <f t="shared" si="18"/>
        <v>+5</v>
      </c>
      <c r="G122" s="65">
        <f t="shared" si="19"/>
        <v>5</v>
      </c>
    </row>
    <row r="123" spans="1:7">
      <c r="A123" s="60" t="s">
        <v>2998</v>
      </c>
      <c r="B123" s="61">
        <v>5</v>
      </c>
      <c r="C123" s="61">
        <v>5</v>
      </c>
      <c r="D123" s="66" t="str">
        <f t="shared" si="16"/>
        <v>Garisan Kayagi 30cm 3127</v>
      </c>
      <c r="E123" s="65">
        <f t="shared" si="17"/>
        <v>1</v>
      </c>
      <c r="F123" s="65" t="str">
        <f t="shared" si="18"/>
        <v>-1</v>
      </c>
      <c r="G123" s="65" t="str">
        <f t="shared" si="19"/>
        <v>-</v>
      </c>
    </row>
    <row r="124" spans="1:7">
      <c r="A124" s="60" t="s">
        <v>2909</v>
      </c>
      <c r="B124" s="61">
        <v>0</v>
      </c>
      <c r="C124" s="61">
        <v>-1</v>
      </c>
      <c r="D124" s="66" t="str">
        <f t="shared" si="16"/>
        <v>Garisan Kayagi 30cm 3136</v>
      </c>
      <c r="E124" s="65">
        <f t="shared" si="17"/>
        <v>1</v>
      </c>
      <c r="F124" s="65" t="str">
        <f t="shared" si="18"/>
        <v>-1</v>
      </c>
      <c r="G124" s="65" t="str">
        <f t="shared" si="19"/>
        <v>-</v>
      </c>
    </row>
    <row r="125" spans="1:7">
      <c r="A125" s="60" t="s">
        <v>2912</v>
      </c>
      <c r="B125" s="61">
        <v>0</v>
      </c>
      <c r="C125" s="61">
        <v>-1</v>
      </c>
      <c r="D125" s="66" t="str">
        <f t="shared" si="16"/>
        <v>Garisan Kayagi 30cm 3139</v>
      </c>
      <c r="E125" s="65">
        <f t="shared" si="17"/>
        <v>1</v>
      </c>
      <c r="F125" s="65" t="str">
        <f t="shared" si="18"/>
        <v>-1</v>
      </c>
      <c r="G125" s="65" t="str">
        <f t="shared" si="19"/>
        <v>-</v>
      </c>
    </row>
    <row r="126" spans="1:7">
      <c r="A126" s="60" t="s">
        <v>2913</v>
      </c>
      <c r="B126" s="61">
        <v>0</v>
      </c>
      <c r="C126" s="61">
        <v>-1</v>
      </c>
      <c r="D126" s="66" t="str">
        <f t="shared" si="16"/>
        <v>Garisan Kayagi 30cm 3151</v>
      </c>
      <c r="E126" s="65">
        <f t="shared" si="17"/>
        <v>1</v>
      </c>
      <c r="F126" s="65" t="str">
        <f t="shared" si="18"/>
        <v>-1</v>
      </c>
      <c r="G126" s="65" t="str">
        <f t="shared" si="19"/>
        <v>-</v>
      </c>
    </row>
    <row r="127" spans="1:7">
      <c r="A127" s="60" t="s">
        <v>2911</v>
      </c>
      <c r="B127" s="61">
        <v>0</v>
      </c>
      <c r="C127" s="61">
        <v>-1</v>
      </c>
      <c r="D127" s="66" t="str">
        <f t="shared" si="16"/>
        <v>Garisan kayu 1 meter</v>
      </c>
      <c r="E127" s="65">
        <f t="shared" si="17"/>
        <v>1</v>
      </c>
      <c r="F127" s="65" t="str">
        <f t="shared" si="18"/>
        <v>-1</v>
      </c>
      <c r="G127" s="65" t="str">
        <f t="shared" si="19"/>
        <v>-</v>
      </c>
    </row>
    <row r="128" spans="1:7">
      <c r="A128" s="60" t="s">
        <v>1050</v>
      </c>
      <c r="B128" s="61">
        <v>0</v>
      </c>
      <c r="C128" s="61">
        <v>-1</v>
      </c>
      <c r="D128" s="66" t="str">
        <f t="shared" si="16"/>
        <v>Garisan VC 084 30cm Biasa(5), Faktur(10)</v>
      </c>
      <c r="E128" s="65">
        <f t="shared" si="17"/>
        <v>9</v>
      </c>
      <c r="F128" s="65" t="str">
        <f t="shared" si="18"/>
        <v>+6</v>
      </c>
      <c r="G128" s="65">
        <f t="shared" si="19"/>
        <v>15</v>
      </c>
    </row>
    <row r="129" spans="1:7">
      <c r="A129" s="60" t="s">
        <v>3016</v>
      </c>
      <c r="B129" s="61">
        <v>15</v>
      </c>
      <c r="C129" s="61">
        <v>6</v>
      </c>
      <c r="D129" s="66" t="str">
        <f t="shared" si="16"/>
        <v>Gunting Davis DuM (5)</v>
      </c>
      <c r="E129" s="65">
        <f t="shared" si="17"/>
        <v>2</v>
      </c>
      <c r="F129" s="65" t="str">
        <f t="shared" si="18"/>
        <v>-2</v>
      </c>
      <c r="G129" s="65" t="str">
        <f t="shared" si="19"/>
        <v>-</v>
      </c>
    </row>
    <row r="130" spans="1:7">
      <c r="A130" s="60" t="s">
        <v>1120</v>
      </c>
      <c r="B130" s="61">
        <v>0</v>
      </c>
      <c r="C130" s="61">
        <v>-2</v>
      </c>
      <c r="D130" s="66" t="str">
        <f t="shared" si="16"/>
        <v>Gunting kuku 777 H 211 B</v>
      </c>
      <c r="E130" s="65">
        <f t="shared" si="17"/>
        <v>43</v>
      </c>
      <c r="F130" s="65" t="str">
        <f t="shared" si="18"/>
        <v>-1</v>
      </c>
      <c r="G130" s="65">
        <f t="shared" si="19"/>
        <v>42</v>
      </c>
    </row>
    <row r="131" spans="1:7">
      <c r="A131" s="60" t="s">
        <v>1135</v>
      </c>
      <c r="B131" s="61">
        <v>42</v>
      </c>
      <c r="C131" s="61">
        <v>-1</v>
      </c>
      <c r="D131" s="66" t="str">
        <f t="shared" si="16"/>
        <v>Gunting Trend LL (ATAS)</v>
      </c>
      <c r="E131" s="65">
        <f t="shared" si="17"/>
        <v>6</v>
      </c>
      <c r="F131" s="65" t="str">
        <f t="shared" si="18"/>
        <v>-1</v>
      </c>
      <c r="G131" s="65">
        <f t="shared" si="19"/>
        <v>5</v>
      </c>
    </row>
    <row r="132" spans="1:7">
      <c r="A132" s="60" t="s">
        <v>1157</v>
      </c>
      <c r="B132" s="61">
        <v>5</v>
      </c>
      <c r="C132" s="61">
        <v>-1</v>
      </c>
      <c r="D132" s="66" t="str">
        <f t="shared" si="16"/>
        <v>Gunting Trend MM</v>
      </c>
      <c r="E132" s="65">
        <f t="shared" si="17"/>
        <v>1</v>
      </c>
      <c r="F132" s="65" t="str">
        <f t="shared" si="18"/>
        <v>-1</v>
      </c>
      <c r="G132" s="65" t="str">
        <f t="shared" si="19"/>
        <v>-</v>
      </c>
    </row>
    <row r="133" spans="1:7">
      <c r="A133" s="60" t="s">
        <v>1158</v>
      </c>
      <c r="B133" s="61">
        <v>0</v>
      </c>
      <c r="C133" s="61">
        <v>-1</v>
      </c>
      <c r="D133" s="66" t="str">
        <f t="shared" si="16"/>
        <v>Gunting Trend SS</v>
      </c>
      <c r="E133" s="65">
        <f t="shared" si="17"/>
        <v>25</v>
      </c>
      <c r="F133" s="65" t="str">
        <f t="shared" si="18"/>
        <v>-2</v>
      </c>
      <c r="G133" s="65">
        <f t="shared" si="19"/>
        <v>23</v>
      </c>
    </row>
    <row r="134" spans="1:7">
      <c r="A134" s="60" t="s">
        <v>1159</v>
      </c>
      <c r="B134" s="61">
        <v>23</v>
      </c>
      <c r="C134" s="61">
        <v>-2</v>
      </c>
      <c r="D134" s="66" t="str">
        <f t="shared" si="16"/>
        <v>Isi gel Fancy Vtro isi 20 dos 4 seri</v>
      </c>
      <c r="E134" s="65">
        <f t="shared" si="17"/>
        <v>47</v>
      </c>
      <c r="F134" s="65" t="str">
        <f t="shared" si="18"/>
        <v>-7</v>
      </c>
      <c r="G134" s="65">
        <f t="shared" si="19"/>
        <v>40</v>
      </c>
    </row>
    <row r="135" spans="1:7">
      <c r="A135" s="60" t="s">
        <v>2647</v>
      </c>
      <c r="B135" s="61">
        <v>40</v>
      </c>
      <c r="C135" s="61">
        <v>-7</v>
      </c>
      <c r="D135" s="66" t="str">
        <f t="shared" si="16"/>
        <v>Isi Stapler SDI 1210</v>
      </c>
      <c r="E135" s="65" t="str">
        <f t="shared" si="17"/>
        <v>-</v>
      </c>
      <c r="F135" s="65" t="str">
        <f t="shared" si="18"/>
        <v>+1</v>
      </c>
      <c r="G135" s="65">
        <f t="shared" si="19"/>
        <v>1</v>
      </c>
    </row>
    <row r="136" spans="1:7">
      <c r="A136" s="60" t="s">
        <v>3000</v>
      </c>
      <c r="B136" s="61">
        <v>1</v>
      </c>
      <c r="C136" s="61">
        <v>1</v>
      </c>
      <c r="D136" s="66" t="str">
        <f t="shared" si="16"/>
        <v>Isi Stapler SDI 1213</v>
      </c>
      <c r="E136" s="65" t="str">
        <f t="shared" si="17"/>
        <v>-</v>
      </c>
      <c r="F136" s="65" t="str">
        <f t="shared" si="18"/>
        <v>+1</v>
      </c>
      <c r="G136" s="65">
        <f t="shared" si="19"/>
        <v>1</v>
      </c>
    </row>
    <row r="137" spans="1:7">
      <c r="A137" s="60" t="s">
        <v>3002</v>
      </c>
      <c r="B137" s="61">
        <v>1</v>
      </c>
      <c r="C137" s="61">
        <v>1</v>
      </c>
      <c r="D137" s="66" t="str">
        <f t="shared" si="16"/>
        <v>Jangka JF 8021</v>
      </c>
      <c r="E137" s="65">
        <f t="shared" si="17"/>
        <v>56</v>
      </c>
      <c r="F137" s="65" t="str">
        <f t="shared" si="18"/>
        <v>-4</v>
      </c>
      <c r="G137" s="65">
        <f t="shared" si="19"/>
        <v>52</v>
      </c>
    </row>
    <row r="138" spans="1:7">
      <c r="A138" s="60" t="s">
        <v>2840</v>
      </c>
      <c r="B138" s="61">
        <v>52</v>
      </c>
      <c r="C138" s="61">
        <v>-4</v>
      </c>
      <c r="D138" s="66" t="str">
        <f t="shared" si="16"/>
        <v>Jangka starmon</v>
      </c>
      <c r="E138" s="65">
        <f t="shared" si="17"/>
        <v>20</v>
      </c>
      <c r="F138" s="65" t="str">
        <f t="shared" si="18"/>
        <v>-1</v>
      </c>
      <c r="G138" s="65">
        <f t="shared" si="19"/>
        <v>19</v>
      </c>
    </row>
    <row r="139" spans="1:7">
      <c r="A139" s="60" t="s">
        <v>1230</v>
      </c>
      <c r="B139" s="61">
        <v>19</v>
      </c>
      <c r="C139" s="61">
        <v>-1</v>
      </c>
      <c r="D139" s="66" t="str">
        <f t="shared" si="16"/>
        <v>Jangka V90</v>
      </c>
      <c r="E139" s="65">
        <f t="shared" si="17"/>
        <v>11</v>
      </c>
      <c r="F139" s="65" t="str">
        <f t="shared" si="18"/>
        <v>-2</v>
      </c>
      <c r="G139" s="65">
        <f t="shared" si="19"/>
        <v>9</v>
      </c>
    </row>
    <row r="140" spans="1:7">
      <c r="A140" s="60" t="s">
        <v>1231</v>
      </c>
      <c r="B140" s="61">
        <v>9</v>
      </c>
      <c r="C140" s="61">
        <v>-2</v>
      </c>
      <c r="D140" s="66" t="str">
        <f t="shared" si="16"/>
        <v>Karbon S/B double B</v>
      </c>
      <c r="E140" s="65">
        <f t="shared" si="17"/>
        <v>9</v>
      </c>
      <c r="F140" s="65" t="str">
        <f t="shared" si="18"/>
        <v>-1</v>
      </c>
      <c r="G140" s="65">
        <f t="shared" si="19"/>
        <v>8</v>
      </c>
    </row>
    <row r="141" spans="1:7">
      <c r="A141" s="60" t="s">
        <v>2591</v>
      </c>
      <c r="B141" s="61">
        <v>8</v>
      </c>
      <c r="C141" s="61">
        <v>-1</v>
      </c>
      <c r="D141" s="66" t="str">
        <f t="shared" si="16"/>
        <v>Karet pentil K</v>
      </c>
      <c r="E141" s="65">
        <f t="shared" si="17"/>
        <v>7</v>
      </c>
      <c r="F141" s="65" t="str">
        <f t="shared" si="18"/>
        <v>-2</v>
      </c>
      <c r="G141" s="65">
        <f t="shared" si="19"/>
        <v>5</v>
      </c>
    </row>
    <row r="142" spans="1:7">
      <c r="A142" s="60" t="s">
        <v>1262</v>
      </c>
      <c r="B142" s="61">
        <v>5</v>
      </c>
      <c r="C142" s="61">
        <v>-2</v>
      </c>
      <c r="D142" s="66" t="str">
        <f t="shared" si="16"/>
        <v>Kartu stock Kwarto B</v>
      </c>
      <c r="E142" s="65">
        <f t="shared" si="17"/>
        <v>13</v>
      </c>
      <c r="F142" s="65" t="str">
        <f t="shared" si="18"/>
        <v>-1</v>
      </c>
      <c r="G142" s="65">
        <f t="shared" si="19"/>
        <v>12</v>
      </c>
    </row>
    <row r="143" spans="1:7">
      <c r="A143" s="60" t="s">
        <v>2663</v>
      </c>
      <c r="B143" s="61">
        <v>12</v>
      </c>
      <c r="C143" s="61">
        <v>-1</v>
      </c>
      <c r="D143" s="66" t="str">
        <f t="shared" si="16"/>
        <v>Kartu stock Kwarto Hj</v>
      </c>
      <c r="E143" s="65">
        <f t="shared" si="17"/>
        <v>13</v>
      </c>
      <c r="F143" s="65" t="str">
        <f t="shared" si="18"/>
        <v>-1</v>
      </c>
      <c r="G143" s="65">
        <f t="shared" si="19"/>
        <v>12</v>
      </c>
    </row>
    <row r="144" spans="1:7">
      <c r="A144" s="60" t="s">
        <v>2664</v>
      </c>
      <c r="B144" s="61">
        <v>12</v>
      </c>
      <c r="C144" s="61">
        <v>-1</v>
      </c>
      <c r="D144" s="66" t="str">
        <f t="shared" si="16"/>
        <v>Kartu stock Kwarto K</v>
      </c>
      <c r="E144" s="65">
        <f t="shared" si="17"/>
        <v>18</v>
      </c>
      <c r="F144" s="65" t="str">
        <f t="shared" si="18"/>
        <v>-1</v>
      </c>
      <c r="G144" s="65">
        <f t="shared" si="19"/>
        <v>17</v>
      </c>
    </row>
    <row r="145" spans="1:7">
      <c r="A145" s="60" t="s">
        <v>2665</v>
      </c>
      <c r="B145" s="61">
        <v>17</v>
      </c>
      <c r="C145" s="61">
        <v>-1</v>
      </c>
      <c r="D145" s="66" t="str">
        <f t="shared" si="16"/>
        <v>L leaf A5 50 koala MTK kotak k</v>
      </c>
      <c r="E145" s="65">
        <f t="shared" si="17"/>
        <v>1</v>
      </c>
      <c r="F145" s="65" t="str">
        <f t="shared" si="18"/>
        <v>-1</v>
      </c>
      <c r="G145" s="65" t="str">
        <f t="shared" si="19"/>
        <v>-</v>
      </c>
    </row>
    <row r="146" spans="1:7">
      <c r="A146" s="60" t="s">
        <v>2605</v>
      </c>
      <c r="B146" s="61">
        <v>0</v>
      </c>
      <c r="C146" s="61">
        <v>-1</v>
      </c>
      <c r="D146" s="66" t="str">
        <f t="shared" si="16"/>
        <v>Lem tembak k Adtek FAKTUR(34)/ BIASA(1)</v>
      </c>
      <c r="E146" s="65">
        <f t="shared" si="17"/>
        <v>37</v>
      </c>
      <c r="F146" s="65" t="str">
        <f t="shared" si="18"/>
        <v>-2</v>
      </c>
      <c r="G146" s="65">
        <f t="shared" si="19"/>
        <v>35</v>
      </c>
    </row>
    <row r="147" spans="1:7">
      <c r="A147" s="60" t="s">
        <v>3017</v>
      </c>
      <c r="B147" s="61">
        <v>35</v>
      </c>
      <c r="C147" s="61">
        <v>-2</v>
      </c>
      <c r="D147" s="66" t="str">
        <f t="shared" si="16"/>
        <v>Letter tray besi 3 susun (2003)</v>
      </c>
      <c r="E147" s="65">
        <f t="shared" si="17"/>
        <v>3</v>
      </c>
      <c r="F147" s="65" t="str">
        <f t="shared" si="18"/>
        <v>-1</v>
      </c>
      <c r="G147" s="65">
        <f t="shared" si="19"/>
        <v>2</v>
      </c>
    </row>
    <row r="148" spans="1:7">
      <c r="A148" s="60" t="s">
        <v>2648</v>
      </c>
      <c r="B148" s="61">
        <v>2</v>
      </c>
      <c r="C148" s="61">
        <v>-1</v>
      </c>
      <c r="D148" s="66" t="str">
        <f t="shared" ref="D148:D179" si="20">A149</f>
        <v>Lilin TY 018 magic</v>
      </c>
      <c r="E148" s="65">
        <f t="shared" ref="E148:E179" si="21">IF(SUM(B149-C149)=0,"-",SUM(B149-C149))</f>
        <v>27</v>
      </c>
      <c r="F148" s="65" t="str">
        <f t="shared" ref="F148:F179" si="22">IF(C149&gt;0,"+","")&amp;C149</f>
        <v>-1</v>
      </c>
      <c r="G148" s="65">
        <f t="shared" ref="G148:G179" si="23">IF(B149=0,"-",B149)</f>
        <v>26</v>
      </c>
    </row>
    <row r="149" spans="1:7">
      <c r="A149" s="60" t="s">
        <v>1422</v>
      </c>
      <c r="B149" s="61">
        <v>26</v>
      </c>
      <c r="C149" s="61">
        <v>-1</v>
      </c>
      <c r="D149" s="66" t="str">
        <f t="shared" si="20"/>
        <v>Map EN 1023 FC blk</v>
      </c>
      <c r="E149" s="65">
        <f t="shared" si="21"/>
        <v>14</v>
      </c>
      <c r="F149" s="65" t="str">
        <f t="shared" si="22"/>
        <v>-1</v>
      </c>
      <c r="G149" s="65">
        <f t="shared" si="23"/>
        <v>13</v>
      </c>
    </row>
    <row r="150" spans="1:7">
      <c r="A150" s="60" t="s">
        <v>1452</v>
      </c>
      <c r="B150" s="61">
        <v>13</v>
      </c>
      <c r="C150" s="61">
        <v>-1</v>
      </c>
      <c r="D150" s="66" t="str">
        <f t="shared" si="20"/>
        <v>Map file 24361-2 B5 Bening</v>
      </c>
      <c r="E150" s="65">
        <f t="shared" si="21"/>
        <v>3</v>
      </c>
      <c r="F150" s="65" t="str">
        <f t="shared" si="22"/>
        <v>-1</v>
      </c>
      <c r="G150" s="65">
        <f t="shared" si="23"/>
        <v>2</v>
      </c>
    </row>
    <row r="151" spans="1:7">
      <c r="A151" s="60" t="s">
        <v>1458</v>
      </c>
      <c r="B151" s="61">
        <v>2</v>
      </c>
      <c r="C151" s="61">
        <v>-1</v>
      </c>
      <c r="D151" s="66" t="str">
        <f t="shared" si="20"/>
        <v>Map file Ret B B5(B)</v>
      </c>
      <c r="E151" s="65">
        <f t="shared" si="21"/>
        <v>2</v>
      </c>
      <c r="F151" s="65" t="str">
        <f t="shared" si="22"/>
        <v>-1</v>
      </c>
      <c r="G151" s="65">
        <f t="shared" si="23"/>
        <v>1</v>
      </c>
    </row>
    <row r="152" spans="1:7">
      <c r="A152" s="60" t="s">
        <v>1477</v>
      </c>
      <c r="B152" s="61">
        <v>1</v>
      </c>
      <c r="C152" s="61">
        <v>-1</v>
      </c>
      <c r="D152" s="66" t="str">
        <f t="shared" si="20"/>
        <v>Map Kcg Sika M(25), B(7)</v>
      </c>
      <c r="E152" s="65">
        <f t="shared" si="21"/>
        <v>34</v>
      </c>
      <c r="F152" s="65" t="str">
        <f t="shared" si="22"/>
        <v>-2</v>
      </c>
      <c r="G152" s="65">
        <f t="shared" si="23"/>
        <v>32</v>
      </c>
    </row>
    <row r="153" spans="1:7">
      <c r="A153" s="60" t="s">
        <v>3004</v>
      </c>
      <c r="B153" s="61">
        <v>32</v>
      </c>
      <c r="C153" s="61">
        <v>-2</v>
      </c>
      <c r="D153" s="66" t="str">
        <f t="shared" si="20"/>
        <v>Map Kcg Sika P(9), Hj(14)</v>
      </c>
      <c r="E153" s="65">
        <f t="shared" si="21"/>
        <v>24</v>
      </c>
      <c r="F153" s="65" t="str">
        <f t="shared" si="22"/>
        <v>-1</v>
      </c>
      <c r="G153" s="65">
        <f t="shared" si="23"/>
        <v>23</v>
      </c>
    </row>
    <row r="154" spans="1:7">
      <c r="A154" s="60" t="s">
        <v>3005</v>
      </c>
      <c r="B154" s="61">
        <v>23</v>
      </c>
      <c r="C154" s="61">
        <v>-1</v>
      </c>
      <c r="D154" s="66" t="str">
        <f t="shared" si="20"/>
        <v>Map L Merah Vtro</v>
      </c>
      <c r="E154" s="65">
        <f t="shared" si="21"/>
        <v>1</v>
      </c>
      <c r="F154" s="65" t="str">
        <f t="shared" si="22"/>
        <v>-1</v>
      </c>
      <c r="G154" s="65" t="str">
        <f t="shared" si="23"/>
        <v>-</v>
      </c>
    </row>
    <row r="155" spans="1:7">
      <c r="A155" s="60" t="s">
        <v>1512</v>
      </c>
      <c r="B155" s="61">
        <v>0</v>
      </c>
      <c r="C155" s="61">
        <v>-1</v>
      </c>
      <c r="D155" s="66" t="str">
        <f t="shared" si="20"/>
        <v>Map L Sika Hijau</v>
      </c>
      <c r="E155" s="65">
        <f t="shared" si="21"/>
        <v>3</v>
      </c>
      <c r="F155" s="65" t="str">
        <f t="shared" si="22"/>
        <v>-1</v>
      </c>
      <c r="G155" s="65">
        <f t="shared" si="23"/>
        <v>2</v>
      </c>
    </row>
    <row r="156" spans="1:7">
      <c r="A156" s="60" t="s">
        <v>1513</v>
      </c>
      <c r="B156" s="61">
        <v>2</v>
      </c>
      <c r="C156" s="61">
        <v>-1</v>
      </c>
      <c r="D156" s="66" t="str">
        <f t="shared" si="20"/>
        <v>Masker (bonus)</v>
      </c>
      <c r="E156" s="65" t="str">
        <f t="shared" si="21"/>
        <v>-</v>
      </c>
      <c r="F156" s="65" t="str">
        <f t="shared" si="22"/>
        <v>+8</v>
      </c>
      <c r="G156" s="65">
        <f t="shared" si="23"/>
        <v>8</v>
      </c>
    </row>
    <row r="157" spans="1:7">
      <c r="A157" s="60" t="s">
        <v>3003</v>
      </c>
      <c r="B157" s="61">
        <v>8</v>
      </c>
      <c r="C157" s="61">
        <v>8</v>
      </c>
      <c r="D157" s="66" t="str">
        <f t="shared" si="20"/>
        <v>Mech pen G 9001</v>
      </c>
      <c r="E157" s="65">
        <f t="shared" si="21"/>
        <v>1</v>
      </c>
      <c r="F157" s="65" t="str">
        <f t="shared" si="22"/>
        <v>-1</v>
      </c>
      <c r="G157" s="65" t="str">
        <f t="shared" si="23"/>
        <v>-</v>
      </c>
    </row>
    <row r="158" spans="1:7">
      <c r="A158" s="60" t="s">
        <v>2917</v>
      </c>
      <c r="B158" s="61">
        <v>0</v>
      </c>
      <c r="C158" s="61">
        <v>-1</v>
      </c>
      <c r="D158" s="66" t="str">
        <f t="shared" si="20"/>
        <v>Mech pen G 9002</v>
      </c>
      <c r="E158" s="65">
        <f t="shared" si="21"/>
        <v>1</v>
      </c>
      <c r="F158" s="65" t="str">
        <f t="shared" si="22"/>
        <v>-1</v>
      </c>
      <c r="G158" s="65" t="str">
        <f t="shared" si="23"/>
        <v>-</v>
      </c>
    </row>
    <row r="159" spans="1:7">
      <c r="A159" s="60" t="s">
        <v>2918</v>
      </c>
      <c r="B159" s="61">
        <v>0</v>
      </c>
      <c r="C159" s="61">
        <v>-1</v>
      </c>
      <c r="D159" s="66" t="str">
        <f t="shared" si="20"/>
        <v>Mech pen G 9003</v>
      </c>
      <c r="E159" s="65">
        <f t="shared" si="21"/>
        <v>1</v>
      </c>
      <c r="F159" s="65" t="str">
        <f t="shared" si="22"/>
        <v>-1</v>
      </c>
      <c r="G159" s="65" t="str">
        <f t="shared" si="23"/>
        <v>-</v>
      </c>
    </row>
    <row r="160" spans="1:7">
      <c r="A160" s="60" t="s">
        <v>2919</v>
      </c>
      <c r="B160" s="61">
        <v>0</v>
      </c>
      <c r="C160" s="61">
        <v>-1</v>
      </c>
      <c r="D160" s="66" t="str">
        <f t="shared" si="20"/>
        <v>Mech pen G 9004</v>
      </c>
      <c r="E160" s="65">
        <f t="shared" si="21"/>
        <v>1</v>
      </c>
      <c r="F160" s="65" t="str">
        <f t="shared" si="22"/>
        <v>-1</v>
      </c>
      <c r="G160" s="65" t="str">
        <f t="shared" si="23"/>
        <v>-</v>
      </c>
    </row>
    <row r="161" spans="1:7">
      <c r="A161" s="60" t="s">
        <v>2920</v>
      </c>
      <c r="B161" s="61">
        <v>0</v>
      </c>
      <c r="C161" s="61">
        <v>-1</v>
      </c>
      <c r="D161" s="66" t="str">
        <f t="shared" si="20"/>
        <v>Mech pen G 9005</v>
      </c>
      <c r="E161" s="65">
        <f t="shared" si="21"/>
        <v>1</v>
      </c>
      <c r="F161" s="65" t="str">
        <f t="shared" si="22"/>
        <v>-1</v>
      </c>
      <c r="G161" s="65" t="str">
        <f t="shared" si="23"/>
        <v>-</v>
      </c>
    </row>
    <row r="162" spans="1:7">
      <c r="A162" s="60" t="s">
        <v>2921</v>
      </c>
      <c r="B162" s="61">
        <v>0</v>
      </c>
      <c r="C162" s="61">
        <v>-1</v>
      </c>
      <c r="D162" s="66" t="str">
        <f t="shared" si="20"/>
        <v>Mesin Tembak HE E2010 K (65 BLK)</v>
      </c>
      <c r="E162" s="65">
        <f t="shared" si="21"/>
        <v>136</v>
      </c>
      <c r="F162" s="65" t="str">
        <f t="shared" si="22"/>
        <v>-1</v>
      </c>
      <c r="G162" s="65">
        <f t="shared" si="23"/>
        <v>135</v>
      </c>
    </row>
    <row r="163" spans="1:7">
      <c r="A163" s="60" t="s">
        <v>1593</v>
      </c>
      <c r="B163" s="61">
        <v>135</v>
      </c>
      <c r="C163" s="61">
        <v>-1</v>
      </c>
      <c r="D163" s="66" t="str">
        <f t="shared" si="20"/>
        <v>Name Tag multi Dos Biru</v>
      </c>
      <c r="E163" s="65">
        <f t="shared" si="21"/>
        <v>2</v>
      </c>
      <c r="F163" s="65" t="str">
        <f t="shared" si="22"/>
        <v>-1</v>
      </c>
      <c r="G163" s="65">
        <f t="shared" si="23"/>
        <v>1</v>
      </c>
    </row>
    <row r="164" spans="1:7">
      <c r="A164" s="60" t="s">
        <v>1609</v>
      </c>
      <c r="B164" s="61">
        <v>1</v>
      </c>
      <c r="C164" s="61">
        <v>-1</v>
      </c>
      <c r="D164" s="66" t="str">
        <f t="shared" si="20"/>
        <v>NB 156-80</v>
      </c>
      <c r="E164" s="65" t="str">
        <f t="shared" si="21"/>
        <v>-</v>
      </c>
      <c r="F164" s="65" t="str">
        <f t="shared" si="22"/>
        <v>+9</v>
      </c>
      <c r="G164" s="65">
        <f t="shared" si="23"/>
        <v>9</v>
      </c>
    </row>
    <row r="165" spans="1:7">
      <c r="A165" s="60" t="s">
        <v>1611</v>
      </c>
      <c r="B165" s="61">
        <v>9</v>
      </c>
      <c r="C165" s="61">
        <v>9</v>
      </c>
      <c r="D165" s="66" t="str">
        <f t="shared" si="20"/>
        <v>NB pocket NB 4003</v>
      </c>
      <c r="E165" s="65">
        <f t="shared" si="21"/>
        <v>95</v>
      </c>
      <c r="F165" s="65" t="str">
        <f t="shared" si="22"/>
        <v>-1</v>
      </c>
      <c r="G165" s="65">
        <f t="shared" si="23"/>
        <v>94</v>
      </c>
    </row>
    <row r="166" spans="1:7">
      <c r="A166" s="60" t="s">
        <v>1614</v>
      </c>
      <c r="B166" s="61">
        <v>94</v>
      </c>
      <c r="C166" s="61">
        <v>-1</v>
      </c>
      <c r="D166" s="66" t="str">
        <f t="shared" si="20"/>
        <v>OP DB 18W</v>
      </c>
      <c r="E166" s="65">
        <f t="shared" si="21"/>
        <v>19</v>
      </c>
      <c r="F166" s="65" t="str">
        <f t="shared" si="22"/>
        <v>-5</v>
      </c>
      <c r="G166" s="65">
        <f t="shared" si="23"/>
        <v>14</v>
      </c>
    </row>
    <row r="167" spans="1:7">
      <c r="A167" s="60" t="s">
        <v>1651</v>
      </c>
      <c r="B167" s="61">
        <v>14</v>
      </c>
      <c r="C167" s="61">
        <v>-5</v>
      </c>
      <c r="D167" s="66" t="str">
        <f t="shared" si="20"/>
        <v>Op Pastel 12W panjang putar</v>
      </c>
      <c r="E167" s="65" t="str">
        <f t="shared" si="21"/>
        <v>-</v>
      </c>
      <c r="F167" s="65" t="str">
        <f t="shared" si="22"/>
        <v>+16</v>
      </c>
      <c r="G167" s="65">
        <f t="shared" si="23"/>
        <v>16</v>
      </c>
    </row>
    <row r="168" spans="1:7">
      <c r="A168" s="60" t="s">
        <v>3006</v>
      </c>
      <c r="B168" s="61">
        <v>16</v>
      </c>
      <c r="C168" s="61">
        <v>16</v>
      </c>
      <c r="D168" s="66" t="str">
        <f t="shared" si="20"/>
        <v>P Case Karton KK 2C8 D</v>
      </c>
      <c r="E168" s="65">
        <f t="shared" si="21"/>
        <v>8</v>
      </c>
      <c r="F168" s="65" t="str">
        <f t="shared" si="22"/>
        <v>-2</v>
      </c>
      <c r="G168" s="65">
        <f t="shared" si="23"/>
        <v>6</v>
      </c>
    </row>
    <row r="169" spans="1:7">
      <c r="A169" s="60" t="s">
        <v>1659</v>
      </c>
      <c r="B169" s="61">
        <v>6</v>
      </c>
      <c r="C169" s="61">
        <v>-2</v>
      </c>
      <c r="D169" s="66" t="str">
        <f t="shared" si="20"/>
        <v>P Case Klg XD 9555 WB</v>
      </c>
      <c r="E169" s="65">
        <f t="shared" si="21"/>
        <v>21</v>
      </c>
      <c r="F169" s="65" t="str">
        <f t="shared" si="22"/>
        <v>-1</v>
      </c>
      <c r="G169" s="65">
        <f t="shared" si="23"/>
        <v>20</v>
      </c>
    </row>
    <row r="170" spans="1:7">
      <c r="A170" s="60" t="s">
        <v>1661</v>
      </c>
      <c r="B170" s="61">
        <v>20</v>
      </c>
      <c r="C170" s="61">
        <v>-1</v>
      </c>
      <c r="D170" s="66" t="str">
        <f t="shared" si="20"/>
        <v>P case klg XDA 3339 Doraemon  /TSUM</v>
      </c>
      <c r="E170" s="65">
        <f t="shared" si="21"/>
        <v>5</v>
      </c>
      <c r="F170" s="65" t="str">
        <f t="shared" si="22"/>
        <v>-1</v>
      </c>
      <c r="G170" s="65">
        <f t="shared" si="23"/>
        <v>4</v>
      </c>
    </row>
    <row r="171" spans="1:7">
      <c r="A171" s="60" t="s">
        <v>2670</v>
      </c>
      <c r="B171" s="61">
        <v>4</v>
      </c>
      <c r="C171" s="61">
        <v>-1</v>
      </c>
      <c r="D171" s="66" t="str">
        <f t="shared" si="20"/>
        <v>P Case KRT 2203 2 susun metallik</v>
      </c>
      <c r="E171" s="65">
        <f t="shared" si="21"/>
        <v>4</v>
      </c>
      <c r="F171" s="65" t="str">
        <f t="shared" si="22"/>
        <v>-3</v>
      </c>
      <c r="G171" s="65">
        <f t="shared" si="23"/>
        <v>1</v>
      </c>
    </row>
    <row r="172" spans="1:7">
      <c r="A172" s="60" t="s">
        <v>1663</v>
      </c>
      <c r="B172" s="61">
        <v>1</v>
      </c>
      <c r="C172" s="61">
        <v>-3</v>
      </c>
      <c r="D172" s="66" t="str">
        <f t="shared" si="20"/>
        <v>P case magnit 35139</v>
      </c>
      <c r="E172" s="65">
        <f t="shared" si="21"/>
        <v>29</v>
      </c>
      <c r="F172" s="65" t="str">
        <f t="shared" si="22"/>
        <v>-1</v>
      </c>
      <c r="G172" s="65">
        <f t="shared" si="23"/>
        <v>28</v>
      </c>
    </row>
    <row r="173" spans="1:7">
      <c r="A173" s="60" t="s">
        <v>1665</v>
      </c>
      <c r="B173" s="61">
        <v>28</v>
      </c>
      <c r="C173" s="61">
        <v>-1</v>
      </c>
      <c r="D173" s="66" t="str">
        <f t="shared" si="20"/>
        <v>P case magnit 3549-18</v>
      </c>
      <c r="E173" s="65">
        <f t="shared" si="21"/>
        <v>13</v>
      </c>
      <c r="F173" s="65" t="str">
        <f t="shared" si="22"/>
        <v>-2</v>
      </c>
      <c r="G173" s="65">
        <f t="shared" si="23"/>
        <v>11</v>
      </c>
    </row>
    <row r="174" spans="1:7">
      <c r="A174" s="60" t="s">
        <v>1667</v>
      </c>
      <c r="B174" s="61">
        <v>11</v>
      </c>
      <c r="C174" s="61">
        <v>-2</v>
      </c>
      <c r="D174" s="66" t="str">
        <f t="shared" si="20"/>
        <v>P case magnit 3569-19</v>
      </c>
      <c r="E174" s="65">
        <f t="shared" si="21"/>
        <v>6</v>
      </c>
      <c r="F174" s="65" t="str">
        <f t="shared" si="22"/>
        <v>-1</v>
      </c>
      <c r="G174" s="65">
        <f t="shared" si="23"/>
        <v>5</v>
      </c>
    </row>
    <row r="175" spans="1:7">
      <c r="A175" s="60" t="s">
        <v>1668</v>
      </c>
      <c r="B175" s="61">
        <v>5</v>
      </c>
      <c r="C175" s="61">
        <v>-1</v>
      </c>
      <c r="D175" s="66" t="str">
        <f t="shared" si="20"/>
        <v>Pc AD 030</v>
      </c>
      <c r="E175" s="65">
        <f t="shared" si="21"/>
        <v>22</v>
      </c>
      <c r="F175" s="65" t="str">
        <f t="shared" si="22"/>
        <v>-1</v>
      </c>
      <c r="G175" s="65">
        <f t="shared" si="23"/>
        <v>21</v>
      </c>
    </row>
    <row r="176" spans="1:7">
      <c r="A176" s="60" t="s">
        <v>1707</v>
      </c>
      <c r="B176" s="61">
        <v>21</v>
      </c>
      <c r="C176" s="61">
        <v>-1</v>
      </c>
      <c r="D176" s="66" t="str">
        <f t="shared" si="20"/>
        <v>PC Box Fy 58M</v>
      </c>
      <c r="E176" s="65">
        <f t="shared" si="21"/>
        <v>4</v>
      </c>
      <c r="F176" s="65" t="str">
        <f t="shared" si="22"/>
        <v>-1</v>
      </c>
      <c r="G176" s="65">
        <f t="shared" si="23"/>
        <v>3</v>
      </c>
    </row>
    <row r="177" spans="1:7">
      <c r="A177" s="60" t="s">
        <v>1717</v>
      </c>
      <c r="B177" s="61">
        <v>3</v>
      </c>
      <c r="C177" s="61">
        <v>-1</v>
      </c>
      <c r="D177" s="66" t="str">
        <f t="shared" si="20"/>
        <v>PC Box P1036</v>
      </c>
      <c r="E177" s="65">
        <f t="shared" si="21"/>
        <v>10</v>
      </c>
      <c r="F177" s="65" t="str">
        <f t="shared" si="22"/>
        <v>-1</v>
      </c>
      <c r="G177" s="65">
        <f t="shared" si="23"/>
        <v>9</v>
      </c>
    </row>
    <row r="178" spans="1:7">
      <c r="A178" s="60" t="s">
        <v>1721</v>
      </c>
      <c r="B178" s="61">
        <v>9</v>
      </c>
      <c r="C178" s="61">
        <v>-1</v>
      </c>
      <c r="D178" s="66" t="str">
        <f t="shared" si="20"/>
        <v>PC Ht 405 A</v>
      </c>
      <c r="E178" s="65">
        <f t="shared" si="21"/>
        <v>5</v>
      </c>
      <c r="F178" s="65" t="str">
        <f t="shared" si="22"/>
        <v>-1</v>
      </c>
      <c r="G178" s="65">
        <f t="shared" si="23"/>
        <v>4</v>
      </c>
    </row>
    <row r="179" spans="1:7">
      <c r="A179" s="60" t="s">
        <v>1725</v>
      </c>
      <c r="B179" s="61">
        <v>4</v>
      </c>
      <c r="C179" s="61">
        <v>-1</v>
      </c>
      <c r="D179" s="66" t="str">
        <f t="shared" si="20"/>
        <v>Pc karton KK 1299 3D/ 3 susun</v>
      </c>
      <c r="E179" s="65">
        <f t="shared" si="21"/>
        <v>5</v>
      </c>
      <c r="F179" s="65" t="str">
        <f t="shared" si="22"/>
        <v>-4</v>
      </c>
      <c r="G179" s="65">
        <f t="shared" si="23"/>
        <v>1</v>
      </c>
    </row>
    <row r="180" spans="1:7">
      <c r="A180" s="60" t="s">
        <v>2922</v>
      </c>
      <c r="B180" s="61">
        <v>1</v>
      </c>
      <c r="C180" s="61">
        <v>-4</v>
      </c>
      <c r="D180" s="66" t="str">
        <f t="shared" ref="D180:D211" si="24">A181</f>
        <v>Pc klg 009-3/set</v>
      </c>
      <c r="E180" s="65">
        <f t="shared" ref="E180:E211" si="25">IF(SUM(B181-C181)=0,"-",SUM(B181-C181))</f>
        <v>1</v>
      </c>
      <c r="F180" s="65" t="str">
        <f t="shared" ref="F180:F211" si="26">IF(C181&gt;0,"+","")&amp;C181</f>
        <v>-1</v>
      </c>
      <c r="G180" s="65" t="str">
        <f t="shared" ref="G180:G211" si="27">IF(B181=0,"-",B181)</f>
        <v>-</v>
      </c>
    </row>
    <row r="181" spans="1:7">
      <c r="A181" s="60" t="s">
        <v>2850</v>
      </c>
      <c r="B181" s="61">
        <v>0</v>
      </c>
      <c r="C181" s="61">
        <v>-1</v>
      </c>
      <c r="D181" s="66" t="str">
        <f t="shared" si="24"/>
        <v>PC Klg 9888 mobil 3SS</v>
      </c>
      <c r="E181" s="65">
        <f t="shared" si="25"/>
        <v>71</v>
      </c>
      <c r="F181" s="65" t="str">
        <f t="shared" si="26"/>
        <v>-2</v>
      </c>
      <c r="G181" s="65">
        <f t="shared" si="27"/>
        <v>69</v>
      </c>
    </row>
    <row r="182" spans="1:7">
      <c r="A182" s="60" t="s">
        <v>1740</v>
      </c>
      <c r="B182" s="61">
        <v>69</v>
      </c>
      <c r="C182" s="61">
        <v>-2</v>
      </c>
      <c r="D182" s="66" t="str">
        <f t="shared" si="24"/>
        <v>PC klg AD 122</v>
      </c>
      <c r="E182" s="65">
        <f t="shared" si="25"/>
        <v>1</v>
      </c>
      <c r="F182" s="65" t="str">
        <f t="shared" si="26"/>
        <v>-1</v>
      </c>
      <c r="G182" s="65" t="str">
        <f t="shared" si="27"/>
        <v>-</v>
      </c>
    </row>
    <row r="183" spans="1:7">
      <c r="A183" s="60" t="s">
        <v>1741</v>
      </c>
      <c r="B183" s="61">
        <v>0</v>
      </c>
      <c r="C183" s="61">
        <v>-1</v>
      </c>
      <c r="D183" s="66" t="str">
        <f t="shared" si="24"/>
        <v>Pc klg LPY 99-2</v>
      </c>
      <c r="E183" s="65">
        <f t="shared" si="25"/>
        <v>1</v>
      </c>
      <c r="F183" s="65" t="str">
        <f t="shared" si="26"/>
        <v>-1</v>
      </c>
      <c r="G183" s="65" t="str">
        <f t="shared" si="27"/>
        <v>-</v>
      </c>
    </row>
    <row r="184" spans="1:7">
      <c r="A184" s="60" t="s">
        <v>1757</v>
      </c>
      <c r="B184" s="61">
        <v>0</v>
      </c>
      <c r="C184" s="61">
        <v>-1</v>
      </c>
      <c r="D184" s="66" t="str">
        <f t="shared" si="24"/>
        <v>PC Klg QZ 9011</v>
      </c>
      <c r="E184" s="65">
        <f t="shared" si="25"/>
        <v>28</v>
      </c>
      <c r="F184" s="65" t="str">
        <f t="shared" si="26"/>
        <v>-1</v>
      </c>
      <c r="G184" s="65">
        <f t="shared" si="27"/>
        <v>27</v>
      </c>
    </row>
    <row r="185" spans="1:7">
      <c r="A185" s="60" t="s">
        <v>1760</v>
      </c>
      <c r="B185" s="61">
        <v>27</v>
      </c>
      <c r="C185" s="61">
        <v>-1</v>
      </c>
      <c r="D185" s="66" t="str">
        <f t="shared" si="24"/>
        <v>PC Klg set KT 6601 (BLK)</v>
      </c>
      <c r="E185" s="65">
        <f t="shared" si="25"/>
        <v>61</v>
      </c>
      <c r="F185" s="65" t="str">
        <f t="shared" si="26"/>
        <v>-1</v>
      </c>
      <c r="G185" s="65">
        <f t="shared" si="27"/>
        <v>60</v>
      </c>
    </row>
    <row r="186" spans="1:7">
      <c r="A186" s="60" t="s">
        <v>1764</v>
      </c>
      <c r="B186" s="61">
        <v>60</v>
      </c>
      <c r="C186" s="61">
        <v>-1</v>
      </c>
      <c r="D186" s="66" t="str">
        <f t="shared" si="24"/>
        <v>PC Kode K 22</v>
      </c>
      <c r="E186" s="65">
        <f t="shared" si="25"/>
        <v>59</v>
      </c>
      <c r="F186" s="65" t="str">
        <f t="shared" si="26"/>
        <v>-2</v>
      </c>
      <c r="G186" s="65">
        <f t="shared" si="27"/>
        <v>57</v>
      </c>
    </row>
    <row r="187" spans="1:7">
      <c r="A187" s="60" t="s">
        <v>1771</v>
      </c>
      <c r="B187" s="61">
        <v>57</v>
      </c>
      <c r="C187" s="61">
        <v>-2</v>
      </c>
      <c r="D187" s="66" t="str">
        <f t="shared" si="24"/>
        <v>Pc KRT lampu 3320</v>
      </c>
      <c r="E187" s="65">
        <f t="shared" si="25"/>
        <v>12</v>
      </c>
      <c r="F187" s="65" t="str">
        <f t="shared" si="26"/>
        <v>-1</v>
      </c>
      <c r="G187" s="65">
        <f t="shared" si="27"/>
        <v>11</v>
      </c>
    </row>
    <row r="188" spans="1:7">
      <c r="A188" s="60" t="s">
        <v>1772</v>
      </c>
      <c r="B188" s="61">
        <v>11</v>
      </c>
      <c r="C188" s="61">
        <v>-1</v>
      </c>
      <c r="D188" s="66" t="str">
        <f t="shared" si="24"/>
        <v>PC magnet KT 208</v>
      </c>
      <c r="E188" s="65">
        <f t="shared" si="25"/>
        <v>4</v>
      </c>
      <c r="F188" s="65" t="str">
        <f t="shared" si="26"/>
        <v>-1</v>
      </c>
      <c r="G188" s="65">
        <f t="shared" si="27"/>
        <v>3</v>
      </c>
    </row>
    <row r="189" spans="1:7">
      <c r="A189" s="60" t="s">
        <v>1788</v>
      </c>
      <c r="B189" s="61">
        <v>3</v>
      </c>
      <c r="C189" s="61">
        <v>-1</v>
      </c>
      <c r="D189" s="66" t="str">
        <f t="shared" si="24"/>
        <v>PC Magnit 051 MM blk</v>
      </c>
      <c r="E189" s="65">
        <f t="shared" si="25"/>
        <v>29</v>
      </c>
      <c r="F189" s="65" t="str">
        <f t="shared" si="26"/>
        <v>-1</v>
      </c>
      <c r="G189" s="65">
        <f t="shared" si="27"/>
        <v>28</v>
      </c>
    </row>
    <row r="190" spans="1:7">
      <c r="A190" s="60" t="s">
        <v>1791</v>
      </c>
      <c r="B190" s="61">
        <v>28</v>
      </c>
      <c r="C190" s="61">
        <v>-1</v>
      </c>
      <c r="D190" s="66" t="str">
        <f t="shared" si="24"/>
        <v>PC Magnit 65005 (Baru)</v>
      </c>
      <c r="E190" s="65">
        <f t="shared" si="25"/>
        <v>6</v>
      </c>
      <c r="F190" s="65" t="str">
        <f t="shared" si="26"/>
        <v>-1</v>
      </c>
      <c r="G190" s="65">
        <f t="shared" si="27"/>
        <v>5</v>
      </c>
    </row>
    <row r="191" spans="1:7">
      <c r="A191" s="60" t="s">
        <v>1797</v>
      </c>
      <c r="B191" s="61">
        <v>5</v>
      </c>
      <c r="C191" s="61">
        <v>-1</v>
      </c>
      <c r="D191" s="66" t="str">
        <f t="shared" si="24"/>
        <v>PC Magnit 65005 FR</v>
      </c>
      <c r="E191" s="65">
        <f t="shared" si="25"/>
        <v>5</v>
      </c>
      <c r="F191" s="65" t="str">
        <f t="shared" si="26"/>
        <v>-1</v>
      </c>
      <c r="G191" s="65">
        <f t="shared" si="27"/>
        <v>4</v>
      </c>
    </row>
    <row r="192" spans="1:7">
      <c r="A192" s="60" t="s">
        <v>1798</v>
      </c>
      <c r="B192" s="61">
        <v>4</v>
      </c>
      <c r="C192" s="61">
        <v>-1</v>
      </c>
      <c r="D192" s="66" t="str">
        <f t="shared" si="24"/>
        <v>Pc magnit 9342</v>
      </c>
      <c r="E192" s="65">
        <f t="shared" si="25"/>
        <v>6</v>
      </c>
      <c r="F192" s="65" t="str">
        <f t="shared" si="26"/>
        <v>-1</v>
      </c>
      <c r="G192" s="65">
        <f t="shared" si="27"/>
        <v>5</v>
      </c>
    </row>
    <row r="193" spans="1:7">
      <c r="A193" s="60" t="s">
        <v>1801</v>
      </c>
      <c r="B193" s="61">
        <v>5</v>
      </c>
      <c r="C193" s="61">
        <v>-1</v>
      </c>
      <c r="D193" s="66" t="str">
        <f t="shared" si="24"/>
        <v>Pc magnit 9354</v>
      </c>
      <c r="E193" s="65">
        <f t="shared" si="25"/>
        <v>3</v>
      </c>
      <c r="F193" s="65" t="str">
        <f t="shared" si="26"/>
        <v>-2</v>
      </c>
      <c r="G193" s="65">
        <f t="shared" si="27"/>
        <v>1</v>
      </c>
    </row>
    <row r="194" spans="1:7">
      <c r="A194" s="60" t="s">
        <v>1802</v>
      </c>
      <c r="B194" s="61">
        <v>1</v>
      </c>
      <c r="C194" s="61">
        <v>-2</v>
      </c>
      <c r="D194" s="66" t="str">
        <f t="shared" si="24"/>
        <v>Pc magnit 9356</v>
      </c>
      <c r="E194" s="65">
        <f t="shared" si="25"/>
        <v>2</v>
      </c>
      <c r="F194" s="65" t="str">
        <f t="shared" si="26"/>
        <v>-1</v>
      </c>
      <c r="G194" s="65">
        <f t="shared" si="27"/>
        <v>1</v>
      </c>
    </row>
    <row r="195" spans="1:7">
      <c r="A195" s="60" t="s">
        <v>1803</v>
      </c>
      <c r="B195" s="61">
        <v>1</v>
      </c>
      <c r="C195" s="61">
        <v>-1</v>
      </c>
      <c r="D195" s="66" t="str">
        <f t="shared" si="24"/>
        <v>Pc Magnit 9357</v>
      </c>
      <c r="E195" s="65" t="str">
        <f t="shared" si="25"/>
        <v>-</v>
      </c>
      <c r="F195" s="65" t="str">
        <f t="shared" si="26"/>
        <v>+5</v>
      </c>
      <c r="G195" s="65">
        <f t="shared" si="27"/>
        <v>5</v>
      </c>
    </row>
    <row r="196" spans="1:7">
      <c r="A196" s="60" t="s">
        <v>1804</v>
      </c>
      <c r="B196" s="61">
        <v>5</v>
      </c>
      <c r="C196" s="61">
        <v>5</v>
      </c>
      <c r="D196" s="66" t="str">
        <f t="shared" si="24"/>
        <v>PC Magnit D 0052</v>
      </c>
      <c r="E196" s="65">
        <f t="shared" si="25"/>
        <v>3</v>
      </c>
      <c r="F196" s="65" t="str">
        <f t="shared" si="26"/>
        <v>-1</v>
      </c>
      <c r="G196" s="65">
        <f t="shared" si="27"/>
        <v>2</v>
      </c>
    </row>
    <row r="197" spans="1:7">
      <c r="A197" s="60" t="s">
        <v>1827</v>
      </c>
      <c r="B197" s="61">
        <v>2</v>
      </c>
      <c r="C197" s="61">
        <v>-1</v>
      </c>
      <c r="D197" s="66" t="str">
        <f t="shared" si="24"/>
        <v>PC Magnit jumbo 3575-19</v>
      </c>
      <c r="E197" s="65">
        <f t="shared" si="25"/>
        <v>37</v>
      </c>
      <c r="F197" s="65" t="str">
        <f t="shared" si="26"/>
        <v>-2</v>
      </c>
      <c r="G197" s="65">
        <f t="shared" si="27"/>
        <v>35</v>
      </c>
    </row>
    <row r="198" spans="1:7">
      <c r="A198" s="60" t="s">
        <v>1832</v>
      </c>
      <c r="B198" s="61">
        <v>35</v>
      </c>
      <c r="C198" s="61">
        <v>-2</v>
      </c>
      <c r="D198" s="66" t="str">
        <f t="shared" si="24"/>
        <v>PC Magnit K2 887-2</v>
      </c>
      <c r="E198" s="65">
        <f t="shared" si="25"/>
        <v>20</v>
      </c>
      <c r="F198" s="65" t="str">
        <f t="shared" si="26"/>
        <v>-2</v>
      </c>
      <c r="G198" s="65">
        <f t="shared" si="27"/>
        <v>18</v>
      </c>
    </row>
    <row r="199" spans="1:7">
      <c r="A199" s="60" t="s">
        <v>1838</v>
      </c>
      <c r="B199" s="61">
        <v>18</v>
      </c>
      <c r="C199" s="61">
        <v>-2</v>
      </c>
      <c r="D199" s="66" t="str">
        <f t="shared" si="24"/>
        <v>PC Magnit KM 5186-1</v>
      </c>
      <c r="E199" s="65">
        <f t="shared" si="25"/>
        <v>11</v>
      </c>
      <c r="F199" s="65" t="str">
        <f t="shared" si="26"/>
        <v>-1</v>
      </c>
      <c r="G199" s="65">
        <f t="shared" si="27"/>
        <v>10</v>
      </c>
    </row>
    <row r="200" spans="1:7">
      <c r="A200" s="60" t="s">
        <v>1839</v>
      </c>
      <c r="B200" s="61">
        <v>10</v>
      </c>
      <c r="C200" s="61">
        <v>-1</v>
      </c>
      <c r="D200" s="66" t="str">
        <f t="shared" si="24"/>
        <v>PC Magnit KM 5187-1</v>
      </c>
      <c r="E200" s="65">
        <f t="shared" si="25"/>
        <v>17</v>
      </c>
      <c r="F200" s="65" t="str">
        <f t="shared" si="26"/>
        <v>-1</v>
      </c>
      <c r="G200" s="65">
        <f t="shared" si="27"/>
        <v>16</v>
      </c>
    </row>
    <row r="201" spans="1:7">
      <c r="A201" s="60" t="s">
        <v>1840</v>
      </c>
      <c r="B201" s="61">
        <v>16</v>
      </c>
      <c r="C201" s="61">
        <v>-1</v>
      </c>
      <c r="D201" s="66" t="str">
        <f t="shared" si="24"/>
        <v>PC Magnit MC 5238</v>
      </c>
      <c r="E201" s="65">
        <f t="shared" si="25"/>
        <v>11</v>
      </c>
      <c r="F201" s="65" t="str">
        <f t="shared" si="26"/>
        <v>-3</v>
      </c>
      <c r="G201" s="65">
        <f t="shared" si="27"/>
        <v>8</v>
      </c>
    </row>
    <row r="202" spans="1:7">
      <c r="A202" s="60" t="s">
        <v>1852</v>
      </c>
      <c r="B202" s="61">
        <v>8</v>
      </c>
      <c r="C202" s="61">
        <v>-3</v>
      </c>
      <c r="D202" s="66" t="str">
        <f t="shared" si="24"/>
        <v>PC Magnit MS 9022 Bus Set Roda</v>
      </c>
      <c r="E202" s="65">
        <f t="shared" si="25"/>
        <v>11</v>
      </c>
      <c r="F202" s="65" t="str">
        <f t="shared" si="26"/>
        <v>-1</v>
      </c>
      <c r="G202" s="65">
        <f t="shared" si="27"/>
        <v>10</v>
      </c>
    </row>
    <row r="203" spans="1:7">
      <c r="A203" s="60" t="s">
        <v>1858</v>
      </c>
      <c r="B203" s="61">
        <v>10</v>
      </c>
      <c r="C203" s="61">
        <v>-1</v>
      </c>
      <c r="D203" s="66" t="str">
        <f t="shared" si="24"/>
        <v>PC Magnit XU 0030 Call (BLK)</v>
      </c>
      <c r="E203" s="65">
        <f t="shared" si="25"/>
        <v>75</v>
      </c>
      <c r="F203" s="65" t="str">
        <f t="shared" si="26"/>
        <v>-3</v>
      </c>
      <c r="G203" s="65">
        <f t="shared" si="27"/>
        <v>72</v>
      </c>
    </row>
    <row r="204" spans="1:7">
      <c r="A204" s="60" t="s">
        <v>1864</v>
      </c>
      <c r="B204" s="61">
        <v>72</v>
      </c>
      <c r="C204" s="61">
        <v>-3</v>
      </c>
      <c r="D204" s="66" t="str">
        <f t="shared" si="24"/>
        <v>PC Ret Cool Zone 8848</v>
      </c>
      <c r="E204" s="65">
        <f t="shared" si="25"/>
        <v>6</v>
      </c>
      <c r="F204" s="65" t="str">
        <f t="shared" si="26"/>
        <v>-5</v>
      </c>
      <c r="G204" s="65">
        <f t="shared" si="27"/>
        <v>1</v>
      </c>
    </row>
    <row r="205" spans="1:7">
      <c r="A205" s="60" t="s">
        <v>1918</v>
      </c>
      <c r="B205" s="61">
        <v>1</v>
      </c>
      <c r="C205" s="61">
        <v>-5</v>
      </c>
      <c r="D205" s="66" t="str">
        <f t="shared" si="24"/>
        <v>Pensil L Tree S 3061</v>
      </c>
      <c r="E205" s="65">
        <f t="shared" si="25"/>
        <v>3</v>
      </c>
      <c r="F205" s="65" t="str">
        <f t="shared" si="26"/>
        <v>-1</v>
      </c>
      <c r="G205" s="65">
        <f t="shared" si="27"/>
        <v>2</v>
      </c>
    </row>
    <row r="206" spans="1:7">
      <c r="A206" s="60" t="s">
        <v>2016</v>
      </c>
      <c r="B206" s="61">
        <v>2</v>
      </c>
      <c r="C206" s="61">
        <v>-1</v>
      </c>
      <c r="D206" s="66" t="str">
        <f t="shared" si="24"/>
        <v>Pensil L Tree S 3062</v>
      </c>
      <c r="E206" s="65">
        <f t="shared" si="25"/>
        <v>3</v>
      </c>
      <c r="F206" s="65" t="str">
        <f t="shared" si="26"/>
        <v>-1</v>
      </c>
      <c r="G206" s="65">
        <f t="shared" si="27"/>
        <v>2</v>
      </c>
    </row>
    <row r="207" spans="1:7">
      <c r="A207" s="60" t="s">
        <v>2017</v>
      </c>
      <c r="B207" s="61">
        <v>2</v>
      </c>
      <c r="C207" s="61">
        <v>-1</v>
      </c>
      <c r="D207" s="66" t="str">
        <f t="shared" si="24"/>
        <v>Pensil TF 88 S</v>
      </c>
      <c r="E207" s="65">
        <f t="shared" si="25"/>
        <v>112</v>
      </c>
      <c r="F207" s="65" t="str">
        <f t="shared" si="26"/>
        <v>-1</v>
      </c>
      <c r="G207" s="65">
        <f t="shared" si="27"/>
        <v>111</v>
      </c>
    </row>
    <row r="208" spans="1:7">
      <c r="A208" s="60" t="s">
        <v>2020</v>
      </c>
      <c r="B208" s="61">
        <v>111</v>
      </c>
      <c r="C208" s="61">
        <v>-1</v>
      </c>
      <c r="D208" s="66" t="str">
        <f t="shared" si="24"/>
        <v>Pensil TF 99 S</v>
      </c>
      <c r="E208" s="65">
        <f t="shared" si="25"/>
        <v>59</v>
      </c>
      <c r="F208" s="65" t="str">
        <f t="shared" si="26"/>
        <v>-1</v>
      </c>
      <c r="G208" s="65">
        <f t="shared" si="27"/>
        <v>58</v>
      </c>
    </row>
    <row r="209" spans="1:7">
      <c r="A209" s="60" t="s">
        <v>2022</v>
      </c>
      <c r="B209" s="61">
        <v>58</v>
      </c>
      <c r="C209" s="61">
        <v>-1</v>
      </c>
      <c r="D209" s="66" t="str">
        <f t="shared" si="24"/>
        <v>Pensil Zhong Hwa 69 2B</v>
      </c>
      <c r="E209" s="65">
        <f t="shared" si="25"/>
        <v>1</v>
      </c>
      <c r="F209" s="65" t="str">
        <f t="shared" si="26"/>
        <v>-1</v>
      </c>
      <c r="G209" s="65" t="str">
        <f t="shared" si="27"/>
        <v>-</v>
      </c>
    </row>
    <row r="210" spans="1:7">
      <c r="A210" s="60" t="s">
        <v>2028</v>
      </c>
      <c r="B210" s="61">
        <v>0</v>
      </c>
      <c r="C210" s="61">
        <v>-1</v>
      </c>
      <c r="D210" s="66" t="str">
        <f t="shared" si="24"/>
        <v>Pianika altos kain B</v>
      </c>
      <c r="E210" s="65">
        <f t="shared" si="25"/>
        <v>4</v>
      </c>
      <c r="F210" s="65" t="str">
        <f t="shared" si="26"/>
        <v>-4</v>
      </c>
      <c r="G210" s="65" t="str">
        <f t="shared" si="27"/>
        <v>-</v>
      </c>
    </row>
    <row r="211" spans="1:7">
      <c r="A211" s="60" t="s">
        <v>2030</v>
      </c>
      <c r="B211" s="61">
        <v>0</v>
      </c>
      <c r="C211" s="61">
        <v>-4</v>
      </c>
      <c r="D211" s="66" t="str">
        <f t="shared" si="24"/>
        <v>Pianika brother B</v>
      </c>
      <c r="E211" s="65">
        <f t="shared" si="25"/>
        <v>34</v>
      </c>
      <c r="F211" s="65" t="str">
        <f t="shared" si="26"/>
        <v>-2</v>
      </c>
      <c r="G211" s="65">
        <f t="shared" si="27"/>
        <v>32</v>
      </c>
    </row>
    <row r="212" spans="1:7">
      <c r="A212" s="60" t="s">
        <v>2925</v>
      </c>
      <c r="B212" s="61">
        <v>32</v>
      </c>
      <c r="C212" s="61">
        <v>-2</v>
      </c>
      <c r="D212" s="66" t="str">
        <f t="shared" ref="D212:D240" si="28">A213</f>
        <v>Punch General (B) (330)</v>
      </c>
      <c r="E212" s="65">
        <f t="shared" ref="E212:E240" si="29">IF(SUM(B213-C213)=0,"-",SUM(B213-C213))</f>
        <v>29</v>
      </c>
      <c r="F212" s="65" t="str">
        <f t="shared" ref="F212:F240" si="30">IF(C213&gt;0,"+","")&amp;C213</f>
        <v>-1</v>
      </c>
      <c r="G212" s="65">
        <f t="shared" ref="G212:G240" si="31">IF(B213=0,"-",B213)</f>
        <v>28</v>
      </c>
    </row>
    <row r="213" spans="1:7">
      <c r="A213" s="60" t="s">
        <v>2069</v>
      </c>
      <c r="B213" s="61">
        <v>28</v>
      </c>
      <c r="C213" s="61">
        <v>-1</v>
      </c>
      <c r="D213" s="66" t="str">
        <f t="shared" si="28"/>
        <v>PW 12W Demo</v>
      </c>
      <c r="E213" s="65">
        <f t="shared" si="29"/>
        <v>1</v>
      </c>
      <c r="F213" s="65" t="str">
        <f t="shared" si="30"/>
        <v>-1</v>
      </c>
      <c r="G213" s="65" t="str">
        <f t="shared" si="31"/>
        <v>-</v>
      </c>
    </row>
    <row r="214" spans="1:7">
      <c r="A214" s="60" t="s">
        <v>2078</v>
      </c>
      <c r="B214" s="61">
        <v>0</v>
      </c>
      <c r="C214" s="61">
        <v>-1</v>
      </c>
      <c r="D214" s="66" t="str">
        <f t="shared" si="28"/>
        <v>PW 12w panjang BTS</v>
      </c>
      <c r="E214" s="65">
        <f t="shared" si="29"/>
        <v>51</v>
      </c>
      <c r="F214" s="65" t="str">
        <f t="shared" si="30"/>
        <v>-1</v>
      </c>
      <c r="G214" s="65">
        <f t="shared" si="31"/>
        <v>50</v>
      </c>
    </row>
    <row r="215" spans="1:7">
      <c r="A215" s="60" t="s">
        <v>2079</v>
      </c>
      <c r="B215" s="61">
        <v>50</v>
      </c>
      <c r="C215" s="61">
        <v>-1</v>
      </c>
      <c r="D215" s="66" t="str">
        <f t="shared" si="28"/>
        <v>PW 12w panjang Vanco 200</v>
      </c>
      <c r="E215" s="65">
        <f t="shared" si="29"/>
        <v>13</v>
      </c>
      <c r="F215" s="65" t="str">
        <f t="shared" si="30"/>
        <v>-1</v>
      </c>
      <c r="G215" s="65">
        <f t="shared" si="31"/>
        <v>12</v>
      </c>
    </row>
    <row r="216" spans="1:7">
      <c r="A216" s="60" t="s">
        <v>2080</v>
      </c>
      <c r="B216" s="61">
        <v>12</v>
      </c>
      <c r="C216" s="61">
        <v>-1</v>
      </c>
      <c r="D216" s="66" t="str">
        <f t="shared" si="28"/>
        <v>PW Kiko 12/12W</v>
      </c>
      <c r="E216" s="65" t="str">
        <f t="shared" si="29"/>
        <v>-</v>
      </c>
      <c r="F216" s="65" t="str">
        <f t="shared" si="30"/>
        <v>+1</v>
      </c>
      <c r="G216" s="65">
        <f t="shared" si="31"/>
        <v>1</v>
      </c>
    </row>
    <row r="217" spans="1:7">
      <c r="A217" s="60" t="s">
        <v>3018</v>
      </c>
      <c r="B217" s="61">
        <v>1</v>
      </c>
      <c r="C217" s="61">
        <v>1</v>
      </c>
      <c r="D217" s="66" t="str">
        <f t="shared" si="28"/>
        <v>Sampul Boxy Fancy</v>
      </c>
      <c r="E217" s="65" t="str">
        <f t="shared" si="29"/>
        <v>-</v>
      </c>
      <c r="F217" s="65" t="str">
        <f t="shared" si="30"/>
        <v>+2</v>
      </c>
      <c r="G217" s="65">
        <f t="shared" si="31"/>
        <v>2</v>
      </c>
    </row>
    <row r="218" spans="1:7">
      <c r="A218" s="60" t="s">
        <v>3008</v>
      </c>
      <c r="B218" s="61">
        <v>2</v>
      </c>
      <c r="C218" s="61">
        <v>2</v>
      </c>
      <c r="D218" s="66" t="str">
        <f t="shared" si="28"/>
        <v>Sampul Kwarto batik UTN</v>
      </c>
      <c r="E218" s="65">
        <f t="shared" si="29"/>
        <v>12</v>
      </c>
      <c r="F218" s="65" t="str">
        <f t="shared" si="30"/>
        <v>-2</v>
      </c>
      <c r="G218" s="65">
        <f t="shared" si="31"/>
        <v>10</v>
      </c>
    </row>
    <row r="219" spans="1:7">
      <c r="A219" s="60" t="s">
        <v>2095</v>
      </c>
      <c r="B219" s="61">
        <v>10</v>
      </c>
      <c r="C219" s="61">
        <v>-2</v>
      </c>
      <c r="D219" s="66" t="str">
        <f t="shared" si="28"/>
        <v>Sampul Kwarto Fancy</v>
      </c>
      <c r="E219" s="65" t="str">
        <f t="shared" si="29"/>
        <v>-</v>
      </c>
      <c r="F219" s="65" t="str">
        <f t="shared" si="30"/>
        <v>+1</v>
      </c>
      <c r="G219" s="65">
        <f t="shared" si="31"/>
        <v>1</v>
      </c>
    </row>
    <row r="220" spans="1:7">
      <c r="A220" s="60" t="s">
        <v>3009</v>
      </c>
      <c r="B220" s="61">
        <v>1</v>
      </c>
      <c r="C220" s="61">
        <v>1</v>
      </c>
      <c r="D220" s="66" t="str">
        <f t="shared" si="28"/>
        <v>Sampul Roll 34T Kenjoy</v>
      </c>
      <c r="E220" s="65">
        <f t="shared" si="29"/>
        <v>4</v>
      </c>
      <c r="F220" s="65" t="str">
        <f t="shared" si="30"/>
        <v>-3</v>
      </c>
      <c r="G220" s="65">
        <f t="shared" si="31"/>
        <v>1</v>
      </c>
    </row>
    <row r="221" spans="1:7">
      <c r="A221" s="60" t="s">
        <v>2671</v>
      </c>
      <c r="B221" s="61">
        <v>1</v>
      </c>
      <c r="C221" s="61">
        <v>-3</v>
      </c>
      <c r="D221" s="66" t="str">
        <f t="shared" si="28"/>
        <v>Sampul Roll 45B Kenjoy</v>
      </c>
      <c r="E221" s="65">
        <f t="shared" si="29"/>
        <v>6</v>
      </c>
      <c r="F221" s="65" t="str">
        <f t="shared" si="30"/>
        <v>-1</v>
      </c>
      <c r="G221" s="65">
        <f t="shared" si="31"/>
        <v>5</v>
      </c>
    </row>
    <row r="222" spans="1:7">
      <c r="A222" s="60" t="s">
        <v>2672</v>
      </c>
      <c r="B222" s="61">
        <v>5</v>
      </c>
      <c r="C222" s="61">
        <v>-1</v>
      </c>
      <c r="D222" s="66" t="str">
        <f t="shared" si="28"/>
        <v>Sampul Samson Boxy batik</v>
      </c>
      <c r="E222" s="65">
        <f t="shared" si="29"/>
        <v>3</v>
      </c>
      <c r="F222" s="65" t="str">
        <f t="shared" si="30"/>
        <v>-3</v>
      </c>
      <c r="G222" s="65" t="str">
        <f t="shared" si="31"/>
        <v>-</v>
      </c>
    </row>
    <row r="223" spans="1:7">
      <c r="A223" s="60" t="s">
        <v>2101</v>
      </c>
      <c r="B223" s="61">
        <v>0</v>
      </c>
      <c r="C223" s="61">
        <v>-3</v>
      </c>
      <c r="D223" s="66" t="str">
        <f t="shared" si="28"/>
        <v>Silet gagang plastik</v>
      </c>
      <c r="E223" s="65">
        <f t="shared" si="29"/>
        <v>6</v>
      </c>
      <c r="F223" s="65" t="str">
        <f t="shared" si="30"/>
        <v>-1</v>
      </c>
      <c r="G223" s="65">
        <f t="shared" si="31"/>
        <v>5</v>
      </c>
    </row>
    <row r="224" spans="1:7">
      <c r="A224" s="60" t="s">
        <v>2103</v>
      </c>
      <c r="B224" s="61">
        <v>5</v>
      </c>
      <c r="C224" s="61">
        <v>-1</v>
      </c>
      <c r="D224" s="66" t="str">
        <f t="shared" si="28"/>
        <v>Spidol 12W 838 set</v>
      </c>
      <c r="E224" s="65">
        <f t="shared" si="29"/>
        <v>16</v>
      </c>
      <c r="F224" s="65" t="str">
        <f t="shared" si="30"/>
        <v>-2</v>
      </c>
      <c r="G224" s="65">
        <f t="shared" si="31"/>
        <v>14</v>
      </c>
    </row>
    <row r="225" spans="1:7">
      <c r="A225" s="60" t="s">
        <v>3019</v>
      </c>
      <c r="B225" s="61">
        <v>14</v>
      </c>
      <c r="C225" s="61">
        <v>-2</v>
      </c>
      <c r="D225" s="66" t="str">
        <f t="shared" si="28"/>
        <v>Stabillo TF 616</v>
      </c>
      <c r="E225" s="65">
        <f t="shared" si="29"/>
        <v>2</v>
      </c>
      <c r="F225" s="65" t="str">
        <f t="shared" si="30"/>
        <v>-1</v>
      </c>
      <c r="G225" s="65">
        <f t="shared" si="31"/>
        <v>1</v>
      </c>
    </row>
    <row r="226" spans="1:7">
      <c r="A226" s="60" t="s">
        <v>2939</v>
      </c>
      <c r="B226" s="61">
        <v>1</v>
      </c>
      <c r="C226" s="61">
        <v>-1</v>
      </c>
      <c r="D226" s="66" t="str">
        <f t="shared" si="28"/>
        <v>Stampad Hero k</v>
      </c>
      <c r="E226" s="65">
        <f t="shared" si="29"/>
        <v>19</v>
      </c>
      <c r="F226" s="65" t="str">
        <f t="shared" si="30"/>
        <v>-1</v>
      </c>
      <c r="G226" s="65">
        <f t="shared" si="31"/>
        <v>18</v>
      </c>
    </row>
    <row r="227" spans="1:7">
      <c r="A227" s="60" t="s">
        <v>2155</v>
      </c>
      <c r="B227" s="61">
        <v>18</v>
      </c>
      <c r="C227" s="61">
        <v>-1</v>
      </c>
      <c r="D227" s="66" t="str">
        <f t="shared" si="28"/>
        <v>Standart Bk V tech 6.5</v>
      </c>
      <c r="E227" s="65">
        <f t="shared" si="29"/>
        <v>40</v>
      </c>
      <c r="F227" s="65" t="str">
        <f t="shared" si="30"/>
        <v>-1</v>
      </c>
      <c r="G227" s="65">
        <f t="shared" si="31"/>
        <v>39</v>
      </c>
    </row>
    <row r="228" spans="1:7">
      <c r="A228" s="60" t="s">
        <v>2159</v>
      </c>
      <c r="B228" s="61">
        <v>39</v>
      </c>
      <c r="C228" s="61">
        <v>-1</v>
      </c>
      <c r="D228" s="66" t="str">
        <f t="shared" si="28"/>
        <v>Standart Bk V Tech no 7</v>
      </c>
      <c r="E228" s="65">
        <f t="shared" si="29"/>
        <v>81</v>
      </c>
      <c r="F228" s="65" t="str">
        <f t="shared" si="30"/>
        <v>-1</v>
      </c>
      <c r="G228" s="65">
        <f t="shared" si="31"/>
        <v>80</v>
      </c>
    </row>
    <row r="229" spans="1:7">
      <c r="A229" s="60" t="s">
        <v>2160</v>
      </c>
      <c r="B229" s="61">
        <v>80</v>
      </c>
      <c r="C229" s="61">
        <v>-1</v>
      </c>
      <c r="D229" s="66" t="str">
        <f t="shared" si="28"/>
        <v>Stapler SDI 1102</v>
      </c>
      <c r="E229" s="65" t="str">
        <f t="shared" si="29"/>
        <v>-</v>
      </c>
      <c r="F229" s="65" t="str">
        <f t="shared" si="30"/>
        <v>+2</v>
      </c>
      <c r="G229" s="65">
        <f t="shared" si="31"/>
        <v>2</v>
      </c>
    </row>
    <row r="230" spans="1:7">
      <c r="A230" s="60" t="s">
        <v>3010</v>
      </c>
      <c r="B230" s="61">
        <v>2</v>
      </c>
      <c r="C230" s="61">
        <v>2</v>
      </c>
      <c r="D230" s="66" t="str">
        <f t="shared" si="28"/>
        <v>Stick Note TF 0243</v>
      </c>
      <c r="E230" s="65">
        <f t="shared" si="29"/>
        <v>41</v>
      </c>
      <c r="F230" s="65" t="str">
        <f t="shared" si="30"/>
        <v>-1</v>
      </c>
      <c r="G230" s="65">
        <f t="shared" si="31"/>
        <v>40</v>
      </c>
    </row>
    <row r="231" spans="1:7">
      <c r="A231" s="60" t="s">
        <v>2179</v>
      </c>
      <c r="B231" s="61">
        <v>40</v>
      </c>
      <c r="C231" s="61">
        <v>-1</v>
      </c>
      <c r="D231" s="66" t="str">
        <f t="shared" si="28"/>
        <v>Tas batik B (BS)</v>
      </c>
      <c r="E231" s="65">
        <f t="shared" si="29"/>
        <v>1</v>
      </c>
      <c r="F231" s="65" t="str">
        <f t="shared" si="30"/>
        <v>-1</v>
      </c>
      <c r="G231" s="65" t="str">
        <f t="shared" si="31"/>
        <v>-</v>
      </c>
    </row>
    <row r="232" spans="1:7">
      <c r="A232" s="60" t="s">
        <v>2302</v>
      </c>
      <c r="B232" s="61">
        <v>0</v>
      </c>
      <c r="C232" s="61">
        <v>-1</v>
      </c>
      <c r="D232" s="66" t="str">
        <f t="shared" si="28"/>
        <v>Tas Batik XXL (B5) buka samping 30x40</v>
      </c>
      <c r="E232" s="65" t="str">
        <f t="shared" si="29"/>
        <v>-</v>
      </c>
      <c r="F232" s="65" t="str">
        <f t="shared" si="30"/>
        <v>+1</v>
      </c>
      <c r="G232" s="65">
        <f t="shared" si="31"/>
        <v>1</v>
      </c>
    </row>
    <row r="233" spans="1:7">
      <c r="A233" s="60" t="s">
        <v>3011</v>
      </c>
      <c r="B233" s="61">
        <v>1</v>
      </c>
      <c r="C233" s="61">
        <v>1</v>
      </c>
      <c r="D233" s="66" t="str">
        <f t="shared" si="28"/>
        <v>Tas GG 02 HZD mix</v>
      </c>
      <c r="E233" s="65">
        <f t="shared" si="29"/>
        <v>6</v>
      </c>
      <c r="F233" s="65" t="str">
        <f t="shared" si="30"/>
        <v>-1</v>
      </c>
      <c r="G233" s="65">
        <f t="shared" si="31"/>
        <v>5</v>
      </c>
    </row>
    <row r="234" spans="1:7">
      <c r="A234" s="60" t="s">
        <v>2327</v>
      </c>
      <c r="B234" s="61">
        <v>5</v>
      </c>
      <c r="C234" s="61">
        <v>-1</v>
      </c>
      <c r="D234" s="66" t="str">
        <f t="shared" si="28"/>
        <v>Tas J 0053</v>
      </c>
      <c r="E234" s="65">
        <f t="shared" si="29"/>
        <v>3</v>
      </c>
      <c r="F234" s="65" t="str">
        <f t="shared" si="30"/>
        <v>-1</v>
      </c>
      <c r="G234" s="65">
        <f t="shared" si="31"/>
        <v>2</v>
      </c>
    </row>
    <row r="235" spans="1:7">
      <c r="A235" s="60" t="s">
        <v>2338</v>
      </c>
      <c r="B235" s="61">
        <v>2</v>
      </c>
      <c r="C235" s="61">
        <v>-1</v>
      </c>
      <c r="D235" s="66" t="str">
        <f t="shared" si="28"/>
        <v>Tipe ex KC 2088</v>
      </c>
      <c r="E235" s="65">
        <f t="shared" si="29"/>
        <v>3</v>
      </c>
      <c r="F235" s="65" t="str">
        <f t="shared" si="30"/>
        <v>-1</v>
      </c>
      <c r="G235" s="65">
        <f t="shared" si="31"/>
        <v>2</v>
      </c>
    </row>
    <row r="236" spans="1:7">
      <c r="A236" s="60" t="s">
        <v>2552</v>
      </c>
      <c r="B236" s="61">
        <v>2</v>
      </c>
      <c r="C236" s="61">
        <v>-1</v>
      </c>
      <c r="D236" s="66" t="str">
        <f t="shared" si="28"/>
        <v>Tipe ex XDM 752 (48)</v>
      </c>
      <c r="E236" s="65">
        <f t="shared" si="29"/>
        <v>5</v>
      </c>
      <c r="F236" s="65" t="str">
        <f t="shared" si="30"/>
        <v>-1</v>
      </c>
      <c r="G236" s="65">
        <f t="shared" si="31"/>
        <v>4</v>
      </c>
    </row>
    <row r="237" spans="1:7">
      <c r="A237" s="60" t="s">
        <v>2565</v>
      </c>
      <c r="B237" s="61">
        <v>4</v>
      </c>
      <c r="C237" s="61">
        <v>-1</v>
      </c>
      <c r="D237" s="66" t="str">
        <f t="shared" si="28"/>
        <v>Tipe-ex 737</v>
      </c>
      <c r="E237" s="65">
        <f t="shared" si="29"/>
        <v>4</v>
      </c>
      <c r="F237" s="65" t="str">
        <f t="shared" si="30"/>
        <v>-4</v>
      </c>
      <c r="G237" s="65" t="str">
        <f t="shared" si="31"/>
        <v>-</v>
      </c>
    </row>
    <row r="238" spans="1:7">
      <c r="A238" s="60" t="s">
        <v>2673</v>
      </c>
      <c r="B238" s="61">
        <v>0</v>
      </c>
      <c r="C238" s="61">
        <v>-4</v>
      </c>
      <c r="D238" s="66" t="str">
        <f t="shared" si="28"/>
        <v>Tipe-ex 9187</v>
      </c>
      <c r="E238" s="65">
        <f t="shared" si="29"/>
        <v>11</v>
      </c>
      <c r="F238" s="65" t="str">
        <f t="shared" si="30"/>
        <v>-1</v>
      </c>
      <c r="G238" s="65">
        <f t="shared" si="31"/>
        <v>10</v>
      </c>
    </row>
    <row r="239" spans="1:7">
      <c r="A239" s="60" t="s">
        <v>2568</v>
      </c>
      <c r="B239" s="61">
        <v>10</v>
      </c>
      <c r="C239" s="61">
        <v>-1</v>
      </c>
      <c r="D239" s="66" t="str">
        <f t="shared" si="28"/>
        <v>Tipe-ex 9189</v>
      </c>
      <c r="E239" s="65">
        <f t="shared" si="29"/>
        <v>9</v>
      </c>
      <c r="F239" s="65" t="str">
        <f t="shared" si="30"/>
        <v>-1</v>
      </c>
      <c r="G239" s="65">
        <f t="shared" si="31"/>
        <v>8</v>
      </c>
    </row>
    <row r="240" spans="1:7">
      <c r="A240" s="60" t="s">
        <v>2567</v>
      </c>
      <c r="B240" s="61">
        <v>8</v>
      </c>
      <c r="C240" s="61">
        <v>-1</v>
      </c>
      <c r="D240" s="66" t="str">
        <f t="shared" si="28"/>
        <v>WC Marries 1325/ 12w SBY</v>
      </c>
      <c r="E240" s="65">
        <f t="shared" si="29"/>
        <v>13</v>
      </c>
      <c r="F240" s="65" t="str">
        <f t="shared" si="30"/>
        <v>-1</v>
      </c>
      <c r="G240" s="65">
        <f t="shared" si="31"/>
        <v>12</v>
      </c>
    </row>
    <row r="241" spans="1:3">
      <c r="A241" s="60" t="s">
        <v>2580</v>
      </c>
      <c r="B241" s="61">
        <v>12</v>
      </c>
      <c r="C241" s="61">
        <v>-1</v>
      </c>
    </row>
    <row r="242" spans="1:3">
      <c r="A242" s="60" t="s">
        <v>3026</v>
      </c>
      <c r="B242" s="61">
        <v>2604</v>
      </c>
      <c r="C242" s="61">
        <v>-111</v>
      </c>
    </row>
  </sheetData>
  <pageMargins left="0.70866141732283472" right="0.70866141732283472" top="0.74803149606299213" bottom="0.74803149606299213" header="0.31496062992125984" footer="0.31496062992125984"/>
  <pageSetup paperSize="14" orientation="portrait" horizontalDpi="4294967293" verticalDpi="0" r:id="rId3"/>
  <tableParts count="2"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topLeftCell="A49" workbookViewId="0">
      <selection activeCell="A95" sqref="A95"/>
    </sheetView>
  </sheetViews>
  <sheetFormatPr defaultRowHeight="14.25" outlineLevelCol="1"/>
  <cols>
    <col min="1" max="1" width="50.42578125" style="6" bestFit="1" customWidth="1"/>
    <col min="2" max="2" width="4.42578125" style="7" customWidth="1"/>
    <col min="3" max="3" width="12.85546875" style="8" customWidth="1"/>
    <col min="4" max="4" width="9.140625" style="6"/>
    <col min="5" max="5" width="9" style="6" hidden="1" customWidth="1" outlineLevel="1"/>
    <col min="6" max="6" width="9.140625" style="6" collapsed="1"/>
    <col min="7" max="16384" width="9.140625" style="6"/>
  </cols>
  <sheetData>
    <row r="1" spans="1:5">
      <c r="A1" s="6" t="s">
        <v>1</v>
      </c>
      <c r="B1" s="7" t="s">
        <v>101</v>
      </c>
      <c r="C1" s="8" t="s">
        <v>3</v>
      </c>
      <c r="E1" s="6" t="str">
        <f>MAX(Table1[//])&amp;" / "&amp;COUNT(Table4[CTN])</f>
        <v>77 / 77</v>
      </c>
    </row>
    <row r="2" spans="1:5">
      <c r="A2" s="6" t="str">
        <f>INDEX(Table1[NAMA BARANG],MATCH(ROW()-1,Table1[//]))</f>
        <v>Asahan Kenko F4 FT</v>
      </c>
      <c r="B2" s="7">
        <f>INDEX(Table1[TT],MATCH(ROW()-1,Table1[//]))</f>
        <v>1</v>
      </c>
      <c r="C2" s="8">
        <f>INDEX(Table1[KET],MATCH(ROW()-1,Table1[//]))</f>
        <v>72</v>
      </c>
      <c r="E2" s="6" t="e">
        <f>CONCATENATE("""",Table4[[#This Row],[NAMA]],"""",",",E3)</f>
        <v>#REF!</v>
      </c>
    </row>
    <row r="3" spans="1:5">
      <c r="A3" s="6" t="str">
        <f>INDEX(Table1[NAMA BARANG],MATCH(ROW()-1,Table1[//]))</f>
        <v>Binder clip 107 JK</v>
      </c>
      <c r="B3" s="7">
        <f>INDEX(Table1[TT],MATCH(ROW()-1,Table1[//]))</f>
        <v>6</v>
      </c>
      <c r="C3" s="8" t="str">
        <f>INDEX(Table1[KET],MATCH(ROW()-1,Table1[//]))</f>
        <v>50 gr</v>
      </c>
      <c r="E3" s="6" t="e">
        <f>CONCATENATE("""",Table4[[#This Row],[NAMA]],"""",",",E4)</f>
        <v>#REF!</v>
      </c>
    </row>
    <row r="4" spans="1:5">
      <c r="A4" s="6" t="str">
        <f>INDEX(Table1[NAMA BARANG],MATCH(ROW()-1,Table1[//]))</f>
        <v>Binder clip JK 260</v>
      </c>
      <c r="B4" s="7">
        <f>INDEX(Table1[TT],MATCH(ROW()-1,Table1[//]))</f>
        <v>1</v>
      </c>
      <c r="C4" s="8" t="str">
        <f>INDEX(Table1[KET],MATCH(ROW()-1,Table1[//]))</f>
        <v>5 GRS</v>
      </c>
      <c r="E4" s="6" t="e">
        <f>CONCATENATE("""",Table4[[#This Row],[NAMA]],"""",",",E5)</f>
        <v>#REF!</v>
      </c>
    </row>
    <row r="5" spans="1:5">
      <c r="A5" s="6" t="str">
        <f>INDEX(Table1[NAMA BARANG],MATCH(ROW()-1,Table1[//]))</f>
        <v>BN A5 Fancy JK</v>
      </c>
      <c r="B5" s="7">
        <f>INDEX(Table1[TT],MATCH(ROW()-1,Table1[//]))</f>
        <v>7</v>
      </c>
      <c r="C5" s="8" t="str">
        <f>INDEX(Table1[KET],MATCH(ROW()-1,Table1[//]))</f>
        <v>72 pc</v>
      </c>
      <c r="E5" s="6" t="e">
        <f>CONCATENATE("""",Table4[[#This Row],[NAMA]],"""",",",E6)</f>
        <v>#REF!</v>
      </c>
    </row>
    <row r="6" spans="1:5">
      <c r="A6" s="6" t="str">
        <f>INDEX(Table1[NAMA BARANG],MATCH(ROW()-1,Table1[//]))</f>
        <v>BN A5 Kenko CC 83 Campus</v>
      </c>
      <c r="B6" s="7">
        <f>INDEX(Table1[TT],MATCH(ROW()-1,Table1[//]))</f>
        <v>1</v>
      </c>
      <c r="C6" s="8">
        <f>INDEX(Table1[KET],MATCH(ROW()-1,Table1[//]))</f>
        <v>72</v>
      </c>
      <c r="E6" s="6" t="e">
        <f>CONCATENATE("""",Table4[[#This Row],[NAMA]],"""",",",E7)</f>
        <v>#REF!</v>
      </c>
    </row>
    <row r="7" spans="1:5">
      <c r="A7" s="6" t="str">
        <f>INDEX(Table1[NAMA BARANG],MATCH(ROW()-1,Table1[//]))</f>
        <v>BN B5 Campus JK</v>
      </c>
      <c r="B7" s="7">
        <f>INDEX(Table1[TT],MATCH(ROW()-1,Table1[//]))</f>
        <v>12</v>
      </c>
      <c r="C7" s="8" t="str">
        <f>INDEX(Table1[KET],MATCH(ROW()-1,Table1[//]))</f>
        <v>72 pc</v>
      </c>
      <c r="E7" s="6" t="e">
        <f>CONCATENATE("""",Table4[[#This Row],[NAMA]],"""",",",E8)</f>
        <v>#REF!</v>
      </c>
    </row>
    <row r="8" spans="1:5">
      <c r="A8" s="6" t="str">
        <f>INDEX(Table1[NAMA BARANG],MATCH(ROW()-1,Table1[//]))</f>
        <v>Bp 265 JK</v>
      </c>
      <c r="B8" s="7">
        <f>INDEX(Table1[TT],MATCH(ROW()-1,Table1[//]))</f>
        <v>8</v>
      </c>
      <c r="C8" s="8" t="str">
        <f>INDEX(Table1[KET],MATCH(ROW()-1,Table1[//]))</f>
        <v>144 LSN</v>
      </c>
      <c r="E8" s="6" t="e">
        <f>CONCATENATE("""",Table4[[#This Row],[NAMA]],"""",",",E9)</f>
        <v>#REF!</v>
      </c>
    </row>
    <row r="9" spans="1:5">
      <c r="A9" s="6" t="str">
        <f>INDEX(Table1[NAMA BARANG],MATCH(ROW()-1,Table1[//]))</f>
        <v>Bp 266 JK</v>
      </c>
      <c r="B9" s="7">
        <f>INDEX(Table1[TT],MATCH(ROW()-1,Table1[//]))</f>
        <v>7</v>
      </c>
      <c r="C9" s="8" t="str">
        <f>INDEX(Table1[KET],MATCH(ROW()-1,Table1[//]))</f>
        <v>144 LSN</v>
      </c>
      <c r="E9" s="6" t="e">
        <f>CONCATENATE("""",Table4[[#This Row],[NAMA]],"""",",",E10)</f>
        <v>#REF!</v>
      </c>
    </row>
    <row r="10" spans="1:5">
      <c r="A10" s="6" t="str">
        <f>INDEX(Table1[NAMA BARANG],MATCH(ROW()-1,Table1[//]))</f>
        <v>Bp 338 JK (bonus)</v>
      </c>
      <c r="B10" s="7">
        <f>INDEX(Table1[TT],MATCH(ROW()-1,Table1[//]))</f>
        <v>8</v>
      </c>
      <c r="C10" s="8" t="str">
        <f>INDEX(Table1[KET],MATCH(ROW()-1,Table1[//]))</f>
        <v>144 LSN</v>
      </c>
      <c r="E10" s="6" t="e">
        <f>CONCATENATE("""",Table4[[#This Row],[NAMA]],"""",",",E11)</f>
        <v>#REF!</v>
      </c>
    </row>
    <row r="11" spans="1:5">
      <c r="A11" s="6" t="str">
        <f>INDEX(Table1[NAMA BARANG],MATCH(ROW()-1,Table1[//]))</f>
        <v>Bp gell Kenko Fun Ht B</v>
      </c>
      <c r="B11" s="7">
        <f>INDEX(Table1[TT],MATCH(ROW()-1,Table1[//]))</f>
        <v>1</v>
      </c>
      <c r="C11" s="8" t="str">
        <f>INDEX(Table1[KET],MATCH(ROW()-1,Table1[//]))</f>
        <v>144 ls</v>
      </c>
      <c r="E11" s="6" t="e">
        <f>CONCATENATE("""",Table4[[#This Row],[NAMA]],"""",",",E12)</f>
        <v>#REF!</v>
      </c>
    </row>
    <row r="12" spans="1:5">
      <c r="A12" s="6" t="str">
        <f>INDEX(Table1[NAMA BARANG],MATCH(ROW()-1,Table1[//]))</f>
        <v>Bp Kenko KC 6 Nano tip</v>
      </c>
      <c r="B12" s="7">
        <f>INDEX(Table1[TT],MATCH(ROW()-1,Table1[//]))</f>
        <v>2</v>
      </c>
      <c r="C12" s="8" t="str">
        <f>INDEX(Table1[KET],MATCH(ROW()-1,Table1[//]))</f>
        <v>144 ls</v>
      </c>
      <c r="E12" s="6" t="e">
        <f>CONCATENATE("""",Table4[[#This Row],[NAMA]],"""",",",E13)</f>
        <v>#REF!</v>
      </c>
    </row>
    <row r="13" spans="1:5">
      <c r="A13" s="6" t="str">
        <f>INDEX(Table1[NAMA BARANG],MATCH(ROW()-1,Table1[//]))</f>
        <v xml:space="preserve">Bp Kenko KI spider B </v>
      </c>
      <c r="B13" s="7">
        <f>INDEX(Table1[TT],MATCH(ROW()-1,Table1[//]))</f>
        <v>14</v>
      </c>
      <c r="C13" s="8" t="str">
        <f>INDEX(Table1[KET],MATCH(ROW()-1,Table1[//]))</f>
        <v>144 ls</v>
      </c>
      <c r="E13" s="6" t="e">
        <f>CONCATENATE("""",Table4[[#This Row],[NAMA]],"""",",",E14)</f>
        <v>#REF!</v>
      </c>
    </row>
    <row r="14" spans="1:5">
      <c r="A14" s="6" t="str">
        <f>INDEX(Table1[NAMA BARANG],MATCH(ROW()-1,Table1[//]))</f>
        <v xml:space="preserve">Bp Kenko KI spider M </v>
      </c>
      <c r="B14" s="7">
        <f>INDEX(Table1[TT],MATCH(ROW()-1,Table1[//]))</f>
        <v>7</v>
      </c>
      <c r="C14" s="8" t="str">
        <f>INDEX(Table1[KET],MATCH(ROW()-1,Table1[//]))</f>
        <v>144 ls</v>
      </c>
      <c r="E14" s="6" t="e">
        <f>CONCATENATE("""",Table4[[#This Row],[NAMA]],"""",",",E15)</f>
        <v>#REF!</v>
      </c>
    </row>
    <row r="15" spans="1:5">
      <c r="A15" s="6" t="str">
        <f>INDEX(Table1[NAMA BARANG],MATCH(ROW()-1,Table1[//]))</f>
        <v>Bp Kenko KR 6 NaNoRay</v>
      </c>
      <c r="B15" s="7">
        <f>INDEX(Table1[TT],MATCH(ROW()-1,Table1[//]))</f>
        <v>39</v>
      </c>
      <c r="C15" s="8" t="str">
        <f>INDEX(Table1[KET],MATCH(ROW()-1,Table1[//]))</f>
        <v>120 ls</v>
      </c>
      <c r="E15" s="6" t="e">
        <f>CONCATENATE("""",Table4[[#This Row],[NAMA]],"""",",",E16)</f>
        <v>#REF!</v>
      </c>
    </row>
    <row r="16" spans="1:5">
      <c r="A16" s="6" t="str">
        <f>INDEX(Table1[NAMA BARANG],MATCH(ROW()-1,Table1[//]))</f>
        <v xml:space="preserve">Bp Kenko KR 6 NaNoTip </v>
      </c>
      <c r="B16" s="7">
        <f>INDEX(Table1[TT],MATCH(ROW()-1,Table1[//]))</f>
        <v>39</v>
      </c>
      <c r="C16" s="8" t="str">
        <f>INDEX(Table1[KET],MATCH(ROW()-1,Table1[//]))</f>
        <v>120 ls</v>
      </c>
      <c r="E16" s="6" t="e">
        <f>CONCATENATE("""",Table4[[#This Row],[NAMA]],"""",",",E17)</f>
        <v>#REF!</v>
      </c>
    </row>
    <row r="17" spans="1:5">
      <c r="A17" s="6" t="str">
        <f>INDEX(Table1[NAMA BARANG],MATCH(ROW()-1,Table1[//]))</f>
        <v>Bp Kenko MD 2</v>
      </c>
      <c r="B17" s="7">
        <f>INDEX(Table1[TT],MATCH(ROW()-1,Table1[//]))</f>
        <v>1</v>
      </c>
      <c r="C17" s="8" t="str">
        <f>INDEX(Table1[KET],MATCH(ROW()-1,Table1[//]))</f>
        <v>144 ls</v>
      </c>
      <c r="E17" s="6" t="e">
        <f>CONCATENATE("""",Table4[[#This Row],[NAMA]],"""",",",E18)</f>
        <v>#REF!</v>
      </c>
    </row>
    <row r="18" spans="1:5">
      <c r="A18" s="6" t="str">
        <f>INDEX(Table1[NAMA BARANG],MATCH(ROW()-1,Table1[//]))</f>
        <v>Bp Kenko Si biru</v>
      </c>
      <c r="B18" s="7">
        <f>INDEX(Table1[TT],MATCH(ROW()-1,Table1[//]))</f>
        <v>74</v>
      </c>
      <c r="C18" s="8" t="str">
        <f>INDEX(Table1[KET],MATCH(ROW()-1,Table1[//]))</f>
        <v>144 ls</v>
      </c>
      <c r="E18" s="6" t="e">
        <f>CONCATENATE("""",Table4[[#This Row],[NAMA]],"""",",",E19)</f>
        <v>#REF!</v>
      </c>
    </row>
    <row r="19" spans="1:5">
      <c r="A19" s="6" t="str">
        <f>INDEX(Table1[NAMA BARANG],MATCH(ROW()-1,Table1[//]))</f>
        <v>Bp Kenko TIL SI Ht</v>
      </c>
      <c r="B19" s="7">
        <f>INDEX(Table1[TT],MATCH(ROW()-1,Table1[//]))</f>
        <v>11</v>
      </c>
      <c r="C19" s="8" t="str">
        <f>INDEX(Table1[KET],MATCH(ROW()-1,Table1[//]))</f>
        <v>144 ls</v>
      </c>
      <c r="E19" s="6" t="e">
        <f>CONCATENATE("""",Table4[[#This Row],[NAMA]],"""",",",E20)</f>
        <v>#REF!</v>
      </c>
    </row>
    <row r="20" spans="1:5">
      <c r="A20" s="6" t="str">
        <f>INDEX(Table1[NAMA BARANG],MATCH(ROW()-1,Table1[//]))</f>
        <v>Bp pen stand STP 300 SG Kenko</v>
      </c>
      <c r="B20" s="7">
        <f>INDEX(Table1[TT],MATCH(ROW()-1,Table1[//]))</f>
        <v>1</v>
      </c>
      <c r="C20" s="8" t="str">
        <f>INDEX(Table1[KET],MATCH(ROW()-1,Table1[//]))</f>
        <v>24 box 24 pc</v>
      </c>
      <c r="E20" s="6" t="e">
        <f>CONCATENATE("""",Table4[[#This Row],[NAMA]],"""",",",E21)</f>
        <v>#REF!</v>
      </c>
    </row>
    <row r="21" spans="1:5">
      <c r="A21" s="6" t="str">
        <f>INDEX(Table1[NAMA BARANG],MATCH(ROW()-1,Table1[//]))</f>
        <v>BT 3224-01 kembang</v>
      </c>
      <c r="B21" s="7">
        <f>INDEX(Table1[TT],MATCH(ROW()-1,Table1[//]))</f>
        <v>1</v>
      </c>
      <c r="C21" s="8">
        <f>INDEX(Table1[KET],MATCH(ROW()-1,Table1[//]))</f>
        <v>60</v>
      </c>
      <c r="E21" s="6" t="e">
        <f>CONCATENATE("""",Table4[[#This Row],[NAMA]],"""",",",E22)</f>
        <v>#REF!</v>
      </c>
    </row>
    <row r="22" spans="1:5">
      <c r="A22" s="6" t="str">
        <f>INDEX(Table1[NAMA BARANG],MATCH(ROW()-1,Table1[//]))</f>
        <v>Bussines file F PP320 A4 Kenko</v>
      </c>
      <c r="B22" s="7">
        <f>INDEX(Table1[TT],MATCH(ROW()-1,Table1[//]))</f>
        <v>1</v>
      </c>
      <c r="C22" s="8" t="str">
        <f>INDEX(Table1[KET],MATCH(ROW()-1,Table1[//]))</f>
        <v>40 ls</v>
      </c>
      <c r="E22" s="6" t="e">
        <f>CONCATENATE("""",Table4[[#This Row],[NAMA]],"""",",",E23)</f>
        <v>#REF!</v>
      </c>
    </row>
    <row r="23" spans="1:5">
      <c r="A23" s="6" t="str">
        <f>INDEX(Table1[NAMA BARANG],MATCH(ROW()-1,Table1[//]))</f>
        <v>Call JK PKC 0711 HC</v>
      </c>
      <c r="B23" s="7">
        <f>INDEX(Table1[TT],MATCH(ROW()-1,Table1[//]))</f>
        <v>3</v>
      </c>
      <c r="C23" s="8" t="str">
        <f>INDEX(Table1[KET],MATCH(ROW()-1,Table1[//]))</f>
        <v>160 pc</v>
      </c>
      <c r="E23" s="6" t="e">
        <f>CONCATENATE("""",Table4[[#This Row],[NAMA]],"""",",",E24)</f>
        <v>#REF!</v>
      </c>
    </row>
    <row r="24" spans="1:5">
      <c r="A24" s="6" t="str">
        <f>INDEX(Table1[NAMA BARANG],MATCH(ROW()-1,Table1[//]))</f>
        <v>Clear Holder solid CH 840 A4 Kenko</v>
      </c>
      <c r="B24" s="7">
        <f>INDEX(Table1[TT],MATCH(ROW()-1,Table1[//]))</f>
        <v>3</v>
      </c>
      <c r="C24" s="8" t="str">
        <f>INDEX(Table1[KET],MATCH(ROW()-1,Table1[//]))</f>
        <v>108 pc</v>
      </c>
      <c r="E24" s="6" t="e">
        <f>CONCATENATE("""",Table4[[#This Row],[NAMA]],"""",",",E25)</f>
        <v>#REF!</v>
      </c>
    </row>
    <row r="25" spans="1:5">
      <c r="A25" s="6" t="str">
        <f>INDEX(Table1[NAMA BARANG],MATCH(ROW()-1,Table1[//]))</f>
        <v>Crayon Kenko 12w mini putar Classic (PVC Bag)</v>
      </c>
      <c r="B25" s="7">
        <f>INDEX(Table1[TT],MATCH(ROW()-1,Table1[//]))</f>
        <v>2</v>
      </c>
      <c r="C25" s="8" t="str">
        <f>INDEX(Table1[KET],MATCH(ROW()-1,Table1[//]))</f>
        <v>12 ls</v>
      </c>
      <c r="E25" s="6" t="e">
        <f>CONCATENATE("""",Table4[[#This Row],[NAMA]],"""",",",E26)</f>
        <v>#REF!</v>
      </c>
    </row>
    <row r="26" spans="1:5">
      <c r="A26" s="6" t="str">
        <f>INDEX(Table1[NAMA BARANG],MATCH(ROW()-1,Table1[//]))</f>
        <v>Crayon putar 24 AGE EiEi Kenko</v>
      </c>
      <c r="B26" s="7">
        <f>INDEX(Table1[TT],MATCH(ROW()-1,Table1[//]))</f>
        <v>11</v>
      </c>
      <c r="C26" s="8" t="str">
        <f>INDEX(Table1[KET],MATCH(ROW()-1,Table1[//]))</f>
        <v>72 pc</v>
      </c>
      <c r="E26" s="6" t="e">
        <f>CONCATENATE("""",Table4[[#This Row],[NAMA]],"""",",",E27)</f>
        <v>#REF!</v>
      </c>
    </row>
    <row r="27" spans="1:5">
      <c r="A27" s="9" t="str">
        <f>INDEX(Table1[NAMA BARANG],MATCH(ROW()-1,Table1[//]))</f>
        <v>Crayon putar 24 Snoopy EiEi Kenko</v>
      </c>
      <c r="B27" s="10">
        <f>INDEX(Table1[TT],MATCH(ROW()-1,Table1[//]))</f>
        <v>30</v>
      </c>
      <c r="C27" s="11" t="str">
        <f>INDEX(Table1[KET],MATCH(ROW()-1,Table1[//]))</f>
        <v>72 pc</v>
      </c>
      <c r="E27" s="6" t="e">
        <f>CONCATENATE("""",Table4[[#This Row],[NAMA]],"""",",",E28)</f>
        <v>#REF!</v>
      </c>
    </row>
    <row r="28" spans="1:5">
      <c r="A28" s="9" t="str">
        <f>INDEX(Table1[NAMA BARANG],MATCH(ROW()-1,Table1[//]))</f>
        <v>Crayon putar JK 12W Panjang</v>
      </c>
      <c r="B28" s="10">
        <f>INDEX(Table1[TT],MATCH(ROW()-1,Table1[//]))</f>
        <v>2</v>
      </c>
      <c r="C28" s="11" t="str">
        <f>INDEX(Table1[KET],MATCH(ROW()-1,Table1[//]))</f>
        <v>12 LSN</v>
      </c>
      <c r="E28" s="6" t="e">
        <f>CONCATENATE("""",Table4[[#This Row],[NAMA]],"""",",",E29)</f>
        <v>#REF!</v>
      </c>
    </row>
    <row r="29" spans="1:5">
      <c r="A29" s="9" t="str">
        <f>INDEX(Table1[NAMA BARANG],MATCH(ROW()-1,Table1[//]))</f>
        <v>Cutter Kenko 918c</v>
      </c>
      <c r="B29" s="10">
        <f>INDEX(Table1[TT],MATCH(ROW()-1,Table1[//]))</f>
        <v>1</v>
      </c>
      <c r="C29" s="11" t="str">
        <f>INDEX(Table1[KET],MATCH(ROW()-1,Table1[//]))</f>
        <v>20 ls</v>
      </c>
      <c r="E29" s="6" t="e">
        <f>CONCATENATE("""",Table4[[#This Row],[NAMA]],"""",",",E30)</f>
        <v>#REF!</v>
      </c>
    </row>
    <row r="30" spans="1:5">
      <c r="A30" s="9" t="str">
        <f>INDEX(Table1[NAMA BARANG],MATCH(ROW()-1,Table1[//]))</f>
        <v>Dispenser JK TD 25</v>
      </c>
      <c r="B30" s="10">
        <f>INDEX(Table1[TT],MATCH(ROW()-1,Table1[//]))</f>
        <v>3</v>
      </c>
      <c r="C30" s="11" t="str">
        <f>INDEX(Table1[KET],MATCH(ROW()-1,Table1[//]))</f>
        <v>100 pc</v>
      </c>
      <c r="E30" s="6" t="e">
        <f>CONCATENATE("""",Table4[[#This Row],[NAMA]],"""",",",E31)</f>
        <v>#REF!</v>
      </c>
    </row>
    <row r="31" spans="1:5">
      <c r="A31" s="9" t="str">
        <f>INDEX(Table1[NAMA BARANG],MATCH(ROW()-1,Table1[//]))</f>
        <v xml:space="preserve">Expanding fille JK 2638 </v>
      </c>
      <c r="B31" s="10">
        <f>INDEX(Table1[TT],MATCH(ROW()-1,Table1[//]))</f>
        <v>3</v>
      </c>
      <c r="C31" s="11" t="str">
        <f>INDEX(Table1[KET],MATCH(ROW()-1,Table1[//]))</f>
        <v>40 PC</v>
      </c>
      <c r="E31" s="6" t="e">
        <f>CONCATENATE("""",Table4[[#This Row],[NAMA]],"""",",",E32)</f>
        <v>#REF!</v>
      </c>
    </row>
    <row r="32" spans="1:5">
      <c r="A32" s="9" t="str">
        <f>INDEX(Table1[NAMA BARANG],MATCH(ROW()-1,Table1[//]))</f>
        <v>Garisan 30cm Kenko F4 (1 box=120)</v>
      </c>
      <c r="B32" s="10">
        <f>INDEX(Table1[TT],MATCH(ROW()-1,Table1[//]))</f>
        <v>6</v>
      </c>
      <c r="C32" s="11" t="str">
        <f>INDEX(Table1[KET],MATCH(ROW()-1,Table1[//]))</f>
        <v>20 box</v>
      </c>
      <c r="E32" s="6" t="e">
        <f>CONCATENATE("""",Table4[[#This Row],[NAMA]],"""",",",E33)</f>
        <v>#REF!</v>
      </c>
    </row>
    <row r="33" spans="1:5">
      <c r="A33" s="9" t="str">
        <f>INDEX(Table1[NAMA BARANG],MATCH(ROW()-1,Table1[//]))</f>
        <v>Garisan besi 60 cm Kenko</v>
      </c>
      <c r="B33" s="10">
        <f>INDEX(Table1[TT],MATCH(ROW()-1,Table1[//]))</f>
        <v>1</v>
      </c>
      <c r="C33" s="11" t="str">
        <f>INDEX(Table1[KET],MATCH(ROW()-1,Table1[//]))</f>
        <v>10 ls</v>
      </c>
      <c r="E33" s="6" t="e">
        <f>CONCATENATE("""",Table4[[#This Row],[NAMA]],"""",",",E34)</f>
        <v>#REF!</v>
      </c>
    </row>
    <row r="34" spans="1:5">
      <c r="A34" s="9" t="str">
        <f>INDEX(Table1[NAMA BARANG],MATCH(ROW()-1,Table1[//]))</f>
        <v>Gunting JK 848</v>
      </c>
      <c r="B34" s="10">
        <f>INDEX(Table1[TT],MATCH(ROW()-1,Table1[//]))</f>
        <v>1</v>
      </c>
      <c r="C34" s="11" t="str">
        <f>INDEX(Table1[KET],MATCH(ROW()-1,Table1[//]))</f>
        <v>12 LSN</v>
      </c>
      <c r="E34" s="6" t="e">
        <f>CONCATENATE("""",Table4[[#This Row],[NAMA]],"""",",",E35)</f>
        <v>#REF!</v>
      </c>
    </row>
    <row r="35" spans="1:5">
      <c r="A35" s="9" t="str">
        <f>INDEX(Table1[NAMA BARANG],MATCH(ROW()-1,Table1[//]))</f>
        <v>Gunting Kenko SC 838</v>
      </c>
      <c r="B35" s="10">
        <f>INDEX(Table1[TT],MATCH(ROW()-1,Table1[//]))</f>
        <v>5</v>
      </c>
      <c r="C35" s="11" t="str">
        <f>INDEX(Table1[KET],MATCH(ROW()-1,Table1[//]))</f>
        <v>144 pc</v>
      </c>
      <c r="E35" s="6" t="e">
        <f>CONCATENATE("""",Table4[[#This Row],[NAMA]],"""",",",E36)</f>
        <v>#REF!</v>
      </c>
    </row>
    <row r="36" spans="1:5">
      <c r="A36" s="9" t="str">
        <f>INDEX(Table1[NAMA BARANG],MATCH(ROW()-1,Table1[//]))</f>
        <v>Isi cutter JK L-150 besar</v>
      </c>
      <c r="B36" s="10">
        <f>INDEX(Table1[TT],MATCH(ROW()-1,Table1[//]))</f>
        <v>1</v>
      </c>
      <c r="C36" s="11" t="str">
        <f>INDEX(Table1[KET],MATCH(ROW()-1,Table1[//]))</f>
        <v>40 LSN</v>
      </c>
      <c r="E36" s="6" t="e">
        <f>CONCATENATE("""",Table4[[#This Row],[NAMA]],"""",",",E37)</f>
        <v>#REF!</v>
      </c>
    </row>
    <row r="37" spans="1:5">
      <c r="A37" s="9" t="str">
        <f>INDEX(Table1[NAMA BARANG],MATCH(ROW()-1,Table1[//]))</f>
        <v>Isi cutter Kenko A-100 kecil</v>
      </c>
      <c r="B37" s="10">
        <f>INDEX(Table1[TT],MATCH(ROW()-1,Table1[//]))</f>
        <v>10</v>
      </c>
      <c r="C37" s="11" t="str">
        <f>INDEX(Table1[KET],MATCH(ROW()-1,Table1[//]))</f>
        <v>120 LSN</v>
      </c>
      <c r="E37" s="6" t="e">
        <f>CONCATENATE("""",Table4[[#This Row],[NAMA]],"""",",",E38)</f>
        <v>#REF!</v>
      </c>
    </row>
    <row r="38" spans="1:5">
      <c r="A38" s="9" t="str">
        <f>INDEX(Table1[NAMA BARANG],MATCH(ROW()-1,Table1[//]))</f>
        <v>Jangka JK MS 402</v>
      </c>
      <c r="B38" s="10">
        <f>INDEX(Table1[TT],MATCH(ROW()-1,Table1[//]))</f>
        <v>2</v>
      </c>
      <c r="C38" s="11" t="str">
        <f>INDEX(Table1[KET],MATCH(ROW()-1,Table1[//]))</f>
        <v>360 pc</v>
      </c>
      <c r="E38" s="6" t="e">
        <f>CONCATENATE("""",Table4[[#This Row],[NAMA]],"""",",",E39)</f>
        <v>#REF!</v>
      </c>
    </row>
    <row r="39" spans="1:5">
      <c r="A39" s="9" t="str">
        <f>INDEX(Table1[NAMA BARANG],MATCH(ROW()-1,Table1[//]))</f>
        <v>Jangka JK MS 406</v>
      </c>
      <c r="B39" s="10">
        <f>INDEX(Table1[TT],MATCH(ROW()-1,Table1[//]))</f>
        <v>1</v>
      </c>
      <c r="C39" s="11" t="str">
        <f>INDEX(Table1[KET],MATCH(ROW()-1,Table1[//]))</f>
        <v>120 PC</v>
      </c>
      <c r="E39" s="6" t="e">
        <f>CONCATENATE("""",Table4[[#This Row],[NAMA]],"""",",",E40)</f>
        <v>#REF!</v>
      </c>
    </row>
    <row r="40" spans="1:5">
      <c r="A40" s="9" t="str">
        <f>INDEX(Table1[NAMA BARANG],MATCH(ROW()-1,Table1[//]))</f>
        <v>L leaf A5 50 koala MTK kotak</v>
      </c>
      <c r="B40" s="10">
        <f>INDEX(Table1[TT],MATCH(ROW()-1,Table1[//]))</f>
        <v>1</v>
      </c>
      <c r="C40" s="11">
        <f>INDEX(Table1[KET],MATCH(ROW()-1,Table1[//]))</f>
        <v>300</v>
      </c>
      <c r="E40" s="6" t="e">
        <f>CONCATENATE("""",Table4[[#This Row],[NAMA]],"""",",",E41)</f>
        <v>#REF!</v>
      </c>
    </row>
    <row r="41" spans="1:5">
      <c r="A41" s="9" t="str">
        <f>INDEX(Table1[NAMA BARANG],MATCH(ROW()-1,Table1[//]))</f>
        <v>L Leaf JA A5 50</v>
      </c>
      <c r="B41" s="10">
        <f>INDEX(Table1[TT],MATCH(ROW()-1,Table1[//]))</f>
        <v>6</v>
      </c>
      <c r="C41" s="11">
        <f>INDEX(Table1[KET],MATCH(ROW()-1,Table1[//]))</f>
        <v>192</v>
      </c>
      <c r="E41" s="6" t="e">
        <f>CONCATENATE("""",Table4[[#This Row],[NAMA]],"""",",",E42)</f>
        <v>#REF!</v>
      </c>
    </row>
    <row r="42" spans="1:5">
      <c r="A42" s="9" t="str">
        <f>INDEX(Table1[NAMA BARANG],MATCH(ROW()-1,Table1[//]))</f>
        <v>L Leaf JA B5 50</v>
      </c>
      <c r="B42" s="10">
        <f>INDEX(Table1[TT],MATCH(ROW()-1,Table1[//]))</f>
        <v>155</v>
      </c>
      <c r="C42" s="11" t="str">
        <f>INDEX(Table1[KET],MATCH(ROW()-1,Table1[//]))</f>
        <v>160 pc</v>
      </c>
      <c r="E42" s="6" t="e">
        <f>CONCATENATE("""",Table4[[#This Row],[NAMA]],"""",",",E43)</f>
        <v>#REF!</v>
      </c>
    </row>
    <row r="43" spans="1:5">
      <c r="A43" s="9" t="str">
        <f>INDEX(Table1[NAMA BARANG],MATCH(ROW()-1,Table1[//]))</f>
        <v>L Leaf JK A5 tanpa Cover Mix Mogu/ Minim/ Mola(4)</v>
      </c>
      <c r="B43" s="10">
        <f>INDEX(Table1[TT],MATCH(ROW()-1,Table1[//]))</f>
        <v>3</v>
      </c>
      <c r="C43" s="11" t="str">
        <f>INDEX(Table1[KET],MATCH(ROW()-1,Table1[//]))</f>
        <v>192 pc</v>
      </c>
      <c r="E43" s="6" t="e">
        <f>CONCATENATE("""",Table4[[#This Row],[NAMA]],"""",",",E44)</f>
        <v>#REF!</v>
      </c>
    </row>
    <row r="44" spans="1:5">
      <c r="A44" s="9" t="str">
        <f>INDEX(Table1[NAMA BARANG],MATCH(ROW()-1,Table1[//]))</f>
        <v>Label LB 1LY (1brs) JK (titip) K</v>
      </c>
      <c r="B44" s="10">
        <f>INDEX(Table1[TT],MATCH(ROW()-1,Table1[//]))</f>
        <v>1</v>
      </c>
      <c r="C44" s="11">
        <f>INDEX(Table1[KET],MATCH(ROW()-1,Table1[//]))</f>
        <v>1000</v>
      </c>
      <c r="E44" s="6" t="e">
        <f>CONCATENATE("""",Table4[[#This Row],[NAMA]],"""",",",E45)</f>
        <v>#REF!</v>
      </c>
    </row>
    <row r="45" spans="1:5">
      <c r="A45" s="9" t="str">
        <f>INDEX(Table1[NAMA BARANG],MATCH(ROW()-1,Table1[//]))</f>
        <v>Lem Kenko GT 406</v>
      </c>
      <c r="B45" s="10">
        <f>INDEX(Table1[TT],MATCH(ROW()-1,Table1[//]))</f>
        <v>2</v>
      </c>
      <c r="C45" s="11" t="str">
        <f>INDEX(Table1[KET],MATCH(ROW()-1,Table1[//]))</f>
        <v>24 ls</v>
      </c>
      <c r="E45" s="6" t="e">
        <f>CONCATENATE("""",Table4[[#This Row],[NAMA]],"""",",",E46)</f>
        <v>#REF!</v>
      </c>
    </row>
    <row r="46" spans="1:5">
      <c r="A46" s="9" t="str">
        <f>INDEX(Table1[NAMA BARANG],MATCH(ROW()-1,Table1[//]))</f>
        <v>Lem stick JK GS-100</v>
      </c>
      <c r="B46" s="10">
        <f>INDEX(Table1[TT],MATCH(ROW()-1,Table1[//]))</f>
        <v>2</v>
      </c>
      <c r="C46" s="11" t="str">
        <f>INDEX(Table1[KET],MATCH(ROW()-1,Table1[//]))</f>
        <v>36 BOX (24)</v>
      </c>
      <c r="E46" s="6" t="e">
        <f>CONCATENATE("""",Table4[[#This Row],[NAMA]],"""",",",E47)</f>
        <v>#REF!</v>
      </c>
    </row>
    <row r="47" spans="1:5">
      <c r="A47" s="9" t="str">
        <f>INDEX(Table1[NAMA BARANG],MATCH(ROW()-1,Table1[//]))</f>
        <v>Lem stick JK GS-15 (15gr)</v>
      </c>
      <c r="B47" s="10">
        <f>INDEX(Table1[TT],MATCH(ROW()-1,Table1[//]))</f>
        <v>1</v>
      </c>
      <c r="C47" s="11" t="str">
        <f>INDEX(Table1[KET],MATCH(ROW()-1,Table1[//]))</f>
        <v>54 box</v>
      </c>
      <c r="E47" s="6" t="e">
        <f>CONCATENATE("""",Table4[[#This Row],[NAMA]],"""",",",E48)</f>
        <v>#REF!</v>
      </c>
    </row>
    <row r="48" spans="1:5">
      <c r="A48" s="9" t="str">
        <f>INDEX(Table1[NAMA BARANG],MATCH(ROW()-1,Table1[//]))</f>
        <v>Lem super glue SG 03 Kenko</v>
      </c>
      <c r="B48" s="10">
        <f>INDEX(Table1[TT],MATCH(ROW()-1,Table1[//]))</f>
        <v>2</v>
      </c>
      <c r="C48" s="11" t="str">
        <f>INDEX(Table1[KET],MATCH(ROW()-1,Table1[//]))</f>
        <v>50 card</v>
      </c>
      <c r="E48" s="6" t="e">
        <f>CONCATENATE("""",Table4[[#This Row],[NAMA]],"""",",",E49)</f>
        <v>#REF!</v>
      </c>
    </row>
    <row r="49" spans="1:5">
      <c r="A49" s="9" t="str">
        <f>INDEX(Table1[NAMA BARANG],MATCH(ROW()-1,Table1[//]))</f>
        <v>O pastel JK 36W OP-36 S</v>
      </c>
      <c r="B49" s="10">
        <f>INDEX(Table1[TT],MATCH(ROW()-1,Table1[//]))</f>
        <v>2</v>
      </c>
      <c r="C49" s="11" t="str">
        <f>INDEX(Table1[KET],MATCH(ROW()-1,Table1[//]))</f>
        <v>36 SET</v>
      </c>
      <c r="E49" s="6" t="e">
        <f>CONCATENATE("""",Table4[[#This Row],[NAMA]],"""",",",E50)</f>
        <v>#REF!</v>
      </c>
    </row>
    <row r="50" spans="1:5">
      <c r="A50" s="9" t="str">
        <f>INDEX(Table1[NAMA BARANG],MATCH(ROW()-1,Table1[//]))</f>
        <v>PC 0717-5-30 A/D Kenko</v>
      </c>
      <c r="B50" s="10">
        <f>INDEX(Table1[TT],MATCH(ROW()-1,Table1[//]))</f>
        <v>1</v>
      </c>
      <c r="C50" s="11" t="str">
        <f>INDEX(Table1[KET],MATCH(ROW()-1,Table1[//]))</f>
        <v>24 pc</v>
      </c>
      <c r="E50" s="6" t="e">
        <f>CONCATENATE("""",Table4[[#This Row],[NAMA]],"""",",",E51)</f>
        <v>#REF!</v>
      </c>
    </row>
    <row r="51" spans="1:5">
      <c r="A51" s="9" t="str">
        <f>INDEX(Table1[NAMA BARANG],MATCH(ROW()-1,Table1[//]))</f>
        <v>PC Kenko 2160p AGE</v>
      </c>
      <c r="B51" s="10">
        <f>INDEX(Table1[TT],MATCH(ROW()-1,Table1[//]))</f>
        <v>7</v>
      </c>
      <c r="C51" s="11" t="str">
        <f>INDEX(Table1[KET],MATCH(ROW()-1,Table1[//]))</f>
        <v>120 PC</v>
      </c>
      <c r="E51" s="6" t="e">
        <f>CONCATENATE("""",Table4[[#This Row],[NAMA]],"""",",",E52)</f>
        <v>#REF!</v>
      </c>
    </row>
    <row r="52" spans="1:5">
      <c r="A52" s="9" t="str">
        <f>INDEX(Table1[NAMA BARANG],MATCH(ROW()-1,Table1[//]))</f>
        <v>PC Kenko 2180 MG</v>
      </c>
      <c r="B52" s="10">
        <f>INDEX(Table1[TT],MATCH(ROW()-1,Table1[//]))</f>
        <v>15</v>
      </c>
      <c r="C52" s="11" t="str">
        <f>INDEX(Table1[KET],MATCH(ROW()-1,Table1[//]))</f>
        <v>120 pc</v>
      </c>
      <c r="E52" s="6" t="e">
        <f>CONCATENATE("""",Table4[[#This Row],[NAMA]],"""",",",E53)</f>
        <v>#REF!</v>
      </c>
    </row>
    <row r="53" spans="1:5">
      <c r="A53" s="9" t="str">
        <f>INDEX(Table1[NAMA BARANG],MATCH(ROW()-1,Table1[//]))</f>
        <v>Pensil JK P90</v>
      </c>
      <c r="B53" s="10">
        <f>INDEX(Table1[TT],MATCH(ROW()-1,Table1[//]))</f>
        <v>1</v>
      </c>
      <c r="C53" s="11" t="str">
        <f>INDEX(Table1[KET],MATCH(ROW()-1,Table1[//]))</f>
        <v>30 GRS</v>
      </c>
      <c r="E53" s="6" t="e">
        <f>CONCATENATE("""",Table4[[#This Row],[NAMA]],"""",",",E54)</f>
        <v>#REF!</v>
      </c>
    </row>
    <row r="54" spans="1:5">
      <c r="A54" s="9" t="str">
        <f>INDEX(Table1[NAMA BARANG],MATCH(ROW()-1,Table1[//]))</f>
        <v>Pocket note Kenko 404</v>
      </c>
      <c r="B54" s="10">
        <f>INDEX(Table1[TT],MATCH(ROW()-1,Table1[//]))</f>
        <v>4</v>
      </c>
      <c r="C54" s="11" t="str">
        <f>INDEX(Table1[KET],MATCH(ROW()-1,Table1[//]))</f>
        <v>20 ls</v>
      </c>
      <c r="E54" s="6" t="e">
        <f>CONCATENATE("""",Table4[[#This Row],[NAMA]],"""",",",E55)</f>
        <v>#REF!</v>
      </c>
    </row>
    <row r="55" spans="1:5">
      <c r="A55" s="9" t="str">
        <f>INDEX(Table1[NAMA BARANG],MATCH(ROW()-1,Table1[//]))</f>
        <v>Punch JK no.30</v>
      </c>
      <c r="B55" s="10">
        <f>INDEX(Table1[TT],MATCH(ROW()-1,Table1[//]))</f>
        <v>1</v>
      </c>
      <c r="C55" s="11" t="str">
        <f>INDEX(Table1[KET],MATCH(ROW()-1,Table1[//]))</f>
        <v>20 PCS</v>
      </c>
      <c r="E55" s="6" t="e">
        <f>CONCATENATE("""",Table4[[#This Row],[NAMA]],"""",",",E56)</f>
        <v>#REF!</v>
      </c>
    </row>
    <row r="56" spans="1:5">
      <c r="A56" s="9" t="str">
        <f>INDEX(Table1[NAMA BARANG],MATCH(ROW()-1,Table1[//]))</f>
        <v>Punch Kenko 30 XL</v>
      </c>
      <c r="B56" s="10">
        <f>INDEX(Table1[TT],MATCH(ROW()-1,Table1[//]))</f>
        <v>1</v>
      </c>
      <c r="C56" s="11" t="str">
        <f>INDEX(Table1[KET],MATCH(ROW()-1,Table1[//]))</f>
        <v>96 PCS</v>
      </c>
      <c r="E56" s="6" t="e">
        <f>CONCATENATE("""",Table4[[#This Row],[NAMA]],"""",",",E57)</f>
        <v>#REF!</v>
      </c>
    </row>
    <row r="57" spans="1:5">
      <c r="A57" s="9" t="str">
        <f>INDEX(Table1[NAMA BARANG],MATCH(ROW()-1,Table1[//]))</f>
        <v>Punch Kenko no.40</v>
      </c>
      <c r="B57" s="10">
        <f>INDEX(Table1[TT],MATCH(ROW()-1,Table1[//]))</f>
        <v>2</v>
      </c>
      <c r="C57" s="11" t="str">
        <f>INDEX(Table1[KET],MATCH(ROW()-1,Table1[//]))</f>
        <v>60 PCS</v>
      </c>
      <c r="E57" s="6" t="e">
        <f>CONCATENATE("""",Table4[[#This Row],[NAMA]],"""",",",E58)</f>
        <v>#REF!</v>
      </c>
    </row>
    <row r="58" spans="1:5">
      <c r="A58" s="9" t="str">
        <f>INDEX(Table1[NAMA BARANG],MATCH(ROW()-1,Table1[//]))</f>
        <v>Pushpin Kenko PN 30</v>
      </c>
      <c r="B58" s="10">
        <f>INDEX(Table1[TT],MATCH(ROW()-1,Table1[//]))</f>
        <v>5</v>
      </c>
      <c r="C58" s="11" t="str">
        <f>INDEX(Table1[KET],MATCH(ROW()-1,Table1[//]))</f>
        <v>48 ls</v>
      </c>
      <c r="E58" s="6" t="e">
        <f>CONCATENATE("""",Table4[[#This Row],[NAMA]],"""",",",E59)</f>
        <v>#REF!</v>
      </c>
    </row>
    <row r="59" spans="1:5">
      <c r="A59" s="9" t="str">
        <f>INDEX(Table1[NAMA BARANG],MATCH(ROW()-1,Table1[//]))</f>
        <v>Spidol Color marker Kenko Hj(2)</v>
      </c>
      <c r="B59" s="10">
        <f>INDEX(Table1[TT],MATCH(ROW()-1,Table1[//]))</f>
        <v>2</v>
      </c>
      <c r="C59" s="11" t="str">
        <f>INDEX(Table1[KET],MATCH(ROW()-1,Table1[//]))</f>
        <v>144 LS</v>
      </c>
      <c r="E59" s="6" t="e">
        <f>CONCATENATE("""",Table4[[#This Row],[NAMA]],"""",",",E60)</f>
        <v>#REF!</v>
      </c>
    </row>
    <row r="60" spans="1:5">
      <c r="A60" s="9" t="str">
        <f>INDEX(Table1[NAMA BARANG],MATCH(ROW()-1,Table1[//]))</f>
        <v>Spidol Kenko H lighter or(3)/ Hj(1)</v>
      </c>
      <c r="B60" s="10">
        <f>INDEX(Table1[TT],MATCH(ROW()-1,Table1[//]))</f>
        <v>4</v>
      </c>
      <c r="C60" s="11" t="str">
        <f>INDEX(Table1[KET],MATCH(ROW()-1,Table1[//]))</f>
        <v>72 ls</v>
      </c>
      <c r="E60" s="6" t="e">
        <f>CONCATENATE("""",Table4[[#This Row],[NAMA]],"""",",",E61)</f>
        <v>#REF!</v>
      </c>
    </row>
    <row r="61" spans="1:5">
      <c r="A61" s="9" t="str">
        <f>INDEX(Table1[NAMA BARANG],MATCH(ROW()-1,Table1[//]))</f>
        <v>Spidol Kenko H lighter win liner K</v>
      </c>
      <c r="B61" s="10">
        <f>INDEX(Table1[TT],MATCH(ROW()-1,Table1[//]))</f>
        <v>2</v>
      </c>
      <c r="C61" s="11" t="str">
        <f>INDEX(Table1[KET],MATCH(ROW()-1,Table1[//]))</f>
        <v>72 ls</v>
      </c>
      <c r="E61" s="6" t="e">
        <f>CONCATENATE("""",Table4[[#This Row],[NAMA]],"""",",",E62)</f>
        <v>#REF!</v>
      </c>
    </row>
    <row r="62" spans="1:5">
      <c r="A62" s="9" t="str">
        <f>INDEX(Table1[NAMA BARANG],MATCH(ROW()-1,Table1[//]))</f>
        <v>Spidol Kenko Marker M lepasan</v>
      </c>
      <c r="B62" s="10">
        <f>INDEX(Table1[TT],MATCH(ROW()-1,Table1[//]))</f>
        <v>7</v>
      </c>
      <c r="C62" s="11" t="str">
        <f>INDEX(Table1[KET],MATCH(ROW()-1,Table1[//]))</f>
        <v>144 ls</v>
      </c>
      <c r="E62" s="6" t="e">
        <f>CONCATENATE("""",Table4[[#This Row],[NAMA]],"""",",",E63)</f>
        <v>#REF!</v>
      </c>
    </row>
    <row r="63" spans="1:5">
      <c r="A63" s="9" t="str">
        <f>INDEX(Table1[NAMA BARANG],MATCH(ROW()-1,Table1[//]))</f>
        <v>Spidol Kenko Marker PM 700 M</v>
      </c>
      <c r="B63" s="10">
        <f>INDEX(Table1[TT],MATCH(ROW()-1,Table1[//]))</f>
        <v>6</v>
      </c>
      <c r="C63" s="11" t="str">
        <f>INDEX(Table1[KET],MATCH(ROW()-1,Table1[//]))</f>
        <v>60 ls</v>
      </c>
      <c r="E63" s="6" t="e">
        <f>CONCATENATE("""",Table4[[#This Row],[NAMA]],"""",",",E64)</f>
        <v>#REF!</v>
      </c>
    </row>
    <row r="64" spans="1:5">
      <c r="A64" s="9" t="str">
        <f>INDEX(Table1[NAMA BARANG],MATCH(ROW()-1,Table1[//]))</f>
        <v>Spidol Kenko Marker WM 700 B/ M Whiteboard</v>
      </c>
      <c r="B64" s="10">
        <f>INDEX(Table1[TT],MATCH(ROW()-1,Table1[//]))</f>
        <v>54</v>
      </c>
      <c r="C64" s="11" t="str">
        <f>INDEX(Table1[KET],MATCH(ROW()-1,Table1[//]))</f>
        <v>60 ls</v>
      </c>
      <c r="E64" s="6" t="e">
        <f>CONCATENATE("""",Table4[[#This Row],[NAMA]],"""",",",E65)</f>
        <v>#REF!</v>
      </c>
    </row>
    <row r="65" spans="1:5">
      <c r="A65" s="9" t="str">
        <f>INDEX(Table1[NAMA BARANG],MATCH(ROW()-1,Table1[//]))</f>
        <v>Stabillo Kenko High Winner kuning</v>
      </c>
      <c r="B65" s="10">
        <f>INDEX(Table1[TT],MATCH(ROW()-1,Table1[//]))</f>
        <v>5</v>
      </c>
      <c r="C65" s="11" t="str">
        <f>INDEX(Table1[KET],MATCH(ROW()-1,Table1[//]))</f>
        <v>864 pc</v>
      </c>
      <c r="E65" s="6" t="e">
        <f>CONCATENATE("""",Table4[[#This Row],[NAMA]],"""",",",E66)</f>
        <v>#REF!</v>
      </c>
    </row>
    <row r="66" spans="1:5">
      <c r="A66" s="9" t="str">
        <f>INDEX(Table1[NAMA BARANG],MATCH(ROW()-1,Table1[//]))</f>
        <v>Stabillo ZRM 2H 103 K</v>
      </c>
      <c r="B66" s="10">
        <f>INDEX(Table1[TT],MATCH(ROW()-1,Table1[//]))</f>
        <v>4</v>
      </c>
      <c r="C66" s="11" t="str">
        <f>INDEX(Table1[KET],MATCH(ROW()-1,Table1[//]))</f>
        <v>600 PCS</v>
      </c>
      <c r="E66" s="6" t="e">
        <f>CONCATENATE("""",Table4[[#This Row],[NAMA]],"""",",",E67)</f>
        <v>#REF!</v>
      </c>
    </row>
    <row r="67" spans="1:5">
      <c r="A67" s="9" t="str">
        <f>INDEX(Table1[NAMA BARANG],MATCH(ROW()-1,Table1[//]))</f>
        <v>Stampad JK no 2</v>
      </c>
      <c r="B67" s="10">
        <f>INDEX(Table1[TT],MATCH(ROW()-1,Table1[//]))</f>
        <v>1</v>
      </c>
      <c r="C67" s="11" t="str">
        <f>INDEX(Table1[KET],MATCH(ROW()-1,Table1[//]))</f>
        <v>144 pc</v>
      </c>
      <c r="E67" s="6" t="e">
        <f>CONCATENATE("""",Table4[[#This Row],[NAMA]],"""",",",E68)</f>
        <v>#REF!</v>
      </c>
    </row>
    <row r="68" spans="1:5">
      <c r="A68" s="9" t="str">
        <f>INDEX(Table1[NAMA BARANG],MATCH(ROW()-1,Table1[//]))</f>
        <v>Stapler Kenko 12L/ 24</v>
      </c>
      <c r="B68" s="10">
        <f>INDEX(Table1[TT],MATCH(ROW()-1,Table1[//]))</f>
        <v>5</v>
      </c>
      <c r="C68" s="11" t="str">
        <f>INDEX(Table1[KET],MATCH(ROW()-1,Table1[//]))</f>
        <v>6 pc</v>
      </c>
      <c r="E68" s="6" t="e">
        <f>CONCATENATE("""",Table4[[#This Row],[NAMA]],"""",",",E69)</f>
        <v>#REF!</v>
      </c>
    </row>
    <row r="69" spans="1:5">
      <c r="A69" s="9" t="str">
        <f>INDEX(Table1[NAMA BARANG],MATCH(ROW()-1,Table1[//]))</f>
        <v>Stapler Kenko 12N/ 13</v>
      </c>
      <c r="B69" s="10">
        <f>INDEX(Table1[TT],MATCH(ROW()-1,Table1[//]))</f>
        <v>6</v>
      </c>
      <c r="C69" s="11" t="str">
        <f>INDEX(Table1[KET],MATCH(ROW()-1,Table1[//]))</f>
        <v>6 pc</v>
      </c>
      <c r="E69" s="6" t="e">
        <f>CONCATENATE("""",Table4[[#This Row],[NAMA]],"""",",",E70)</f>
        <v>#REF!</v>
      </c>
    </row>
    <row r="70" spans="1:5">
      <c r="A70" s="9" t="str">
        <f>INDEX(Table1[NAMA BARANG],MATCH(ROW()-1,Table1[//]))</f>
        <v>Stip JK 30 P</v>
      </c>
      <c r="B70" s="10">
        <f>INDEX(Table1[TT],MATCH(ROW()-1,Table1[//]))</f>
        <v>2</v>
      </c>
      <c r="C70" s="11" t="str">
        <f>INDEX(Table1[KET],MATCH(ROW()-1,Table1[//]))</f>
        <v>50 BOX</v>
      </c>
      <c r="E70" s="6" t="e">
        <f>CONCATENATE("""",Table4[[#This Row],[NAMA]],"""",",",E71)</f>
        <v>#REF!</v>
      </c>
    </row>
    <row r="71" spans="1:5">
      <c r="A71" s="9" t="str">
        <f>INDEX(Table1[NAMA BARANG],MATCH(ROW()-1,Table1[//]))</f>
        <v>Stip JK Pen MER-01</v>
      </c>
      <c r="B71" s="10">
        <f>INDEX(Table1[TT],MATCH(ROW()-1,Table1[//]))</f>
        <v>7</v>
      </c>
      <c r="C71" s="11" t="str">
        <f>INDEX(Table1[KET],MATCH(ROW()-1,Table1[//]))</f>
        <v>144 ls</v>
      </c>
      <c r="E71" s="6" t="e">
        <f>CONCATENATE("""",Table4[[#This Row],[NAMA]],"""",",",E72)</f>
        <v>#REF!</v>
      </c>
    </row>
    <row r="72" spans="1:5">
      <c r="A72" s="9" t="str">
        <f>INDEX(Table1[NAMA BARANG],MATCH(ROW()-1,Table1[//]))</f>
        <v>Stip Kenko 20 ht</v>
      </c>
      <c r="B72" s="10">
        <f>INDEX(Table1[TT],MATCH(ROW()-1,Table1[//]))</f>
        <v>3</v>
      </c>
      <c r="C72" s="11">
        <f>INDEX(Table1[KET],MATCH(ROW()-1,Table1[//]))</f>
        <v>50</v>
      </c>
      <c r="E72" s="6" t="e">
        <f>CONCATENATE("""",Table4[[#This Row],[NAMA]],"""",",",E73)</f>
        <v>#REF!</v>
      </c>
    </row>
    <row r="73" spans="1:5">
      <c r="A73" s="9" t="str">
        <f>INDEX(Table1[NAMA BARANG],MATCH(ROW()-1,Table1[//]))</f>
        <v>Stip Kenko ER 36 Batik</v>
      </c>
      <c r="B73" s="10">
        <f>INDEX(Table1[TT],MATCH(ROW()-1,Table1[//]))</f>
        <v>1</v>
      </c>
      <c r="C73" s="11" t="str">
        <f>INDEX(Table1[KET],MATCH(ROW()-1,Table1[//]))</f>
        <v>100 pc</v>
      </c>
      <c r="E73" s="6" t="e">
        <f>CONCATENATE("""",Table4[[#This Row],[NAMA]],"""",",",E74)</f>
        <v>#REF!</v>
      </c>
    </row>
    <row r="74" spans="1:5">
      <c r="A74" s="9" t="str">
        <f>INDEX(Table1[NAMA BARANG],MATCH(ROW()-1,Table1[//]))</f>
        <v>Tas 3234 paradise JK</v>
      </c>
      <c r="B74" s="10">
        <f>INDEX(Table1[TT],MATCH(ROW()-1,Table1[//]))</f>
        <v>1</v>
      </c>
      <c r="C74" s="11" t="str">
        <f>INDEX(Table1[KET],MATCH(ROW()-1,Table1[//]))</f>
        <v>100 pc</v>
      </c>
      <c r="E74" s="6" t="e">
        <f>CONCATENATE("""",Table4[[#This Row],[NAMA]],"""",",",E75)</f>
        <v>#REF!</v>
      </c>
    </row>
    <row r="75" spans="1:5">
      <c r="A75" s="9" t="str">
        <f>INDEX(Table1[NAMA BARANG],MATCH(ROW()-1,Table1[//]))</f>
        <v>Tipe-ex JK 101</v>
      </c>
      <c r="B75" s="10">
        <f>INDEX(Table1[TT],MATCH(ROW()-1,Table1[//]))</f>
        <v>3</v>
      </c>
      <c r="C75" s="11" t="str">
        <f>INDEX(Table1[KET],MATCH(ROW()-1,Table1[//]))</f>
        <v>48 LSN</v>
      </c>
      <c r="E75" s="6" t="e">
        <f>CONCATENATE("""",Table4[[#This Row],[NAMA]],"""",",",E76)</f>
        <v>#REF!</v>
      </c>
    </row>
    <row r="76" spans="1:5">
      <c r="A76" s="9" t="str">
        <f>INDEX(Table1[NAMA BARANG],MATCH(ROW()-1,Table1[//]))</f>
        <v>Tipe-ex JK P.235</v>
      </c>
      <c r="B76" s="10">
        <f>INDEX(Table1[TT],MATCH(ROW()-1,Table1[//]))</f>
        <v>1</v>
      </c>
      <c r="C76" s="11" t="str">
        <f>INDEX(Table1[KET],MATCH(ROW()-1,Table1[//]))</f>
        <v>120 LSN</v>
      </c>
      <c r="E76" s="6" t="e">
        <f>CONCATENATE("""",Table4[[#This Row],[NAMA]],"""",",",#REF!)</f>
        <v>#REF!</v>
      </c>
    </row>
    <row r="77" spans="1:5">
      <c r="A77" s="45" t="str">
        <f>INDEX(Table1[NAMA BARANG],MATCH(ROW()-1,Table1[//]))</f>
        <v>Tipe-ex JK S.225</v>
      </c>
      <c r="B77" s="46">
        <f>INDEX(Table1[TT],MATCH(ROW()-1,Table1[//]))</f>
        <v>2</v>
      </c>
      <c r="C77" s="47" t="str">
        <f>INDEX(Table1[KET],MATCH(ROW()-1,Table1[//]))</f>
        <v>36 LSN</v>
      </c>
    </row>
    <row r="78" spans="1:5">
      <c r="A78" s="45" t="str">
        <f>INDEX(Table1[NAMA BARANG],MATCH(ROW()-1,Table1[//]))</f>
        <v>Tipe-ex Kenko 306</v>
      </c>
      <c r="B78" s="46">
        <f>INDEX(Table1[TT],MATCH(ROW()-1,Table1[//]))</f>
        <v>3</v>
      </c>
      <c r="C78" s="47" t="str">
        <f>INDEX(Table1[KET],MATCH(ROW()-1,Table1[//]))</f>
        <v>48 ls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78"/>
  <sheetViews>
    <sheetView topLeftCell="A2337" workbookViewId="0">
      <selection activeCell="C2354" sqref="C2354"/>
    </sheetView>
  </sheetViews>
  <sheetFormatPr defaultRowHeight="14.25"/>
  <cols>
    <col min="1" max="1" width="71.140625" style="6" bestFit="1" customWidth="1"/>
    <col min="2" max="2" width="12" style="7" customWidth="1"/>
    <col min="3" max="3" width="14.5703125" style="8" bestFit="1" customWidth="1"/>
    <col min="4" max="16384" width="9.140625" style="6"/>
  </cols>
  <sheetData>
    <row r="1" spans="1:3">
      <c r="A1" s="6" t="s">
        <v>1</v>
      </c>
      <c r="B1" s="7" t="s">
        <v>101</v>
      </c>
      <c r="C1" s="8" t="s">
        <v>3</v>
      </c>
    </row>
    <row r="2" spans="1:3">
      <c r="A2" s="6" t="str">
        <f>INDEX(Table2[NAMA BARANG],MATCH(ROW()-1,Table2[//]))</f>
        <v>Abjad "D &amp; R" 260 Kcl</v>
      </c>
      <c r="B2" s="7">
        <f>INDEX(Table2[TT],MATCH(ROW()-1,Table2[//]))</f>
        <v>5</v>
      </c>
      <c r="C2" s="8" t="str">
        <f>INDEX(Table2[KET],MATCH(ROW()-1,Table2[//]))</f>
        <v>20 ls</v>
      </c>
    </row>
    <row r="3" spans="1:3">
      <c r="A3" s="6" t="str">
        <f>INDEX(Table2[NAMA BARANG],MATCH(ROW()-1,Table2[//]))</f>
        <v>Abjad &amp; angka ABC123 DR</v>
      </c>
      <c r="B3" s="7">
        <f>INDEX(Table2[TT],MATCH(ROW()-1,Table2[//]))</f>
        <v>1</v>
      </c>
      <c r="C3" s="8" t="str">
        <f>INDEX(Table2[KET],MATCH(ROW()-1,Table2[//]))</f>
        <v>12 LS</v>
      </c>
    </row>
    <row r="4" spans="1:3">
      <c r="A4" s="6" t="str">
        <f>INDEX(Table2[NAMA BARANG],MATCH(ROW()-1,Table2[//]))</f>
        <v>Abjad Magnit K B 8125</v>
      </c>
      <c r="B4" s="7">
        <f>INDEX(Table2[TT],MATCH(ROW()-1,Table2[//]))</f>
        <v>2</v>
      </c>
      <c r="C4" s="8" t="str">
        <f>INDEX(Table2[KET],MATCH(ROW()-1,Table2[//]))</f>
        <v>24 ls</v>
      </c>
    </row>
    <row r="5" spans="1:3">
      <c r="A5" s="6" t="str">
        <f>INDEX(Table2[NAMA BARANG],MATCH(ROW()-1,Table2[//]))</f>
        <v>Acrylic 15 x 21</v>
      </c>
      <c r="B5" s="7">
        <f>INDEX(Table2[TT],MATCH(ROW()-1,Table2[//]))</f>
        <v>5</v>
      </c>
      <c r="C5" s="8" t="str">
        <f>INDEX(Table2[KET],MATCH(ROW()-1,Table2[//]))</f>
        <v>60 pc</v>
      </c>
    </row>
    <row r="6" spans="1:3">
      <c r="A6" s="6" t="str">
        <f>INDEX(Table2[NAMA BARANG],MATCH(ROW()-1,Table2[//]))</f>
        <v>Acrylic 7 x 10</v>
      </c>
      <c r="B6" s="7">
        <f>INDEX(Table2[TT],MATCH(ROW()-1,Table2[//]))</f>
        <v>3</v>
      </c>
      <c r="C6" s="8" t="str">
        <f>INDEX(Table2[KET],MATCH(ROW()-1,Table2[//]))</f>
        <v>288 pc</v>
      </c>
    </row>
    <row r="7" spans="1:3">
      <c r="A7" s="6" t="str">
        <f>INDEX(Table2[NAMA BARANG],MATCH(ROW()-1,Table2[//]))</f>
        <v>Acrylic 8 x 20</v>
      </c>
      <c r="B7" s="7">
        <f>INDEX(Table2[TT],MATCH(ROW()-1,Table2[//]))</f>
        <v>9</v>
      </c>
      <c r="C7" s="8" t="str">
        <f>INDEX(Table2[KET],MATCH(ROW()-1,Table2[//]))</f>
        <v>144 pc</v>
      </c>
    </row>
    <row r="8" spans="1:3">
      <c r="A8" s="6" t="str">
        <f>INDEX(Table2[NAMA BARANG],MATCH(ROW()-1,Table2[//]))</f>
        <v>Acrylic 8 x 25</v>
      </c>
      <c r="B8" s="7">
        <f>INDEX(Table2[TT],MATCH(ROW()-1,Table2[//]))</f>
        <v>18</v>
      </c>
      <c r="C8" s="8" t="str">
        <f>INDEX(Table2[KET],MATCH(ROW()-1,Table2[//]))</f>
        <v>144 pc</v>
      </c>
    </row>
    <row r="9" spans="1:3">
      <c r="A9" s="6" t="str">
        <f>INDEX(Table2[NAMA BARANG],MATCH(ROW()-1,Table2[//]))</f>
        <v>Acrylic 8 x 30</v>
      </c>
      <c r="B9" s="7">
        <f>INDEX(Table2[TT],MATCH(ROW()-1,Table2[//]))</f>
        <v>19</v>
      </c>
      <c r="C9" s="8" t="str">
        <f>INDEX(Table2[KET],MATCH(ROW()-1,Table2[//]))</f>
        <v>144 pc</v>
      </c>
    </row>
    <row r="10" spans="1:3">
      <c r="A10" s="6" t="str">
        <f>INDEX(Table2[NAMA BARANG],MATCH(ROW()-1,Table2[//]))</f>
        <v>Acrylic Marries 812/ 12w Biasa</v>
      </c>
      <c r="B10" s="7">
        <f>INDEX(Table2[TT],MATCH(ROW()-1,Table2[//]))</f>
        <v>23</v>
      </c>
      <c r="C10" s="8">
        <f>INDEX(Table2[KET],MATCH(ROW()-1,Table2[//]))</f>
        <v>60</v>
      </c>
    </row>
    <row r="11" spans="1:3">
      <c r="A11" s="6" t="str">
        <f>INDEX(Table2[NAMA BARANG],MATCH(ROW()-1,Table2[//]))</f>
        <v>Acrylic Marries 818/ 18w</v>
      </c>
      <c r="B11" s="7">
        <f>INDEX(Table2[TT],MATCH(ROW()-1,Table2[//]))</f>
        <v>81</v>
      </c>
      <c r="C11" s="8" t="str">
        <f>INDEX(Table2[KET],MATCH(ROW()-1,Table2[//]))</f>
        <v>3 ls</v>
      </c>
    </row>
    <row r="12" spans="1:3">
      <c r="A12" s="6" t="str">
        <f>INDEX(Table2[NAMA BARANG],MATCH(ROW()-1,Table2[//]))</f>
        <v>Acrylic NT 21X30</v>
      </c>
      <c r="B12" s="7">
        <f>INDEX(Table2[TT],MATCH(ROW()-1,Table2[//]))</f>
        <v>1</v>
      </c>
      <c r="C12" s="8" t="str">
        <f>INDEX(Table2[KET],MATCH(ROW()-1,Table2[//]))</f>
        <v>40 pc</v>
      </c>
    </row>
    <row r="13" spans="1:3">
      <c r="A13" s="6" t="str">
        <f>INDEX(Table2[NAMA BARANG],MATCH(ROW()-1,Table2[//]))</f>
        <v>Acrylic NT 7X20</v>
      </c>
      <c r="B13" s="7">
        <f>INDEX(Table2[TT],MATCH(ROW()-1,Table2[//]))</f>
        <v>5</v>
      </c>
      <c r="C13" s="8" t="str">
        <f>INDEX(Table2[KET],MATCH(ROW()-1,Table2[//]))</f>
        <v>144 pc</v>
      </c>
    </row>
    <row r="14" spans="1:3">
      <c r="A14" s="6" t="str">
        <f>INDEX(Table2[NAMA BARANG],MATCH(ROW()-1,Table2[//]))</f>
        <v>Acrylic NT 7X25</v>
      </c>
      <c r="B14" s="7">
        <f>INDEX(Table2[TT],MATCH(ROW()-1,Table2[//]))</f>
        <v>19</v>
      </c>
      <c r="C14" s="8" t="str">
        <f>INDEX(Table2[KET],MATCH(ROW()-1,Table2[//]))</f>
        <v>144 pc</v>
      </c>
    </row>
    <row r="15" spans="1:3">
      <c r="A15" s="6" t="str">
        <f>INDEX(Table2[NAMA BARANG],MATCH(ROW()-1,Table2[//]))</f>
        <v>Acrylic NT 7X30</v>
      </c>
      <c r="B15" s="7">
        <f>INDEX(Table2[TT],MATCH(ROW()-1,Table2[//]))</f>
        <v>20</v>
      </c>
      <c r="C15" s="8" t="str">
        <f>INDEX(Table2[KET],MATCH(ROW()-1,Table2[//]))</f>
        <v>144 pc</v>
      </c>
    </row>
    <row r="16" spans="1:3">
      <c r="A16" s="6" t="str">
        <f>INDEX(Table2[NAMA BARANG],MATCH(ROW()-1,Table2[//]))</f>
        <v>Acrylic TF 001</v>
      </c>
      <c r="B16" s="7">
        <f>INDEX(Table2[TT],MATCH(ROW()-1,Table2[//]))</f>
        <v>6</v>
      </c>
      <c r="C16" s="8" t="str">
        <f>INDEX(Table2[KET],MATCH(ROW()-1,Table2[//]))</f>
        <v>6 ls</v>
      </c>
    </row>
    <row r="17" spans="1:3">
      <c r="A17" s="6" t="str">
        <f>INDEX(Table2[NAMA BARANG],MATCH(ROW()-1,Table2[//]))</f>
        <v>Acrylic TF 002</v>
      </c>
      <c r="B17" s="7">
        <f>INDEX(Table2[TT],MATCH(ROW()-1,Table2[//]))</f>
        <v>33</v>
      </c>
      <c r="C17" s="8" t="str">
        <f>INDEX(Table2[KET],MATCH(ROW()-1,Table2[//]))</f>
        <v>60 pc</v>
      </c>
    </row>
    <row r="18" spans="1:3">
      <c r="A18" s="6" t="str">
        <f>INDEX(Table2[NAMA BARANG],MATCH(ROW()-1,Table2[//]))</f>
        <v>Acrylic V-tech</v>
      </c>
      <c r="B18" s="7">
        <f>INDEX(Table2[TT],MATCH(ROW()-1,Table2[//]))</f>
        <v>165</v>
      </c>
      <c r="C18" s="8" t="str">
        <f>INDEX(Table2[KET],MATCH(ROW()-1,Table2[//]))</f>
        <v>6 LS</v>
      </c>
    </row>
    <row r="19" spans="1:3">
      <c r="A19" s="6" t="str">
        <f>INDEX(Table2[NAMA BARANG],MATCH(ROW()-1,Table2[//]))</f>
        <v>Address 107 Rapico</v>
      </c>
      <c r="B19" s="7">
        <f>INDEX(Table2[TT],MATCH(ROW()-1,Table2[//]))</f>
        <v>1</v>
      </c>
      <c r="C19" s="8" t="str">
        <f>INDEX(Table2[KET],MATCH(ROW()-1,Table2[//]))</f>
        <v>100 ls</v>
      </c>
    </row>
    <row r="20" spans="1:3">
      <c r="A20" s="6" t="str">
        <f>INDEX(Table2[NAMA BARANG],MATCH(ROW()-1,Table2[//]))</f>
        <v>Address Fancy Pkc Holo 106</v>
      </c>
      <c r="B20" s="7">
        <f>INDEX(Table2[TT],MATCH(ROW()-1,Table2[//]))</f>
        <v>1</v>
      </c>
      <c r="C20" s="8" t="str">
        <f>INDEX(Table2[KET],MATCH(ROW()-1,Table2[//]))</f>
        <v>784 ls</v>
      </c>
    </row>
    <row r="21" spans="1:3">
      <c r="A21" s="6" t="str">
        <f>INDEX(Table2[NAMA BARANG],MATCH(ROW()-1,Table2[//]))</f>
        <v>Address Fancy Pkc tdk Holo 106</v>
      </c>
      <c r="B21" s="7">
        <f>INDEX(Table2[TT],MATCH(ROW()-1,Table2[//]))</f>
        <v>1</v>
      </c>
      <c r="C21" s="8" t="str">
        <f>INDEX(Table2[KET],MATCH(ROW()-1,Table2[//]))</f>
        <v>200 ls</v>
      </c>
    </row>
    <row r="22" spans="1:3">
      <c r="A22" s="6" t="str">
        <f>INDEX(Table2[NAMA BARANG],MATCH(ROW()-1,Table2[//]))</f>
        <v>Address Fancy Pkc tdk Holo 106</v>
      </c>
      <c r="B22" s="7">
        <f>INDEX(Table2[TT],MATCH(ROW()-1,Table2[//]))</f>
        <v>1</v>
      </c>
      <c r="C22" s="8" t="str">
        <f>INDEX(Table2[KET],MATCH(ROW()-1,Table2[//]))</f>
        <v>784 LS</v>
      </c>
    </row>
    <row r="23" spans="1:3">
      <c r="A23" s="6" t="str">
        <f>INDEX(Table2[NAMA BARANG],MATCH(ROW()-1,Table2[//]))</f>
        <v>Address Fancy WTP Holo 106</v>
      </c>
      <c r="B23" s="7">
        <f>INDEX(Table2[TT],MATCH(ROW()-1,Table2[//]))</f>
        <v>4</v>
      </c>
      <c r="C23" s="8" t="str">
        <f>INDEX(Table2[KET],MATCH(ROW()-1,Table2[//]))</f>
        <v>500 ls</v>
      </c>
    </row>
    <row r="24" spans="1:3">
      <c r="A24" s="6" t="str">
        <f>INDEX(Table2[NAMA BARANG],MATCH(ROW()-1,Table2[//]))</f>
        <v>Address Hk Mill 2000</v>
      </c>
      <c r="B24" s="7">
        <f>INDEX(Table2[TT],MATCH(ROW()-1,Table2[//]))</f>
        <v>12</v>
      </c>
      <c r="C24" s="8" t="str">
        <f>INDEX(Table2[KET],MATCH(ROW()-1,Table2[//]))</f>
        <v>230 ls</v>
      </c>
    </row>
    <row r="25" spans="1:3">
      <c r="A25" s="6" t="str">
        <f>INDEX(Table2[NAMA BARANG],MATCH(ROW()-1,Table2[//]))</f>
        <v>Address Kaca X-1002 + Indeks</v>
      </c>
      <c r="B25" s="7">
        <f>INDEX(Table2[TT],MATCH(ROW()-1,Table2[//]))</f>
        <v>1</v>
      </c>
      <c r="C25" s="8" t="str">
        <f>INDEX(Table2[KET],MATCH(ROW()-1,Table2[//]))</f>
        <v>42 ls</v>
      </c>
    </row>
    <row r="26" spans="1:3">
      <c r="A26" s="6" t="str">
        <f>INDEX(Table2[NAMA BARANG],MATCH(ROW()-1,Table2[//]))</f>
        <v>Address Magnit 056 Gant kunci</v>
      </c>
      <c r="B26" s="7">
        <f>INDEX(Table2[TT],MATCH(ROW()-1,Table2[//]))</f>
        <v>14</v>
      </c>
      <c r="C26" s="8" t="str">
        <f>INDEX(Table2[KET],MATCH(ROW()-1,Table2[//]))</f>
        <v>125 ls</v>
      </c>
    </row>
    <row r="27" spans="1:3">
      <c r="A27" s="6" t="str">
        <f>INDEX(Table2[NAMA BARANG],MATCH(ROW()-1,Table2[//]))</f>
        <v>Address Magnit 058 bsr</v>
      </c>
      <c r="B27" s="7">
        <f>INDEX(Table2[TT],MATCH(ROW()-1,Table2[//]))</f>
        <v>7</v>
      </c>
      <c r="C27" s="8" t="str">
        <f>INDEX(Table2[KET],MATCH(ROW()-1,Table2[//]))</f>
        <v>125 ls</v>
      </c>
    </row>
    <row r="28" spans="1:3">
      <c r="A28" s="6" t="str">
        <f>INDEX(Table2[NAMA BARANG],MATCH(ROW()-1,Table2[//]))</f>
        <v>Address Magnit Artis Hongkong</v>
      </c>
      <c r="B28" s="7">
        <f>INDEX(Table2[TT],MATCH(ROW()-1,Table2[//]))</f>
        <v>1</v>
      </c>
      <c r="C28" s="8" t="str">
        <f>INDEX(Table2[KET],MATCH(ROW()-1,Table2[//]))</f>
        <v>50 ls</v>
      </c>
    </row>
    <row r="29" spans="1:3">
      <c r="A29" s="6" t="str">
        <f>INDEX(Table2[NAMA BARANG],MATCH(ROW()-1,Table2[//]))</f>
        <v>Address Magnit F4+Gant kunci</v>
      </c>
      <c r="B29" s="7">
        <f>INDEX(Table2[TT],MATCH(ROW()-1,Table2[//]))</f>
        <v>2</v>
      </c>
      <c r="C29" s="8" t="str">
        <f>INDEX(Table2[KET],MATCH(ROW()-1,Table2[//]))</f>
        <v>1200 pc</v>
      </c>
    </row>
    <row r="30" spans="1:3">
      <c r="A30" s="6" t="str">
        <f>INDEX(Table2[NAMA BARANG],MATCH(ROW()-1,Table2[//]))</f>
        <v>Address Magnit Hk B-5372 Wrn</v>
      </c>
      <c r="B30" s="7">
        <f>INDEX(Table2[TT],MATCH(ROW()-1,Table2[//]))</f>
        <v>6</v>
      </c>
      <c r="C30" s="8" t="str">
        <f>INDEX(Table2[KET],MATCH(ROW()-1,Table2[//]))</f>
        <v>500 pc</v>
      </c>
    </row>
    <row r="31" spans="1:3">
      <c r="A31" s="6" t="str">
        <f>INDEX(Table2[NAMA BARANG],MATCH(ROW()-1,Table2[//]))</f>
        <v>Address Magnit Kcl WTP</v>
      </c>
      <c r="B31" s="7">
        <f>INDEX(Table2[TT],MATCH(ROW()-1,Table2[//]))</f>
        <v>2</v>
      </c>
      <c r="C31" s="8" t="str">
        <f>INDEX(Table2[KET],MATCH(ROW()-1,Table2[//]))</f>
        <v>120 ls</v>
      </c>
    </row>
    <row r="32" spans="1:3">
      <c r="A32" s="6" t="str">
        <f>INDEX(Table2[NAMA BARANG],MATCH(ROW()-1,Table2[//]))</f>
        <v>Address Magnit Pkc (lie) Kcl(5)/ Tg(5)</v>
      </c>
      <c r="B32" s="7">
        <f>INDEX(Table2[TT],MATCH(ROW()-1,Table2[//]))</f>
        <v>10</v>
      </c>
      <c r="C32" s="8" t="str">
        <f>INDEX(Table2[KET],MATCH(ROW()-1,Table2[//]))</f>
        <v>120 ls</v>
      </c>
    </row>
    <row r="33" spans="1:3">
      <c r="A33" s="6" t="str">
        <f>INDEX(Table2[NAMA BARANG],MATCH(ROW()-1,Table2[//]))</f>
        <v>Address Magnit Pkc Bsr (lie)</v>
      </c>
      <c r="B33" s="7">
        <f>INDEX(Table2[TT],MATCH(ROW()-1,Table2[//]))</f>
        <v>9</v>
      </c>
      <c r="C33" s="8" t="str">
        <f>INDEX(Table2[KET],MATCH(ROW()-1,Table2[//]))</f>
        <v>96 ls</v>
      </c>
    </row>
    <row r="34" spans="1:3">
      <c r="A34" s="6" t="str">
        <f>INDEX(Table2[NAMA BARANG],MATCH(ROW()-1,Table2[//]))</f>
        <v>Address Magnit Pkc Bsr (mmas)</v>
      </c>
      <c r="B34" s="7">
        <f>INDEX(Table2[TT],MATCH(ROW()-1,Table2[//]))</f>
        <v>1</v>
      </c>
      <c r="C34" s="8" t="str">
        <f>INDEX(Table2[KET],MATCH(ROW()-1,Table2[//]))</f>
        <v>1000 pc</v>
      </c>
    </row>
    <row r="35" spans="1:3">
      <c r="A35" s="6" t="str">
        <f>INDEX(Table2[NAMA BARANG],MATCH(ROW()-1,Table2[//]))</f>
        <v>Address Magnit Tal Hk(3)/ BR(2) Bsr</v>
      </c>
      <c r="B35" s="7">
        <f>INDEX(Table2[TT],MATCH(ROW()-1,Table2[//]))</f>
        <v>5</v>
      </c>
      <c r="C35" s="8" t="str">
        <f>INDEX(Table2[KET],MATCH(ROW()-1,Table2[//]))</f>
        <v>60 ls</v>
      </c>
    </row>
    <row r="36" spans="1:3">
      <c r="A36" s="6" t="str">
        <f>INDEX(Table2[NAMA BARANG],MATCH(ROW()-1,Table2[//]))</f>
        <v>Address Magnit Tam Hk(6)/ DNY(4)/ BR(6) Bsr</v>
      </c>
      <c r="B36" s="7">
        <f>INDEX(Table2[TT],MATCH(ROW()-1,Table2[//]))</f>
        <v>16</v>
      </c>
      <c r="C36" s="8" t="str">
        <f>INDEX(Table2[KET],MATCH(ROW()-1,Table2[//]))</f>
        <v>60 ls</v>
      </c>
    </row>
    <row r="37" spans="1:3">
      <c r="A37" s="6" t="str">
        <f>INDEX(Table2[NAMA BARANG],MATCH(ROW()-1,Table2[//]))</f>
        <v>Address Magnit Tg WTP</v>
      </c>
      <c r="B37" s="7">
        <f>INDEX(Table2[TT],MATCH(ROW()-1,Table2[//]))</f>
        <v>1</v>
      </c>
      <c r="C37" s="8" t="str">
        <f>INDEX(Table2[KET],MATCH(ROW()-1,Table2[//]))</f>
        <v>120 ls</v>
      </c>
    </row>
    <row r="38" spans="1:3">
      <c r="A38" s="6" t="str">
        <f>INDEX(Table2[NAMA BARANG],MATCH(ROW()-1,Table2[//]))</f>
        <v>Address Telp Mmoro A-060/ 8016(1)/ A-062/ 8012(1)</v>
      </c>
      <c r="B38" s="7">
        <f>INDEX(Table2[TT],MATCH(ROW()-1,Table2[//]))</f>
        <v>2</v>
      </c>
      <c r="C38" s="8" t="str">
        <f>INDEX(Table2[KET],MATCH(ROW()-1,Table2[//]))</f>
        <v>90 ls</v>
      </c>
    </row>
    <row r="39" spans="1:3">
      <c r="A39" s="6" t="str">
        <f>INDEX(Table2[NAMA BARANG],MATCH(ROW()-1,Table2[//]))</f>
        <v>Agenda 082/ 90k no 8390</v>
      </c>
      <c r="B39" s="7">
        <f>INDEX(Table2[TT],MATCH(ROW()-1,Table2[//]))</f>
        <v>2</v>
      </c>
      <c r="C39" s="8" t="str">
        <f>INDEX(Table2[KET],MATCH(ROW()-1,Table2[//]))</f>
        <v>380 pc</v>
      </c>
    </row>
    <row r="40" spans="1:3">
      <c r="A40" s="6" t="str">
        <f>INDEX(Table2[NAMA BARANG],MATCH(ROW()-1,Table2[//]))</f>
        <v>Agenda 22k (BA 22k)</v>
      </c>
      <c r="B40" s="7">
        <f>INDEX(Table2[TT],MATCH(ROW()-1,Table2[//]))</f>
        <v>1</v>
      </c>
      <c r="C40" s="8" t="str">
        <f>INDEX(Table2[KET],MATCH(ROW()-1,Table2[//]))</f>
        <v>160 pc</v>
      </c>
    </row>
    <row r="41" spans="1:3">
      <c r="A41" s="6" t="str">
        <f>INDEX(Table2[NAMA BARANG],MATCH(ROW()-1,Table2[//]))</f>
        <v>Agenda 2960</v>
      </c>
      <c r="B41" s="7">
        <f>INDEX(Table2[TT],MATCH(ROW()-1,Table2[//]))</f>
        <v>3</v>
      </c>
      <c r="C41" s="8">
        <f>INDEX(Table2[KET],MATCH(ROW()-1,Table2[//]))</f>
        <v>260</v>
      </c>
    </row>
    <row r="42" spans="1:3">
      <c r="A42" s="6" t="str">
        <f>INDEX(Table2[NAMA BARANG],MATCH(ROW()-1,Table2[//]))</f>
        <v>Agenda 32k (BA 32k) Kunci B</v>
      </c>
      <c r="B42" s="7">
        <f>INDEX(Table2[TT],MATCH(ROW()-1,Table2[//]))</f>
        <v>2</v>
      </c>
      <c r="C42" s="8" t="str">
        <f>INDEX(Table2[KET],MATCH(ROW()-1,Table2[//]))</f>
        <v>300 pc</v>
      </c>
    </row>
    <row r="43" spans="1:3">
      <c r="A43" s="6" t="str">
        <f>INDEX(Table2[NAMA BARANG],MATCH(ROW()-1,Table2[//]))</f>
        <v>Agenda 5212</v>
      </c>
      <c r="B43" s="7">
        <f>INDEX(Table2[TT],MATCH(ROW()-1,Table2[//]))</f>
        <v>1</v>
      </c>
      <c r="C43" s="8">
        <f>INDEX(Table2[KET],MATCH(ROW()-1,Table2[//]))</f>
        <v>0</v>
      </c>
    </row>
    <row r="44" spans="1:3">
      <c r="A44" s="6" t="str">
        <f>INDEX(Table2[NAMA BARANG],MATCH(ROW()-1,Table2[//]))</f>
        <v>Agenda 6212(3)/ 6213(1)</v>
      </c>
      <c r="B44" s="7">
        <f>INDEX(Table2[TT],MATCH(ROW()-1,Table2[//]))</f>
        <v>4</v>
      </c>
      <c r="C44" s="8" t="str">
        <f>INDEX(Table2[KET],MATCH(ROW()-1,Table2[//]))</f>
        <v>200 pc</v>
      </c>
    </row>
    <row r="45" spans="1:3">
      <c r="A45" s="6" t="str">
        <f>INDEX(Table2[NAMA BARANG],MATCH(ROW()-1,Table2[//]))</f>
        <v>Agenda CK polos</v>
      </c>
      <c r="B45" s="7">
        <f>INDEX(Table2[TT],MATCH(ROW()-1,Table2[//]))</f>
        <v>2</v>
      </c>
      <c r="C45" s="8" t="str">
        <f>INDEX(Table2[KET],MATCH(ROW()-1,Table2[//]))</f>
        <v>120 pc</v>
      </c>
    </row>
    <row r="46" spans="1:3">
      <c r="A46" s="6" t="str">
        <f>INDEX(Table2[NAMA BARANG],MATCH(ROW()-1,Table2[//]))</f>
        <v>Agenda JB 2932</v>
      </c>
      <c r="B46" s="7">
        <f>INDEX(Table2[TT],MATCH(ROW()-1,Table2[//]))</f>
        <v>3</v>
      </c>
      <c r="C46" s="8" t="str">
        <f>INDEX(Table2[KET],MATCH(ROW()-1,Table2[//]))</f>
        <v>160 pc</v>
      </c>
    </row>
    <row r="47" spans="1:3">
      <c r="A47" s="6" t="str">
        <f>INDEX(Table2[NAMA BARANG],MATCH(ROW()-1,Table2[//]))</f>
        <v>Agenda JB 6132</v>
      </c>
      <c r="B47" s="7">
        <f>INDEX(Table2[TT],MATCH(ROW()-1,Table2[//]))</f>
        <v>1</v>
      </c>
      <c r="C47" s="8" t="str">
        <f>INDEX(Table2[KET],MATCH(ROW()-1,Table2[//]))</f>
        <v>160 pc</v>
      </c>
    </row>
    <row r="48" spans="1:3">
      <c r="A48" s="6" t="str">
        <f>INDEX(Table2[NAMA BARANG],MATCH(ROW()-1,Table2[//]))</f>
        <v>Agenda JB 6160/ 60k</v>
      </c>
      <c r="B48" s="7">
        <f>INDEX(Table2[TT],MATCH(ROW()-1,Table2[//]))</f>
        <v>1</v>
      </c>
      <c r="C48" s="8">
        <f>INDEX(Table2[KET],MATCH(ROW()-1,Table2[//]))</f>
        <v>254</v>
      </c>
    </row>
    <row r="49" spans="1:3">
      <c r="A49" s="6" t="str">
        <f>INDEX(Table2[NAMA BARANG],MATCH(ROW()-1,Table2[//]))</f>
        <v>Agenda kulit ular k</v>
      </c>
      <c r="B49" s="7">
        <f>INDEX(Table2[TT],MATCH(ROW()-1,Table2[//]))</f>
        <v>1</v>
      </c>
      <c r="C49" s="8" t="str">
        <f>INDEX(Table2[KET],MATCH(ROW()-1,Table2[//]))</f>
        <v>270 PC</v>
      </c>
    </row>
    <row r="50" spans="1:3">
      <c r="A50" s="6" t="str">
        <f>INDEX(Table2[NAMA BARANG],MATCH(ROW()-1,Table2[//]))</f>
        <v>Alphabet huruf ABC 8714</v>
      </c>
      <c r="B50" s="7">
        <f>INDEX(Table2[TT],MATCH(ROW()-1,Table2[//]))</f>
        <v>7</v>
      </c>
      <c r="C50" s="8" t="str">
        <f>INDEX(Table2[KET],MATCH(ROW()-1,Table2[//]))</f>
        <v>456 pc</v>
      </c>
    </row>
    <row r="51" spans="1:3">
      <c r="A51" s="6" t="str">
        <f>INDEX(Table2[NAMA BARANG],MATCH(ROW()-1,Table2[//]))</f>
        <v>Alphabet Huruf ABC 8715</v>
      </c>
      <c r="B51" s="7">
        <f>INDEX(Table2[TT],MATCH(ROW()-1,Table2[//]))</f>
        <v>7</v>
      </c>
      <c r="C51" s="8" t="str">
        <f>INDEX(Table2[KET],MATCH(ROW()-1,Table2[//]))</f>
        <v>456 pc</v>
      </c>
    </row>
    <row r="52" spans="1:3">
      <c r="A52" s="6" t="str">
        <f>INDEX(Table2[NAMA BARANG],MATCH(ROW()-1,Table2[//]))</f>
        <v>Alphabet Magnetic letter/ Huruf</v>
      </c>
      <c r="B52" s="7">
        <f>INDEX(Table2[TT],MATCH(ROW()-1,Table2[//]))</f>
        <v>21</v>
      </c>
      <c r="C52" s="8" t="str">
        <f>INDEX(Table2[KET],MATCH(ROW()-1,Table2[//]))</f>
        <v>400 pc</v>
      </c>
    </row>
    <row r="53" spans="1:3">
      <c r="A53" s="6" t="str">
        <f>INDEX(Table2[NAMA BARANG],MATCH(ROW()-1,Table2[//]))</f>
        <v>Alphabet Magnetic number/ Angka</v>
      </c>
      <c r="B53" s="7">
        <f>INDEX(Table2[TT],MATCH(ROW()-1,Table2[//]))</f>
        <v>25</v>
      </c>
      <c r="C53" s="8" t="str">
        <f>INDEX(Table2[KET],MATCH(ROW()-1,Table2[//]))</f>
        <v>400 pc</v>
      </c>
    </row>
    <row r="54" spans="1:3">
      <c r="A54" s="6" t="str">
        <f>INDEX(Table2[NAMA BARANG],MATCH(ROW()-1,Table2[//]))</f>
        <v>Alphabet magnit Angka Ak 18/ 026</v>
      </c>
      <c r="B54" s="7">
        <f>INDEX(Table2[TT],MATCH(ROW()-1,Table2[//]))</f>
        <v>17</v>
      </c>
      <c r="C54" s="8" t="str">
        <f>INDEX(Table2[KET],MATCH(ROW()-1,Table2[//]))</f>
        <v>400 pc</v>
      </c>
    </row>
    <row r="55" spans="1:3">
      <c r="A55" s="6" t="str">
        <f>INDEX(Table2[NAMA BARANG],MATCH(ROW()-1,Table2[//]))</f>
        <v>Alphabet magnit Huruf Ak 17/ 005</v>
      </c>
      <c r="B55" s="7">
        <f>INDEX(Table2[TT],MATCH(ROW()-1,Table2[//]))</f>
        <v>19</v>
      </c>
      <c r="C55" s="8" t="str">
        <f>INDEX(Table2[KET],MATCH(ROW()-1,Table2[//]))</f>
        <v>400 pc</v>
      </c>
    </row>
    <row r="56" spans="1:3">
      <c r="A56" s="6" t="str">
        <f>INDEX(Table2[NAMA BARANG],MATCH(ROW()-1,Table2[//]))</f>
        <v>Amplop BE 55</v>
      </c>
      <c r="B56" s="7">
        <f>INDEX(Table2[TT],MATCH(ROW()-1,Table2[//]))</f>
        <v>4</v>
      </c>
      <c r="C56" s="8" t="str">
        <f>INDEX(Table2[KET],MATCH(ROW()-1,Table2[//]))</f>
        <v>40 ls</v>
      </c>
    </row>
    <row r="57" spans="1:3">
      <c r="A57" s="6" t="str">
        <f>INDEX(Table2[NAMA BARANG],MATCH(ROW()-1,Table2[//]))</f>
        <v>Amplop Data BT 53</v>
      </c>
      <c r="B57" s="7">
        <f>INDEX(Table2[TT],MATCH(ROW()-1,Table2[//]))</f>
        <v>3</v>
      </c>
      <c r="C57" s="8" t="str">
        <f>INDEX(Table2[KET],MATCH(ROW()-1,Table2[//]))</f>
        <v>50 ls</v>
      </c>
    </row>
    <row r="58" spans="1:3">
      <c r="A58" s="6" t="str">
        <f>INDEX(Table2[NAMA BARANG],MATCH(ROW()-1,Table2[//]))</f>
        <v>Amplop data gasta GD 57</v>
      </c>
      <c r="B58" s="7">
        <f>INDEX(Table2[TT],MATCH(ROW()-1,Table2[//]))</f>
        <v>2</v>
      </c>
      <c r="C58" s="8">
        <f>INDEX(Table2[KET],MATCH(ROW()-1,Table2[//]))</f>
        <v>240</v>
      </c>
    </row>
    <row r="59" spans="1:3">
      <c r="A59" s="6" t="str">
        <f>INDEX(Table2[NAMA BARANG],MATCH(ROW()-1,Table2[//]))</f>
        <v>Amplop Data microtop CF 57</v>
      </c>
      <c r="B59" s="7">
        <f>INDEX(Table2[TT],MATCH(ROW()-1,Table2[//]))</f>
        <v>2</v>
      </c>
      <c r="C59" s="8" t="str">
        <f>INDEX(Table2[KET],MATCH(ROW()-1,Table2[//]))</f>
        <v>240 pc</v>
      </c>
    </row>
    <row r="60" spans="1:3">
      <c r="A60" s="6" t="str">
        <f>INDEX(Table2[NAMA BARANG],MATCH(ROW()-1,Table2[//]))</f>
        <v>Amplop Data Tesla TS 55 batik</v>
      </c>
      <c r="B60" s="7">
        <f>INDEX(Table2[TT],MATCH(ROW()-1,Table2[//]))</f>
        <v>3</v>
      </c>
      <c r="C60" s="8" t="str">
        <f>INDEX(Table2[KET],MATCH(ROW()-1,Table2[//]))</f>
        <v>50 ls</v>
      </c>
    </row>
    <row r="61" spans="1:3">
      <c r="A61" s="6" t="str">
        <f>INDEX(Table2[NAMA BARANG],MATCH(ROW()-1,Table2[//]))</f>
        <v>Amplop Data/ Map gasta GF56</v>
      </c>
      <c r="B61" s="7">
        <f>INDEX(Table2[TT],MATCH(ROW()-1,Table2[//]))</f>
        <v>2</v>
      </c>
      <c r="C61" s="8">
        <f>INDEX(Table2[KET],MATCH(ROW()-1,Table2[//]))</f>
        <v>0</v>
      </c>
    </row>
    <row r="62" spans="1:3">
      <c r="A62" s="6" t="str">
        <f>INDEX(Table2[NAMA BARANG],MATCH(ROW()-1,Table2[//]))</f>
        <v>Amplop F54</v>
      </c>
      <c r="B62" s="7">
        <f>INDEX(Table2[TT],MATCH(ROW()-1,Table2[//]))</f>
        <v>2</v>
      </c>
      <c r="C62" s="8" t="str">
        <f>INDEX(Table2[KET],MATCH(ROW()-1,Table2[//]))</f>
        <v>80 ls</v>
      </c>
    </row>
    <row r="63" spans="1:3">
      <c r="A63" s="6" t="str">
        <f>INDEX(Table2[NAMA BARANG],MATCH(ROW()-1,Table2[//]))</f>
        <v>Amplop gasta CE 56</v>
      </c>
      <c r="B63" s="7">
        <f>INDEX(Table2[TT],MATCH(ROW()-1,Table2[//]))</f>
        <v>2</v>
      </c>
      <c r="C63" s="8" t="str">
        <f>INDEX(Table2[KET],MATCH(ROW()-1,Table2[//]))</f>
        <v>360 ls</v>
      </c>
    </row>
    <row r="64" spans="1:3">
      <c r="A64" s="6" t="str">
        <f>INDEX(Table2[NAMA BARANG],MATCH(ROW()-1,Table2[//]))</f>
        <v>Amplop gasta FC 56</v>
      </c>
      <c r="B64" s="7">
        <f>INDEX(Table2[TT],MATCH(ROW()-1,Table2[//]))</f>
        <v>3</v>
      </c>
      <c r="C64" s="8" t="str">
        <f>INDEX(Table2[KET],MATCH(ROW()-1,Table2[//]))</f>
        <v>30 ls</v>
      </c>
    </row>
    <row r="65" spans="1:3">
      <c r="A65" s="6" t="str">
        <f>INDEX(Table2[NAMA BARANG],MATCH(ROW()-1,Table2[//]))</f>
        <v>Amplop gasta GD 56</v>
      </c>
      <c r="B65" s="7">
        <f>INDEX(Table2[TT],MATCH(ROW()-1,Table2[//]))</f>
        <v>1</v>
      </c>
      <c r="C65" s="8">
        <f>INDEX(Table2[KET],MATCH(ROW()-1,Table2[//]))</f>
        <v>360</v>
      </c>
    </row>
    <row r="66" spans="1:3">
      <c r="A66" s="6" t="str">
        <f>INDEX(Table2[NAMA BARANG],MATCH(ROW()-1,Table2[//]))</f>
        <v>Amplop hutang piutang</v>
      </c>
      <c r="B66" s="7">
        <f>INDEX(Table2[TT],MATCH(ROW()-1,Table2[//]))</f>
        <v>8</v>
      </c>
      <c r="C66" s="8">
        <f>INDEX(Table2[KET],MATCH(ROW()-1,Table2[//]))</f>
        <v>500</v>
      </c>
    </row>
    <row r="67" spans="1:3">
      <c r="A67" s="6" t="str">
        <f>INDEX(Table2[NAMA BARANG],MATCH(ROW()-1,Table2[//]))</f>
        <v>Amplop KD 865/ B5</v>
      </c>
      <c r="B67" s="7">
        <f>INDEX(Table2[TT],MATCH(ROW()-1,Table2[//]))</f>
        <v>4</v>
      </c>
      <c r="C67" s="8" t="str">
        <f>INDEX(Table2[KET],MATCH(ROW()-1,Table2[//]))</f>
        <v>40 ls</v>
      </c>
    </row>
    <row r="68" spans="1:3">
      <c r="A68" s="6" t="str">
        <f>INDEX(Table2[NAMA BARANG],MATCH(ROW()-1,Table2[//]))</f>
        <v>Amplop microtop data F53</v>
      </c>
      <c r="B68" s="7">
        <f>INDEX(Table2[TT],MATCH(ROW()-1,Table2[//]))</f>
        <v>1</v>
      </c>
      <c r="C68" s="8" t="str">
        <f>INDEX(Table2[KET],MATCH(ROW()-1,Table2[//]))</f>
        <v>100 ls</v>
      </c>
    </row>
    <row r="69" spans="1:3">
      <c r="A69" s="6" t="str">
        <f>INDEX(Table2[NAMA BARANG],MATCH(ROW()-1,Table2[//]))</f>
        <v>Amplop polos 307 Tali</v>
      </c>
      <c r="B69" s="7">
        <f>INDEX(Table2[TT],MATCH(ROW()-1,Table2[//]))</f>
        <v>1</v>
      </c>
      <c r="C69" s="8" t="str">
        <f>INDEX(Table2[KET],MATCH(ROW()-1,Table2[//]))</f>
        <v>1200 bh</v>
      </c>
    </row>
    <row r="70" spans="1:3">
      <c r="A70" s="6" t="str">
        <f>INDEX(Table2[NAMA BARANG],MATCH(ROW()-1,Table2[//]))</f>
        <v>Amplop/ Data envelope DE A4</v>
      </c>
      <c r="B70" s="7">
        <f>INDEX(Table2[TT],MATCH(ROW()-1,Table2[//]))</f>
        <v>4</v>
      </c>
      <c r="C70" s="8" t="str">
        <f>INDEX(Table2[KET],MATCH(ROW()-1,Table2[//]))</f>
        <v>576 pc</v>
      </c>
    </row>
    <row r="71" spans="1:3">
      <c r="A71" s="6" t="str">
        <f>INDEX(Table2[NAMA BARANG],MATCH(ROW()-1,Table2[//]))</f>
        <v>Amplop/ map Data FC 53</v>
      </c>
      <c r="B71" s="7">
        <f>INDEX(Table2[TT],MATCH(ROW()-1,Table2[//]))</f>
        <v>3</v>
      </c>
      <c r="C71" s="8" t="str">
        <f>INDEX(Table2[KET],MATCH(ROW()-1,Table2[//]))</f>
        <v>600 pc</v>
      </c>
    </row>
    <row r="72" spans="1:3">
      <c r="A72" s="6" t="str">
        <f>INDEX(Table2[NAMA BARANG],MATCH(ROW()-1,Table2[//]))</f>
        <v>Amplop/ map Data microtop KD 861</v>
      </c>
      <c r="B72" s="7">
        <f>INDEX(Table2[TT],MATCH(ROW()-1,Table2[//]))</f>
        <v>9</v>
      </c>
      <c r="C72" s="8" t="str">
        <f>INDEX(Table2[KET],MATCH(ROW()-1,Table2[//]))</f>
        <v>50 ls</v>
      </c>
    </row>
    <row r="73" spans="1:3">
      <c r="A73" s="6" t="str">
        <f>INDEX(Table2[NAMA BARANG],MATCH(ROW()-1,Table2[//]))</f>
        <v>Amplop/ map gasta BM 53</v>
      </c>
      <c r="B73" s="7">
        <f>INDEX(Table2[TT],MATCH(ROW()-1,Table2[//]))</f>
        <v>5</v>
      </c>
      <c r="C73" s="8" t="str">
        <f>INDEX(Table2[KET],MATCH(ROW()-1,Table2[//]))</f>
        <v>600 pc</v>
      </c>
    </row>
    <row r="74" spans="1:3">
      <c r="A74" s="6" t="str">
        <f>INDEX(Table2[NAMA BARANG],MATCH(ROW()-1,Table2[//]))</f>
        <v>Amplop/ map gasta BM 56</v>
      </c>
      <c r="B74" s="7">
        <f>INDEX(Table2[TT],MATCH(ROW()-1,Table2[//]))</f>
        <v>3</v>
      </c>
      <c r="C74" s="8" t="str">
        <f>INDEX(Table2[KET],MATCH(ROW()-1,Table2[//]))</f>
        <v>360 pc</v>
      </c>
    </row>
    <row r="75" spans="1:3">
      <c r="A75" s="6" t="str">
        <f>INDEX(Table2[NAMA BARANG],MATCH(ROW()-1,Table2[//]))</f>
        <v>Amplop/ map gasta CF 56</v>
      </c>
      <c r="B75" s="7">
        <f>INDEX(Table2[TT],MATCH(ROW()-1,Table2[//]))</f>
        <v>1</v>
      </c>
      <c r="C75" s="8" t="str">
        <f>INDEX(Table2[KET],MATCH(ROW()-1,Table2[//]))</f>
        <v>360 pc</v>
      </c>
    </row>
    <row r="76" spans="1:3">
      <c r="A76" s="6" t="str">
        <f>INDEX(Table2[NAMA BARANG],MATCH(ROW()-1,Table2[//]))</f>
        <v>Amplop/ map Tesla batik BT 53 S</v>
      </c>
      <c r="B76" s="7">
        <f>INDEX(Table2[TT],MATCH(ROW()-1,Table2[//]))</f>
        <v>2</v>
      </c>
      <c r="C76" s="8" t="str">
        <f>INDEX(Table2[KET],MATCH(ROW()-1,Table2[//]))</f>
        <v>660 pc</v>
      </c>
    </row>
    <row r="77" spans="1:3">
      <c r="A77" s="6" t="str">
        <f>INDEX(Table2[NAMA BARANG],MATCH(ROW()-1,Table2[//]))</f>
        <v>Asahan 006 Ikan (48)</v>
      </c>
      <c r="B77" s="7">
        <f>INDEX(Table2[TT],MATCH(ROW()-1,Table2[//]))</f>
        <v>2</v>
      </c>
      <c r="C77" s="8" t="str">
        <f>INDEX(Table2[KET],MATCH(ROW()-1,Table2[//]))</f>
        <v>1440 pc</v>
      </c>
    </row>
    <row r="78" spans="1:3">
      <c r="A78" s="6" t="str">
        <f>INDEX(Table2[NAMA BARANG],MATCH(ROW()-1,Table2[//]))</f>
        <v>Asahan 101-103 PH (1x24)</v>
      </c>
      <c r="B78" s="7">
        <f>INDEX(Table2[TT],MATCH(ROW()-1,Table2[//]))</f>
        <v>8</v>
      </c>
      <c r="C78" s="8" t="str">
        <f>INDEX(Table2[KET],MATCH(ROW()-1,Table2[//]))</f>
        <v>48 box</v>
      </c>
    </row>
    <row r="79" spans="1:3">
      <c r="A79" s="6" t="str">
        <f>INDEX(Table2[NAMA BARANG],MATCH(ROW()-1,Table2[//]))</f>
        <v>Asahan 20160 (42)</v>
      </c>
      <c r="B79" s="7">
        <f>INDEX(Table2[TT],MATCH(ROW()-1,Table2[//]))</f>
        <v>2</v>
      </c>
      <c r="C79" s="8" t="str">
        <f>INDEX(Table2[KET],MATCH(ROW()-1,Table2[//]))</f>
        <v>36 box</v>
      </c>
    </row>
    <row r="80" spans="1:3">
      <c r="A80" s="6" t="str">
        <f>INDEX(Table2[NAMA BARANG],MATCH(ROW()-1,Table2[//]))</f>
        <v>Asahan 3006 pesawat (45)</v>
      </c>
      <c r="B80" s="7">
        <f>INDEX(Table2[TT],MATCH(ROW()-1,Table2[//]))</f>
        <v>2</v>
      </c>
      <c r="C80" s="8" t="str">
        <f>INDEX(Table2[KET],MATCH(ROW()-1,Table2[//]))</f>
        <v>48 pot</v>
      </c>
    </row>
    <row r="81" spans="1:3">
      <c r="A81" s="6" t="str">
        <f>INDEX(Table2[NAMA BARANG],MATCH(ROW()-1,Table2[//]))</f>
        <v>Asahan 346 (48)</v>
      </c>
      <c r="B81" s="7">
        <f>INDEX(Table2[TT],MATCH(ROW()-1,Table2[//]))</f>
        <v>16</v>
      </c>
      <c r="C81" s="8" t="str">
        <f>INDEX(Table2[KET],MATCH(ROW()-1,Table2[//]))</f>
        <v>90 box</v>
      </c>
    </row>
    <row r="82" spans="1:3">
      <c r="A82" s="6" t="str">
        <f>INDEX(Table2[NAMA BARANG],MATCH(ROW()-1,Table2[//]))</f>
        <v>Asahan 3852 (12)</v>
      </c>
      <c r="B82" s="7">
        <f>INDEX(Table2[TT],MATCH(ROW()-1,Table2[//]))</f>
        <v>3</v>
      </c>
      <c r="C82" s="8" t="str">
        <f>INDEX(Table2[KET],MATCH(ROW()-1,Table2[//]))</f>
        <v>64 box</v>
      </c>
    </row>
    <row r="83" spans="1:3">
      <c r="A83" s="6" t="str">
        <f>INDEX(Table2[NAMA BARANG],MATCH(ROW()-1,Table2[//]))</f>
        <v>Asahan 387 Hipo</v>
      </c>
      <c r="B83" s="7">
        <f>INDEX(Table2[TT],MATCH(ROW()-1,Table2[//]))</f>
        <v>8</v>
      </c>
      <c r="C83" s="8" t="str">
        <f>INDEX(Table2[KET],MATCH(ROW()-1,Table2[//]))</f>
        <v>1440 pc</v>
      </c>
    </row>
    <row r="84" spans="1:3">
      <c r="A84" s="6" t="str">
        <f>INDEX(Table2[NAMA BARANG],MATCH(ROW()-1,Table2[//]))</f>
        <v>Asahan 3in1 3281 Frozen lancip</v>
      </c>
      <c r="B84" s="7">
        <f>INDEX(Table2[TT],MATCH(ROW()-1,Table2[//]))</f>
        <v>14</v>
      </c>
      <c r="C84" s="8" t="str">
        <f>INDEX(Table2[KET],MATCH(ROW()-1,Table2[//]))</f>
        <v>144 ls</v>
      </c>
    </row>
    <row r="85" spans="1:3">
      <c r="A85" s="6" t="str">
        <f>INDEX(Table2[NAMA BARANG],MATCH(ROW()-1,Table2[//]))</f>
        <v>Asahan 51102</v>
      </c>
      <c r="B85" s="7">
        <f>INDEX(Table2[TT],MATCH(ROW()-1,Table2[//]))</f>
        <v>2</v>
      </c>
      <c r="C85" s="8">
        <f>INDEX(Table2[KET],MATCH(ROW()-1,Table2[//]))</f>
        <v>0</v>
      </c>
    </row>
    <row r="86" spans="1:3">
      <c r="A86" s="6" t="str">
        <f>INDEX(Table2[NAMA BARANG],MATCH(ROW()-1,Table2[//]))</f>
        <v>Asahan 601</v>
      </c>
      <c r="B86" s="7">
        <f>INDEX(Table2[TT],MATCH(ROW()-1,Table2[//]))</f>
        <v>9</v>
      </c>
      <c r="C86" s="8">
        <f>INDEX(Table2[KET],MATCH(ROW()-1,Table2[//]))</f>
        <v>96</v>
      </c>
    </row>
    <row r="87" spans="1:3">
      <c r="A87" s="6" t="str">
        <f>INDEX(Table2[NAMA BARANG],MATCH(ROW()-1,Table2[//]))</f>
        <v>Asahan 62 2169 (48)</v>
      </c>
      <c r="B87" s="7">
        <f>INDEX(Table2[TT],MATCH(ROW()-1,Table2[//]))</f>
        <v>3</v>
      </c>
      <c r="C87" s="8" t="str">
        <f>INDEX(Table2[KET],MATCH(ROW()-1,Table2[//]))</f>
        <v>96 box</v>
      </c>
    </row>
    <row r="88" spans="1:3">
      <c r="A88" s="6" t="str">
        <f>INDEX(Table2[NAMA BARANG],MATCH(ROW()-1,Table2[//]))</f>
        <v>Asahan 653</v>
      </c>
      <c r="B88" s="7">
        <f>INDEX(Table2[TT],MATCH(ROW()-1,Table2[//]))</f>
        <v>4</v>
      </c>
      <c r="C88" s="8" t="str">
        <f>INDEX(Table2[KET],MATCH(ROW()-1,Table2[//]))</f>
        <v>1152 pc</v>
      </c>
    </row>
    <row r="89" spans="1:3">
      <c r="A89" s="6" t="str">
        <f>INDEX(Table2[NAMA BARANG],MATCH(ROW()-1,Table2[//]))</f>
        <v>Asahan 6611 6619/ 2pc (27)</v>
      </c>
      <c r="B89" s="7">
        <f>INDEX(Table2[TT],MATCH(ROW()-1,Table2[//]))</f>
        <v>2</v>
      </c>
      <c r="C89" s="8" t="str">
        <f>INDEX(Table2[KET],MATCH(ROW()-1,Table2[//]))</f>
        <v>60 box</v>
      </c>
    </row>
    <row r="90" spans="1:3">
      <c r="A90" s="6" t="str">
        <f>INDEX(Table2[NAMA BARANG],MATCH(ROW()-1,Table2[//]))</f>
        <v>Asahan 7528 botol</v>
      </c>
      <c r="B90" s="7">
        <f>INDEX(Table2[TT],MATCH(ROW()-1,Table2[//]))</f>
        <v>4</v>
      </c>
      <c r="C90" s="8" t="str">
        <f>INDEX(Table2[KET],MATCH(ROW()-1,Table2[//]))</f>
        <v>24 botol</v>
      </c>
    </row>
    <row r="91" spans="1:3">
      <c r="A91" s="6" t="str">
        <f>INDEX(Table2[NAMA BARANG],MATCH(ROW()-1,Table2[//]))</f>
        <v>Asahan 859 Cangkir (12)</v>
      </c>
      <c r="B91" s="7">
        <f>INDEX(Table2[TT],MATCH(ROW()-1,Table2[//]))</f>
        <v>2</v>
      </c>
      <c r="C91" s="8" t="str">
        <f>INDEX(Table2[KET],MATCH(ROW()-1,Table2[//]))</f>
        <v>5 grs</v>
      </c>
    </row>
    <row r="92" spans="1:3">
      <c r="A92" s="6" t="str">
        <f>INDEX(Table2[NAMA BARANG],MATCH(ROW()-1,Table2[//]))</f>
        <v>Asahan 888 H (24)</v>
      </c>
      <c r="B92" s="7">
        <f>INDEX(Table2[TT],MATCH(ROW()-1,Table2[//]))</f>
        <v>1</v>
      </c>
      <c r="C92" s="8" t="str">
        <f>INDEX(Table2[KET],MATCH(ROW()-1,Table2[//]))</f>
        <v>60 box</v>
      </c>
    </row>
    <row r="93" spans="1:3">
      <c r="A93" s="6" t="str">
        <f>INDEX(Table2[NAMA BARANG],MATCH(ROW()-1,Table2[//]))</f>
        <v>Asahan 888 K(3)</v>
      </c>
      <c r="B93" s="7">
        <f>INDEX(Table2[TT],MATCH(ROW()-1,Table2[//]))</f>
        <v>3</v>
      </c>
      <c r="C93" s="8" t="str">
        <f>INDEX(Table2[KET],MATCH(ROW()-1,Table2[//]))</f>
        <v>60 box</v>
      </c>
    </row>
    <row r="94" spans="1:3">
      <c r="A94" s="6" t="str">
        <f>INDEX(Table2[NAMA BARANG],MATCH(ROW()-1,Table2[//]))</f>
        <v>Asahan 888E</v>
      </c>
      <c r="B94" s="7">
        <f>INDEX(Table2[TT],MATCH(ROW()-1,Table2[//]))</f>
        <v>1</v>
      </c>
      <c r="C94" s="8" t="str">
        <f>INDEX(Table2[KET],MATCH(ROW()-1,Table2[//]))</f>
        <v>60 box</v>
      </c>
    </row>
    <row r="95" spans="1:3">
      <c r="A95" s="6" t="str">
        <f>INDEX(Table2[NAMA BARANG],MATCH(ROW()-1,Table2[//]))</f>
        <v>Asahan 9040 A Rumah</v>
      </c>
      <c r="B95" s="7">
        <f>INDEX(Table2[TT],MATCH(ROW()-1,Table2[//]))</f>
        <v>6</v>
      </c>
      <c r="C95" s="8" t="str">
        <f>INDEX(Table2[KET],MATCH(ROW()-1,Table2[//]))</f>
        <v>144 PCS</v>
      </c>
    </row>
    <row r="96" spans="1:3">
      <c r="A96" s="6" t="str">
        <f>INDEX(Table2[NAMA BARANG],MATCH(ROW()-1,Table2[//]))</f>
        <v>Asahan 9040 A Rumah</v>
      </c>
      <c r="B96" s="7">
        <f>INDEX(Table2[TT],MATCH(ROW()-1,Table2[//]))</f>
        <v>1</v>
      </c>
      <c r="C96" s="8" t="str">
        <f>INDEX(Table2[KET],MATCH(ROW()-1,Table2[//]))</f>
        <v>126 PCS</v>
      </c>
    </row>
    <row r="97" spans="1:3">
      <c r="A97" s="6" t="str">
        <f>INDEX(Table2[NAMA BARANG],MATCH(ROW()-1,Table2[//]))</f>
        <v>Asahan 9102 bubble(24)</v>
      </c>
      <c r="B97" s="7">
        <f>INDEX(Table2[TT],MATCH(ROW()-1,Table2[//]))</f>
        <v>2</v>
      </c>
      <c r="C97" s="8" t="str">
        <f>INDEX(Table2[KET],MATCH(ROW()-1,Table2[//]))</f>
        <v>48 box</v>
      </c>
    </row>
    <row r="98" spans="1:3">
      <c r="A98" s="6" t="str">
        <f>INDEX(Table2[NAMA BARANG],MATCH(ROW()-1,Table2[//]))</f>
        <v>Asahan 9910(12)/ 9916(7) BLK</v>
      </c>
      <c r="B98" s="7">
        <f>INDEX(Table2[TT],MATCH(ROW()-1,Table2[//]))</f>
        <v>19</v>
      </c>
      <c r="C98" s="8" t="str">
        <f>INDEX(Table2[KET],MATCH(ROW()-1,Table2[//]))</f>
        <v>96 PCS</v>
      </c>
    </row>
    <row r="99" spans="1:3">
      <c r="A99" s="6" t="str">
        <f>INDEX(Table2[NAMA BARANG],MATCH(ROW()-1,Table2[//]))</f>
        <v>Asahan B 752 (1x24 pc)</v>
      </c>
      <c r="B99" s="7">
        <f>INDEX(Table2[TT],MATCH(ROW()-1,Table2[//]))</f>
        <v>6</v>
      </c>
      <c r="C99" s="8">
        <f>INDEX(Table2[KET],MATCH(ROW()-1,Table2[//]))</f>
        <v>0</v>
      </c>
    </row>
    <row r="100" spans="1:3">
      <c r="A100" s="6" t="str">
        <f>INDEX(Table2[NAMA BARANG],MATCH(ROW()-1,Table2[//]))</f>
        <v>Asahan Bear 839</v>
      </c>
      <c r="B100" s="7">
        <f>INDEX(Table2[TT],MATCH(ROW()-1,Table2[//]))</f>
        <v>7</v>
      </c>
      <c r="C100" s="8" t="str">
        <f>INDEX(Table2[KET],MATCH(ROW()-1,Table2[//]))</f>
        <v>48 ls</v>
      </c>
    </row>
    <row r="101" spans="1:3">
      <c r="A101" s="6" t="str">
        <f>INDEX(Table2[NAMA BARANG],MATCH(ROW()-1,Table2[//]))</f>
        <v>Asahan Bulat Disney 1083 3D (24)</v>
      </c>
      <c r="B101" s="7">
        <f>INDEX(Table2[TT],MATCH(ROW()-1,Table2[//]))</f>
        <v>4</v>
      </c>
      <c r="C101" s="8" t="str">
        <f>INDEX(Table2[KET],MATCH(ROW()-1,Table2[//]))</f>
        <v>48 box</v>
      </c>
    </row>
    <row r="102" spans="1:3">
      <c r="A102" s="6" t="str">
        <f>INDEX(Table2[NAMA BARANG],MATCH(ROW()-1,Table2[//]))</f>
        <v>Asahan Car mic color 351 (30)</v>
      </c>
      <c r="B102" s="7">
        <f>INDEX(Table2[TT],MATCH(ROW()-1,Table2[//]))</f>
        <v>2</v>
      </c>
      <c r="C102" s="8" t="str">
        <f>INDEX(Table2[KET],MATCH(ROW()-1,Table2[//]))</f>
        <v>120 ls</v>
      </c>
    </row>
    <row r="103" spans="1:3">
      <c r="A103" s="6" t="str">
        <f>INDEX(Table2[NAMA BARANG],MATCH(ROW()-1,Table2[//]))</f>
        <v>Asahan CC 215</v>
      </c>
      <c r="B103" s="7">
        <f>INDEX(Table2[TT],MATCH(ROW()-1,Table2[//]))</f>
        <v>1</v>
      </c>
      <c r="C103" s="8" t="str">
        <f>INDEX(Table2[KET],MATCH(ROW()-1,Table2[//]))</f>
        <v>144 set</v>
      </c>
    </row>
    <row r="104" spans="1:3">
      <c r="A104" s="6" t="str">
        <f>INDEX(Table2[NAMA BARANG],MATCH(ROW()-1,Table2[//]))</f>
        <v>Asahan Changli CL 161-2 Hole</v>
      </c>
      <c r="B104" s="7">
        <f>INDEX(Table2[TT],MATCH(ROW()-1,Table2[//]))</f>
        <v>1</v>
      </c>
      <c r="C104" s="8" t="str">
        <f>INDEX(Table2[KET],MATCH(ROW()-1,Table2[//]))</f>
        <v>1440 pc</v>
      </c>
    </row>
    <row r="105" spans="1:3">
      <c r="A105" s="6" t="str">
        <f>INDEX(Table2[NAMA BARANG],MATCH(ROW()-1,Table2[//]))</f>
        <v>Asahan CL 135/ mini (72)</v>
      </c>
      <c r="B105" s="7">
        <f>INDEX(Table2[TT],MATCH(ROW()-1,Table2[//]))</f>
        <v>18</v>
      </c>
      <c r="C105" s="8" t="str">
        <f>INDEX(Table2[KET],MATCH(ROW()-1,Table2[//]))</f>
        <v>36 box</v>
      </c>
    </row>
    <row r="106" spans="1:3">
      <c r="A106" s="6" t="str">
        <f>INDEX(Table2[NAMA BARANG],MATCH(ROW()-1,Table2[//]))</f>
        <v>Asahan CL-113/2H 1x48</v>
      </c>
      <c r="B106" s="7">
        <f>INDEX(Table2[TT],MATCH(ROW()-1,Table2[//]))</f>
        <v>1</v>
      </c>
      <c r="C106" s="8" t="str">
        <f>INDEX(Table2[KET],MATCH(ROW()-1,Table2[//]))</f>
        <v>30 box</v>
      </c>
    </row>
    <row r="107" spans="1:3">
      <c r="A107" s="6" t="str">
        <f>INDEX(Table2[NAMA BARANG],MATCH(ROW()-1,Table2[//]))</f>
        <v>Asahan CLI - 4581 pinguin (24)</v>
      </c>
      <c r="B107" s="7">
        <f>INDEX(Table2[TT],MATCH(ROW()-1,Table2[//]))</f>
        <v>2</v>
      </c>
      <c r="C107" s="8" t="str">
        <f>INDEX(Table2[KET],MATCH(ROW()-1,Table2[//]))</f>
        <v>60 box</v>
      </c>
    </row>
    <row r="108" spans="1:3">
      <c r="A108" s="6" t="str">
        <f>INDEX(Table2[NAMA BARANG],MATCH(ROW()-1,Table2[//]))</f>
        <v>Asahan dinosaurus 8188</v>
      </c>
      <c r="B108" s="7">
        <f>INDEX(Table2[TT],MATCH(ROW()-1,Table2[//]))</f>
        <v>8</v>
      </c>
      <c r="C108" s="8" t="str">
        <f>INDEX(Table2[KET],MATCH(ROW()-1,Table2[//]))</f>
        <v>1728 pc</v>
      </c>
    </row>
    <row r="109" spans="1:3">
      <c r="A109" s="6" t="str">
        <f>INDEX(Table2[NAMA BARANG],MATCH(ROW()-1,Table2[//]))</f>
        <v>Asahan DMS 030(36)</v>
      </c>
      <c r="B109" s="7">
        <f>INDEX(Table2[TT],MATCH(ROW()-1,Table2[//]))</f>
        <v>9</v>
      </c>
      <c r="C109" s="8" t="str">
        <f>INDEX(Table2[KET],MATCH(ROW()-1,Table2[//]))</f>
        <v>48 box</v>
      </c>
    </row>
    <row r="110" spans="1:3">
      <c r="A110" s="6" t="str">
        <f>INDEX(Table2[NAMA BARANG],MATCH(ROW()-1,Table2[//]))</f>
        <v>Asahan DMS 038</v>
      </c>
      <c r="B110" s="7">
        <f>INDEX(Table2[TT],MATCH(ROW()-1,Table2[//]))</f>
        <v>10</v>
      </c>
      <c r="C110" s="8" t="str">
        <f>INDEX(Table2[KET],MATCH(ROW()-1,Table2[//]))</f>
        <v>1152 pc</v>
      </c>
    </row>
    <row r="111" spans="1:3">
      <c r="A111" s="6" t="str">
        <f>INDEX(Table2[NAMA BARANG],MATCH(ROW()-1,Table2[//]))</f>
        <v>Asahan DY - 358 HP (1x48)</v>
      </c>
      <c r="B111" s="7">
        <f>INDEX(Table2[TT],MATCH(ROW()-1,Table2[//]))</f>
        <v>13</v>
      </c>
      <c r="C111" s="8" t="str">
        <f>INDEX(Table2[KET],MATCH(ROW()-1,Table2[//]))</f>
        <v>24 box</v>
      </c>
    </row>
    <row r="112" spans="1:3">
      <c r="A112" s="6" t="str">
        <f>INDEX(Table2[NAMA BARANG],MATCH(ROW()-1,Table2[//]))</f>
        <v>Asahan FC - 2258 Otopet</v>
      </c>
      <c r="B112" s="7">
        <f>INDEX(Table2[TT],MATCH(ROW()-1,Table2[//]))</f>
        <v>3</v>
      </c>
      <c r="C112" s="8" t="str">
        <f>INDEX(Table2[KET],MATCH(ROW()-1,Table2[//]))</f>
        <v>96 ls</v>
      </c>
    </row>
    <row r="113" spans="1:3">
      <c r="A113" s="6" t="str">
        <f>INDEX(Table2[NAMA BARANG],MATCH(ROW()-1,Table2[//]))</f>
        <v>Asahan G2 405 (36)</v>
      </c>
      <c r="B113" s="7">
        <f>INDEX(Table2[TT],MATCH(ROW()-1,Table2[//]))</f>
        <v>2</v>
      </c>
      <c r="C113" s="8" t="str">
        <f>INDEX(Table2[KET],MATCH(ROW()-1,Table2[//]))</f>
        <v>32 pk</v>
      </c>
    </row>
    <row r="114" spans="1:3">
      <c r="A114" s="6" t="str">
        <f>INDEX(Table2[NAMA BARANG],MATCH(ROW()-1,Table2[//]))</f>
        <v>Asahan GC 208/ PH/ Dot Disney 1 box (30 pc)</v>
      </c>
      <c r="B114" s="7">
        <f>INDEX(Table2[TT],MATCH(ROW()-1,Table2[//]))</f>
        <v>1</v>
      </c>
      <c r="C114" s="8" t="str">
        <f>INDEX(Table2[KET],MATCH(ROW()-1,Table2[//]))</f>
        <v>40 box</v>
      </c>
    </row>
    <row r="115" spans="1:3">
      <c r="A115" s="6" t="str">
        <f>INDEX(Table2[NAMA BARANG],MATCH(ROW()-1,Table2[//]))</f>
        <v>Asahan GZ.469</v>
      </c>
      <c r="B115" s="7">
        <f>INDEX(Table2[TT],MATCH(ROW()-1,Table2[//]))</f>
        <v>1</v>
      </c>
      <c r="C115" s="8" t="str">
        <f>INDEX(Table2[KET],MATCH(ROW()-1,Table2[//]))</f>
        <v>48 pc</v>
      </c>
    </row>
    <row r="116" spans="1:3">
      <c r="A116" s="6" t="str">
        <f>INDEX(Table2[NAMA BARANG],MATCH(ROW()-1,Table2[//]))</f>
        <v>Asahan H 100 (48)</v>
      </c>
      <c r="B116" s="7">
        <f>INDEX(Table2[TT],MATCH(ROW()-1,Table2[//]))</f>
        <v>1</v>
      </c>
      <c r="C116" s="8" t="str">
        <f>INDEX(Table2[KET],MATCH(ROW()-1,Table2[//]))</f>
        <v>48 box</v>
      </c>
    </row>
    <row r="117" spans="1:3">
      <c r="A117" s="6" t="str">
        <f>INDEX(Table2[NAMA BARANG],MATCH(ROW()-1,Table2[//]))</f>
        <v>Asahan H 200 (48)</v>
      </c>
      <c r="B117" s="7">
        <f>INDEX(Table2[TT],MATCH(ROW()-1,Table2[//]))</f>
        <v>2</v>
      </c>
      <c r="C117" s="8" t="str">
        <f>INDEX(Table2[KET],MATCH(ROW()-1,Table2[//]))</f>
        <v>36 box</v>
      </c>
    </row>
    <row r="118" spans="1:3">
      <c r="A118" s="6" t="str">
        <f>INDEX(Table2[NAMA BARANG],MATCH(ROW()-1,Table2[//]))</f>
        <v>Asahan Hati S 1382</v>
      </c>
      <c r="B118" s="7">
        <f>INDEX(Table2[TT],MATCH(ROW()-1,Table2[//]))</f>
        <v>1</v>
      </c>
      <c r="C118" s="8" t="str">
        <f>INDEX(Table2[KET],MATCH(ROW()-1,Table2[//]))</f>
        <v>360 ls</v>
      </c>
    </row>
    <row r="119" spans="1:3">
      <c r="A119" s="6" t="str">
        <f>INDEX(Table2[NAMA BARANG],MATCH(ROW()-1,Table2[//]))</f>
        <v>Asahan Hippo X357</v>
      </c>
      <c r="B119" s="7">
        <f>INDEX(Table2[TT],MATCH(ROW()-1,Table2[//]))</f>
        <v>19</v>
      </c>
      <c r="C119" s="8" t="str">
        <f>INDEX(Table2[KET],MATCH(ROW()-1,Table2[//]))</f>
        <v>135 ls</v>
      </c>
    </row>
    <row r="120" spans="1:3">
      <c r="A120" s="6" t="str">
        <f>INDEX(Table2[NAMA BARANG],MATCH(ROW()-1,Table2[//]))</f>
        <v>Asahan Hk C15-190</v>
      </c>
      <c r="B120" s="7">
        <f>INDEX(Table2[TT],MATCH(ROW()-1,Table2[//]))</f>
        <v>3</v>
      </c>
      <c r="C120" s="8" t="str">
        <f>INDEX(Table2[KET],MATCH(ROW()-1,Table2[//]))</f>
        <v>10 ls</v>
      </c>
    </row>
    <row r="121" spans="1:3">
      <c r="A121" s="6" t="str">
        <f>INDEX(Table2[NAMA BARANG],MATCH(ROW()-1,Table2[//]))</f>
        <v>Asahan HT 032 Prangko Barbie(1)/ 033 Barbie(1)</v>
      </c>
      <c r="B121" s="7">
        <f>INDEX(Table2[TT],MATCH(ROW()-1,Table2[//]))</f>
        <v>2</v>
      </c>
      <c r="C121" s="8" t="str">
        <f>INDEX(Table2[KET],MATCH(ROW()-1,Table2[//]))</f>
        <v>320 ls</v>
      </c>
    </row>
    <row r="122" spans="1:3">
      <c r="A122" s="6" t="str">
        <f>INDEX(Table2[NAMA BARANG],MATCH(ROW()-1,Table2[//]))</f>
        <v>Asahan JX 3749 (24)</v>
      </c>
      <c r="B122" s="7">
        <f>INDEX(Table2[TT],MATCH(ROW()-1,Table2[//]))</f>
        <v>2</v>
      </c>
      <c r="C122" s="8" t="str">
        <f>INDEX(Table2[KET],MATCH(ROW()-1,Table2[//]))</f>
        <v>30 box</v>
      </c>
    </row>
    <row r="123" spans="1:3">
      <c r="A123" s="6" t="str">
        <f>INDEX(Table2[NAMA BARANG],MATCH(ROW()-1,Table2[//]))</f>
        <v>Asahan Kayu A-163 (12)</v>
      </c>
      <c r="B123" s="7">
        <f>INDEX(Table2[TT],MATCH(ROW()-1,Table2[//]))</f>
        <v>1</v>
      </c>
      <c r="C123" s="8" t="str">
        <f>INDEX(Table2[KET],MATCH(ROW()-1,Table2[//]))</f>
        <v>90 ls</v>
      </c>
    </row>
    <row r="124" spans="1:3">
      <c r="A124" s="6" t="str">
        <f>INDEX(Table2[NAMA BARANG],MATCH(ROW()-1,Table2[//]))</f>
        <v>Asahan Kerang/ Ikan 29-4 bening/ BE-28 (SM)</v>
      </c>
      <c r="B124" s="7">
        <f>INDEX(Table2[TT],MATCH(ROW()-1,Table2[//]))</f>
        <v>8</v>
      </c>
      <c r="C124" s="8" t="str">
        <f>INDEX(Table2[KET],MATCH(ROW()-1,Table2[//]))</f>
        <v>60 ls</v>
      </c>
    </row>
    <row r="125" spans="1:3">
      <c r="A125" s="6" t="str">
        <f>INDEX(Table2[NAMA BARANG],MATCH(ROW()-1,Table2[//]))</f>
        <v>Asahan kereta api kayu</v>
      </c>
      <c r="B125" s="7">
        <f>INDEX(Table2[TT],MATCH(ROW()-1,Table2[//]))</f>
        <v>1</v>
      </c>
      <c r="C125" s="8" t="str">
        <f>INDEX(Table2[KET],MATCH(ROW()-1,Table2[//]))</f>
        <v>80 box</v>
      </c>
    </row>
    <row r="126" spans="1:3">
      <c r="A126" s="6" t="str">
        <f>INDEX(Table2[NAMA BARANG],MATCH(ROW()-1,Table2[//]))</f>
        <v>Asahan KFC</v>
      </c>
      <c r="B126" s="7">
        <f>INDEX(Table2[TT],MATCH(ROW()-1,Table2[//]))</f>
        <v>8</v>
      </c>
      <c r="C126" s="8" t="str">
        <f>INDEX(Table2[KET],MATCH(ROW()-1,Table2[//]))</f>
        <v>48 box</v>
      </c>
    </row>
    <row r="127" spans="1:3">
      <c r="A127" s="6" t="str">
        <f>INDEX(Table2[NAMA BARANG],MATCH(ROW()-1,Table2[//]))</f>
        <v>Asahan KM 9088D/ 2 Hole</v>
      </c>
      <c r="B127" s="7">
        <f>INDEX(Table2[TT],MATCH(ROW()-1,Table2[//]))</f>
        <v>1</v>
      </c>
      <c r="C127" s="8" t="str">
        <f>INDEX(Table2[KET],MATCH(ROW()-1,Table2[//]))</f>
        <v>960 pc</v>
      </c>
    </row>
    <row r="128" spans="1:3">
      <c r="A128" s="6" t="str">
        <f>INDEX(Table2[NAMA BARANG],MATCH(ROW()-1,Table2[//]))</f>
        <v>Asahan Lokomotif 2535</v>
      </c>
      <c r="B128" s="7">
        <f>INDEX(Table2[TT],MATCH(ROW()-1,Table2[//]))</f>
        <v>3</v>
      </c>
      <c r="C128" s="8" t="str">
        <f>INDEX(Table2[KET],MATCH(ROW()-1,Table2[//]))</f>
        <v>60 ls</v>
      </c>
    </row>
    <row r="129" spans="1:3">
      <c r="A129" s="6" t="str">
        <f>INDEX(Table2[NAMA BARANG],MATCH(ROW()-1,Table2[//]))</f>
        <v>Asahan Meja 004 blk</v>
      </c>
      <c r="B129" s="7">
        <f>INDEX(Table2[TT],MATCH(ROW()-1,Table2[//]))</f>
        <v>7</v>
      </c>
      <c r="C129" s="8" t="str">
        <f>INDEX(Table2[KET],MATCH(ROW()-1,Table2[//]))</f>
        <v>96 pc</v>
      </c>
    </row>
    <row r="130" spans="1:3">
      <c r="A130" s="6" t="str">
        <f>INDEX(Table2[NAMA BARANG],MATCH(ROW()-1,Table2[//]))</f>
        <v>Asahan Meja 0613</v>
      </c>
      <c r="B130" s="7">
        <f>INDEX(Table2[TT],MATCH(ROW()-1,Table2[//]))</f>
        <v>10</v>
      </c>
      <c r="C130" s="8" t="str">
        <f>INDEX(Table2[KET],MATCH(ROW()-1,Table2[//]))</f>
        <v>72 pc</v>
      </c>
    </row>
    <row r="131" spans="1:3">
      <c r="A131" s="6" t="str">
        <f>INDEX(Table2[NAMA BARANG],MATCH(ROW()-1,Table2[//]))</f>
        <v>Asahan Meja 0618</v>
      </c>
      <c r="B131" s="7">
        <f>INDEX(Table2[TT],MATCH(ROW()-1,Table2[//]))</f>
        <v>4</v>
      </c>
      <c r="C131" s="8" t="str">
        <f>INDEX(Table2[KET],MATCH(ROW()-1,Table2[//]))</f>
        <v>96 pc</v>
      </c>
    </row>
    <row r="132" spans="1:3">
      <c r="A132" s="6" t="str">
        <f>INDEX(Table2[NAMA BARANG],MATCH(ROW()-1,Table2[//]))</f>
        <v>Asahan Meja 0619 Tank</v>
      </c>
      <c r="B132" s="7">
        <f>INDEX(Table2[TT],MATCH(ROW()-1,Table2[//]))</f>
        <v>8</v>
      </c>
      <c r="C132" s="8" t="str">
        <f>INDEX(Table2[KET],MATCH(ROW()-1,Table2[//]))</f>
        <v>96 pc</v>
      </c>
    </row>
    <row r="133" spans="1:3">
      <c r="A133" s="6" t="str">
        <f>INDEX(Table2[NAMA BARANG],MATCH(ROW()-1,Table2[//]))</f>
        <v>Asahan Meja 1001</v>
      </c>
      <c r="B133" s="7">
        <f>INDEX(Table2[TT],MATCH(ROW()-1,Table2[//]))</f>
        <v>7</v>
      </c>
      <c r="C133" s="8" t="str">
        <f>INDEX(Table2[KET],MATCH(ROW()-1,Table2[//]))</f>
        <v>120 pc</v>
      </c>
    </row>
    <row r="134" spans="1:3">
      <c r="A134" s="6" t="str">
        <f>INDEX(Table2[NAMA BARANG],MATCH(ROW()-1,Table2[//]))</f>
        <v>Asahan Meja 1006</v>
      </c>
      <c r="B134" s="7">
        <f>INDEX(Table2[TT],MATCH(ROW()-1,Table2[//]))</f>
        <v>2</v>
      </c>
      <c r="C134" s="8" t="str">
        <f>INDEX(Table2[KET],MATCH(ROW()-1,Table2[//]))</f>
        <v>96 pc</v>
      </c>
    </row>
    <row r="135" spans="1:3">
      <c r="A135" s="6" t="str">
        <f>INDEX(Table2[NAMA BARANG],MATCH(ROW()-1,Table2[//]))</f>
        <v>Asahan Meja 1F YF 9103</v>
      </c>
      <c r="B135" s="7">
        <f>INDEX(Table2[TT],MATCH(ROW()-1,Table2[//]))</f>
        <v>5</v>
      </c>
      <c r="C135" s="8" t="str">
        <f>INDEX(Table2[KET],MATCH(ROW()-1,Table2[//]))</f>
        <v>72 pc</v>
      </c>
    </row>
    <row r="136" spans="1:3">
      <c r="A136" s="6" t="str">
        <f>INDEX(Table2[NAMA BARANG],MATCH(ROW()-1,Table2[//]))</f>
        <v>Asahan meja 5528</v>
      </c>
      <c r="B136" s="7">
        <f>INDEX(Table2[TT],MATCH(ROW()-1,Table2[//]))</f>
        <v>1</v>
      </c>
      <c r="C136" s="8" t="str">
        <f>INDEX(Table2[KET],MATCH(ROW()-1,Table2[//]))</f>
        <v>180 pc</v>
      </c>
    </row>
    <row r="137" spans="1:3">
      <c r="A137" s="6" t="str">
        <f>INDEX(Table2[NAMA BARANG],MATCH(ROW()-1,Table2[//]))</f>
        <v>Asahan Meja 601 MM</v>
      </c>
      <c r="B137" s="7">
        <f>INDEX(Table2[TT],MATCH(ROW()-1,Table2[//]))</f>
        <v>3</v>
      </c>
      <c r="C137" s="8" t="str">
        <f>INDEX(Table2[KET],MATCH(ROW()-1,Table2[//]))</f>
        <v>96 pc</v>
      </c>
    </row>
    <row r="138" spans="1:3">
      <c r="A138" s="6" t="str">
        <f>INDEX(Table2[NAMA BARANG],MATCH(ROW()-1,Table2[//]))</f>
        <v>Asahan Meja 610</v>
      </c>
      <c r="B138" s="7">
        <f>INDEX(Table2[TT],MATCH(ROW()-1,Table2[//]))</f>
        <v>5</v>
      </c>
      <c r="C138" s="8" t="str">
        <f>INDEX(Table2[KET],MATCH(ROW()-1,Table2[//]))</f>
        <v>96 pc</v>
      </c>
    </row>
    <row r="139" spans="1:3">
      <c r="A139" s="6" t="str">
        <f>INDEX(Table2[NAMA BARANG],MATCH(ROW()-1,Table2[//]))</f>
        <v>Asahan Meja 612</v>
      </c>
      <c r="B139" s="7">
        <f>INDEX(Table2[TT],MATCH(ROW()-1,Table2[//]))</f>
        <v>18</v>
      </c>
      <c r="C139" s="8" t="str">
        <f>INDEX(Table2[KET],MATCH(ROW()-1,Table2[//]))</f>
        <v>36 pc</v>
      </c>
    </row>
    <row r="140" spans="1:3">
      <c r="A140" s="6" t="str">
        <f>INDEX(Table2[NAMA BARANG],MATCH(ROW()-1,Table2[//]))</f>
        <v>Asahan meja 615</v>
      </c>
      <c r="B140" s="7">
        <f>INDEX(Table2[TT],MATCH(ROW()-1,Table2[//]))</f>
        <v>5</v>
      </c>
      <c r="C140" s="8">
        <f>INDEX(Table2[KET],MATCH(ROW()-1,Table2[//]))</f>
        <v>96</v>
      </c>
    </row>
    <row r="141" spans="1:3">
      <c r="A141" s="6" t="str">
        <f>INDEX(Table2[NAMA BARANG],MATCH(ROW()-1,Table2[//]))</f>
        <v>Asahan Meja 6516 Piglet</v>
      </c>
      <c r="B141" s="7">
        <f>INDEX(Table2[TT],MATCH(ROW()-1,Table2[//]))</f>
        <v>3</v>
      </c>
      <c r="C141" s="8" t="str">
        <f>INDEX(Table2[KET],MATCH(ROW()-1,Table2[//]))</f>
        <v>96 pc</v>
      </c>
    </row>
    <row r="142" spans="1:3">
      <c r="A142" s="6" t="str">
        <f>INDEX(Table2[NAMA BARANG],MATCH(ROW()-1,Table2[//]))</f>
        <v>Asahan meja 7913</v>
      </c>
      <c r="B142" s="7">
        <f>INDEX(Table2[TT],MATCH(ROW()-1,Table2[//]))</f>
        <v>5</v>
      </c>
      <c r="C142" s="8" t="str">
        <f>INDEX(Table2[KET],MATCH(ROW()-1,Table2[//]))</f>
        <v>144 pc</v>
      </c>
    </row>
    <row r="143" spans="1:3">
      <c r="A143" s="6" t="str">
        <f>INDEX(Table2[NAMA BARANG],MATCH(ROW()-1,Table2[//]))</f>
        <v>Asahan Meja 7922 blk</v>
      </c>
      <c r="B143" s="7">
        <f>INDEX(Table2[TT],MATCH(ROW()-1,Table2[//]))</f>
        <v>2</v>
      </c>
      <c r="C143" s="8" t="str">
        <f>INDEX(Table2[KET],MATCH(ROW()-1,Table2[//]))</f>
        <v>144 pc</v>
      </c>
    </row>
    <row r="144" spans="1:3">
      <c r="A144" s="6" t="str">
        <f>INDEX(Table2[NAMA BARANG],MATCH(ROW()-1,Table2[//]))</f>
        <v>Asahan Meja 7923</v>
      </c>
      <c r="B144" s="7">
        <f>INDEX(Table2[TT],MATCH(ROW()-1,Table2[//]))</f>
        <v>13</v>
      </c>
      <c r="C144" s="8" t="str">
        <f>INDEX(Table2[KET],MATCH(ROW()-1,Table2[//]))</f>
        <v>144 pc</v>
      </c>
    </row>
    <row r="145" spans="1:3">
      <c r="A145" s="6" t="str">
        <f>INDEX(Table2[NAMA BARANG],MATCH(ROW()-1,Table2[//]))</f>
        <v>Asahan Meja 8004 A motif</v>
      </c>
      <c r="B145" s="7">
        <f>INDEX(Table2[TT],MATCH(ROW()-1,Table2[//]))</f>
        <v>6</v>
      </c>
      <c r="C145" s="8" t="str">
        <f>INDEX(Table2[KET],MATCH(ROW()-1,Table2[//]))</f>
        <v>120 pc</v>
      </c>
    </row>
    <row r="146" spans="1:3">
      <c r="A146" s="6" t="str">
        <f>INDEX(Table2[NAMA BARANG],MATCH(ROW()-1,Table2[//]))</f>
        <v>Asahan Meja 8005 A</v>
      </c>
      <c r="B146" s="7">
        <f>INDEX(Table2[TT],MATCH(ROW()-1,Table2[//]))</f>
        <v>2</v>
      </c>
      <c r="C146" s="8" t="str">
        <f>INDEX(Table2[KET],MATCH(ROW()-1,Table2[//]))</f>
        <v>120 ls</v>
      </c>
    </row>
    <row r="147" spans="1:3">
      <c r="A147" s="6" t="str">
        <f>INDEX(Table2[NAMA BARANG],MATCH(ROW()-1,Table2[//]))</f>
        <v>Asahan Meja 826 kotak motif</v>
      </c>
      <c r="B147" s="7">
        <f>INDEX(Table2[TT],MATCH(ROW()-1,Table2[//]))</f>
        <v>25</v>
      </c>
      <c r="C147" s="8" t="str">
        <f>INDEX(Table2[KET],MATCH(ROW()-1,Table2[//]))</f>
        <v>180 pc</v>
      </c>
    </row>
    <row r="148" spans="1:3">
      <c r="A148" s="6" t="str">
        <f>INDEX(Table2[NAMA BARANG],MATCH(ROW()-1,Table2[//]))</f>
        <v>Asahan Meja 8621 Dragon</v>
      </c>
      <c r="B148" s="7">
        <f>INDEX(Table2[TT],MATCH(ROW()-1,Table2[//]))</f>
        <v>6</v>
      </c>
      <c r="C148" s="8" t="str">
        <f>INDEX(Table2[KET],MATCH(ROW()-1,Table2[//]))</f>
        <v>96 pc</v>
      </c>
    </row>
    <row r="149" spans="1:3">
      <c r="A149" s="6" t="str">
        <f>INDEX(Table2[NAMA BARANG],MATCH(ROW()-1,Table2[//]))</f>
        <v>Asahan Meja 8808A blk</v>
      </c>
      <c r="B149" s="7">
        <f>INDEX(Table2[TT],MATCH(ROW()-1,Table2[//]))</f>
        <v>1</v>
      </c>
      <c r="C149" s="8" t="str">
        <f>INDEX(Table2[KET],MATCH(ROW()-1,Table2[//]))</f>
        <v>120 pc</v>
      </c>
    </row>
    <row r="150" spans="1:3">
      <c r="A150" s="6" t="str">
        <f>INDEX(Table2[NAMA BARANG],MATCH(ROW()-1,Table2[//]))</f>
        <v>Asahan Meja 9163</v>
      </c>
      <c r="B150" s="7">
        <f>INDEX(Table2[TT],MATCH(ROW()-1,Table2[//]))</f>
        <v>8</v>
      </c>
      <c r="C150" s="8" t="str">
        <f>INDEX(Table2[KET],MATCH(ROW()-1,Table2[//]))</f>
        <v>144 pc</v>
      </c>
    </row>
    <row r="151" spans="1:3">
      <c r="A151" s="6" t="str">
        <f>INDEX(Table2[NAMA BARANG],MATCH(ROW()-1,Table2[//]))</f>
        <v>Asahan meja 9233</v>
      </c>
      <c r="B151" s="7">
        <f>INDEX(Table2[TT],MATCH(ROW()-1,Table2[//]))</f>
        <v>16</v>
      </c>
      <c r="C151" s="8" t="str">
        <f>INDEX(Table2[KET],MATCH(ROW()-1,Table2[//]))</f>
        <v>144 pcs</v>
      </c>
    </row>
    <row r="152" spans="1:3">
      <c r="A152" s="6" t="str">
        <f>INDEX(Table2[NAMA BARANG],MATCH(ROW()-1,Table2[//]))</f>
        <v>Asahan Meja A 33</v>
      </c>
      <c r="B152" s="7">
        <f>INDEX(Table2[TT],MATCH(ROW()-1,Table2[//]))</f>
        <v>21</v>
      </c>
      <c r="C152" s="8" t="str">
        <f>INDEX(Table2[KET],MATCH(ROW()-1,Table2[//]))</f>
        <v>96 PCS</v>
      </c>
    </row>
    <row r="153" spans="1:3">
      <c r="A153" s="6" t="str">
        <f>INDEX(Table2[NAMA BARANG],MATCH(ROW()-1,Table2[//]))</f>
        <v>Asahan Meja A002</v>
      </c>
      <c r="B153" s="7">
        <f>INDEX(Table2[TT],MATCH(ROW()-1,Table2[//]))</f>
        <v>2</v>
      </c>
      <c r="C153" s="8" t="str">
        <f>INDEX(Table2[KET],MATCH(ROW()-1,Table2[//]))</f>
        <v>96 pc</v>
      </c>
    </row>
    <row r="154" spans="1:3">
      <c r="A154" s="6" t="str">
        <f>INDEX(Table2[NAMA BARANG],MATCH(ROW()-1,Table2[//]))</f>
        <v>Asahan Meja CL 204</v>
      </c>
      <c r="B154" s="7">
        <f>INDEX(Table2[TT],MATCH(ROW()-1,Table2[//]))</f>
        <v>2</v>
      </c>
      <c r="C154" s="8" t="str">
        <f>INDEX(Table2[KET],MATCH(ROW()-1,Table2[//]))</f>
        <v>120 pc</v>
      </c>
    </row>
    <row r="155" spans="1:3">
      <c r="A155" s="6" t="str">
        <f>INDEX(Table2[NAMA BARANG],MATCH(ROW()-1,Table2[//]))</f>
        <v>Asahan Meja S 229 EGG</v>
      </c>
      <c r="B155" s="7">
        <f>INDEX(Table2[TT],MATCH(ROW()-1,Table2[//]))</f>
        <v>3</v>
      </c>
      <c r="C155" s="8" t="str">
        <f>INDEX(Table2[KET],MATCH(ROW()-1,Table2[//]))</f>
        <v>120 pc</v>
      </c>
    </row>
    <row r="156" spans="1:3">
      <c r="A156" s="6" t="str">
        <f>INDEX(Table2[NAMA BARANG],MATCH(ROW()-1,Table2[//]))</f>
        <v>Asahan Meja S 5227</v>
      </c>
      <c r="B156" s="7">
        <f>INDEX(Table2[TT],MATCH(ROW()-1,Table2[//]))</f>
        <v>9</v>
      </c>
      <c r="C156" s="8" t="str">
        <f>INDEX(Table2[KET],MATCH(ROW()-1,Table2[//]))</f>
        <v>120 pc</v>
      </c>
    </row>
    <row r="157" spans="1:3">
      <c r="A157" s="6" t="str">
        <f>INDEX(Table2[NAMA BARANG],MATCH(ROW()-1,Table2[//]))</f>
        <v>Asahan meja S233</v>
      </c>
      <c r="B157" s="7">
        <f>INDEX(Table2[TT],MATCH(ROW()-1,Table2[//]))</f>
        <v>1</v>
      </c>
      <c r="C157" s="8" t="str">
        <f>INDEX(Table2[KET],MATCH(ROW()-1,Table2[//]))</f>
        <v>180 pc</v>
      </c>
    </row>
    <row r="158" spans="1:3">
      <c r="A158" s="6" t="str">
        <f>INDEX(Table2[NAMA BARANG],MATCH(ROW()-1,Table2[//]))</f>
        <v>Asahan Meja S530</v>
      </c>
      <c r="B158" s="7">
        <f>INDEX(Table2[TT],MATCH(ROW()-1,Table2[//]))</f>
        <v>2</v>
      </c>
      <c r="C158" s="8" t="str">
        <f>INDEX(Table2[KET],MATCH(ROW()-1,Table2[//]))</f>
        <v>180 pc</v>
      </c>
    </row>
    <row r="159" spans="1:3">
      <c r="A159" s="6" t="str">
        <f>INDEX(Table2[NAMA BARANG],MATCH(ROW()-1,Table2[//]))</f>
        <v>Asahan Meja S558</v>
      </c>
      <c r="B159" s="7">
        <f>INDEX(Table2[TT],MATCH(ROW()-1,Table2[//]))</f>
        <v>9</v>
      </c>
      <c r="C159" s="8" t="str">
        <f>INDEX(Table2[KET],MATCH(ROW()-1,Table2[//]))</f>
        <v>96 pc</v>
      </c>
    </row>
    <row r="160" spans="1:3">
      <c r="A160" s="6" t="str">
        <f>INDEX(Table2[NAMA BARANG],MATCH(ROW()-1,Table2[//]))</f>
        <v>Asahan Meja SX 0057</v>
      </c>
      <c r="B160" s="7">
        <f>INDEX(Table2[TT],MATCH(ROW()-1,Table2[//]))</f>
        <v>14</v>
      </c>
      <c r="C160" s="8" t="str">
        <f>INDEX(Table2[KET],MATCH(ROW()-1,Table2[//]))</f>
        <v>72 pc</v>
      </c>
    </row>
    <row r="161" spans="1:3">
      <c r="A161" s="6" t="str">
        <f>INDEX(Table2[NAMA BARANG],MATCH(ROW()-1,Table2[//]))</f>
        <v>Asahan Meja TG 3081</v>
      </c>
      <c r="B161" s="7">
        <f>INDEX(Table2[TT],MATCH(ROW()-1,Table2[//]))</f>
        <v>2</v>
      </c>
      <c r="C161" s="8" t="str">
        <f>INDEX(Table2[KET],MATCH(ROW()-1,Table2[//]))</f>
        <v>96 pc</v>
      </c>
    </row>
    <row r="162" spans="1:3">
      <c r="A162" s="6" t="str">
        <f>INDEX(Table2[NAMA BARANG],MATCH(ROW()-1,Table2[//]))</f>
        <v>Asahan Meja XC S223</v>
      </c>
      <c r="B162" s="7">
        <f>INDEX(Table2[TT],MATCH(ROW()-1,Table2[//]))</f>
        <v>3</v>
      </c>
      <c r="C162" s="8" t="str">
        <f>INDEX(Table2[KET],MATCH(ROW()-1,Table2[//]))</f>
        <v>120 pc</v>
      </c>
    </row>
    <row r="163" spans="1:3">
      <c r="A163" s="6" t="str">
        <f>INDEX(Table2[NAMA BARANG],MATCH(ROW()-1,Table2[//]))</f>
        <v>Asahan Meja XM 8005</v>
      </c>
      <c r="B163" s="7">
        <f>INDEX(Table2[TT],MATCH(ROW()-1,Table2[//]))</f>
        <v>71</v>
      </c>
      <c r="C163" s="8" t="str">
        <f>INDEX(Table2[KET],MATCH(ROW()-1,Table2[//]))</f>
        <v>120 pc</v>
      </c>
    </row>
    <row r="164" spans="1:3">
      <c r="A164" s="6" t="str">
        <f>INDEX(Table2[NAMA BARANG],MATCH(ROW()-1,Table2[//]))</f>
        <v>Asahan Mono 908 (1x32)</v>
      </c>
      <c r="B164" s="7">
        <f>INDEX(Table2[TT],MATCH(ROW()-1,Table2[//]))</f>
        <v>1</v>
      </c>
      <c r="C164" s="8" t="str">
        <f>INDEX(Table2[KET],MATCH(ROW()-1,Table2[//]))</f>
        <v>40 box</v>
      </c>
    </row>
    <row r="165" spans="1:3">
      <c r="A165" s="6" t="str">
        <f>INDEX(Table2[NAMA BARANG],MATCH(ROW()-1,Table2[//]))</f>
        <v>Asahan P 527 (48)</v>
      </c>
      <c r="B165" s="7">
        <f>INDEX(Table2[TT],MATCH(ROW()-1,Table2[//]))</f>
        <v>1</v>
      </c>
      <c r="C165" s="8" t="str">
        <f>INDEX(Table2[KET],MATCH(ROW()-1,Table2[//]))</f>
        <v>36 box</v>
      </c>
    </row>
    <row r="166" spans="1:3">
      <c r="A166" s="6" t="str">
        <f>INDEX(Table2[NAMA BARANG],MATCH(ROW()-1,Table2[//]))</f>
        <v>Asahan pensil K 2177</v>
      </c>
      <c r="B166" s="7">
        <f>INDEX(Table2[TT],MATCH(ROW()-1,Table2[//]))</f>
        <v>136</v>
      </c>
      <c r="C166" s="8" t="str">
        <f>INDEX(Table2[KET],MATCH(ROW()-1,Table2[//]))</f>
        <v>60 ls</v>
      </c>
    </row>
    <row r="167" spans="1:3">
      <c r="A167" s="6" t="str">
        <f>INDEX(Table2[NAMA BARANG],MATCH(ROW()-1,Table2[//]))</f>
        <v>Asahan pensil TF 987</v>
      </c>
      <c r="B167" s="7">
        <f>INDEX(Table2[TT],MATCH(ROW()-1,Table2[//]))</f>
        <v>34</v>
      </c>
      <c r="C167" s="8" t="str">
        <f>INDEX(Table2[KET],MATCH(ROW()-1,Table2[//]))</f>
        <v>36 ls</v>
      </c>
    </row>
    <row r="168" spans="1:3">
      <c r="A168" s="6" t="str">
        <f>INDEX(Table2[NAMA BARANG],MATCH(ROW()-1,Table2[//]))</f>
        <v>Asahan pot 8022 (24)</v>
      </c>
      <c r="B168" s="7">
        <f>INDEX(Table2[TT],MATCH(ROW()-1,Table2[//]))</f>
        <v>1</v>
      </c>
      <c r="C168" s="8" t="str">
        <f>INDEX(Table2[KET],MATCH(ROW()-1,Table2[//]))</f>
        <v>48 box</v>
      </c>
    </row>
    <row r="169" spans="1:3">
      <c r="A169" s="6" t="str">
        <f>INDEX(Table2[NAMA BARANG],MATCH(ROW()-1,Table2[//]))</f>
        <v xml:space="preserve">Asahan pot R 3009 (54) </v>
      </c>
      <c r="B169" s="7">
        <f>INDEX(Table2[TT],MATCH(ROW()-1,Table2[//]))</f>
        <v>2</v>
      </c>
      <c r="C169" s="8" t="str">
        <f>INDEX(Table2[KET],MATCH(ROW()-1,Table2[//]))</f>
        <v>40 pot</v>
      </c>
    </row>
    <row r="170" spans="1:3">
      <c r="A170" s="6" t="str">
        <f>INDEX(Table2[NAMA BARANG],MATCH(ROW()-1,Table2[//]))</f>
        <v>Asahan R 6024 (48)</v>
      </c>
      <c r="B170" s="7">
        <f>INDEX(Table2[TT],MATCH(ROW()-1,Table2[//]))</f>
        <v>1</v>
      </c>
      <c r="C170" s="8" t="str">
        <f>INDEX(Table2[KET],MATCH(ROW()-1,Table2[//]))</f>
        <v>40 box</v>
      </c>
    </row>
    <row r="171" spans="1:3">
      <c r="A171" s="6" t="str">
        <f>INDEX(Table2[NAMA BARANG],MATCH(ROW()-1,Table2[//]))</f>
        <v>Asahan RC 6008</v>
      </c>
      <c r="B171" s="7">
        <f>INDEX(Table2[TT],MATCH(ROW()-1,Table2[//]))</f>
        <v>23</v>
      </c>
      <c r="C171" s="8" t="str">
        <f>INDEX(Table2[KET],MATCH(ROW()-1,Table2[//]))</f>
        <v>128 ls</v>
      </c>
    </row>
    <row r="172" spans="1:3">
      <c r="A172" s="6" t="str">
        <f>INDEX(Table2[NAMA BARANG],MATCH(ROW()-1,Table2[//]))</f>
        <v>Asahan RC 8042</v>
      </c>
      <c r="B172" s="7">
        <f>INDEX(Table2[TT],MATCH(ROW()-1,Table2[//]))</f>
        <v>4</v>
      </c>
      <c r="C172" s="8" t="str">
        <f>INDEX(Table2[KET],MATCH(ROW()-1,Table2[//]))</f>
        <v>24 box</v>
      </c>
    </row>
    <row r="173" spans="1:3">
      <c r="A173" s="6" t="str">
        <f>INDEX(Table2[NAMA BARANG],MATCH(ROW()-1,Table2[//]))</f>
        <v>Asahan RC 8060/ 2H (24)</v>
      </c>
      <c r="B173" s="7">
        <f>INDEX(Table2[TT],MATCH(ROW()-1,Table2[//]))</f>
        <v>2</v>
      </c>
      <c r="C173" s="8" t="str">
        <f>INDEX(Table2[KET],MATCH(ROW()-1,Table2[//]))</f>
        <v>48 box</v>
      </c>
    </row>
    <row r="174" spans="1:3">
      <c r="A174" s="6" t="str">
        <f>INDEX(Table2[NAMA BARANG],MATCH(ROW()-1,Table2[//]))</f>
        <v>Asahan RC 847 (24)</v>
      </c>
      <c r="B174" s="7">
        <f>INDEX(Table2[TT],MATCH(ROW()-1,Table2[//]))</f>
        <v>3</v>
      </c>
      <c r="C174" s="8" t="str">
        <f>INDEX(Table2[KET],MATCH(ROW()-1,Table2[//]))</f>
        <v>48 box</v>
      </c>
    </row>
    <row r="175" spans="1:3">
      <c r="A175" s="6" t="str">
        <f>INDEX(Table2[NAMA BARANG],MATCH(ROW()-1,Table2[//]))</f>
        <v>Asahan Remcai 894</v>
      </c>
      <c r="B175" s="7">
        <f>INDEX(Table2[TT],MATCH(ROW()-1,Table2[//]))</f>
        <v>2</v>
      </c>
      <c r="C175" s="8" t="str">
        <f>INDEX(Table2[KET],MATCH(ROW()-1,Table2[//]))</f>
        <v>96 ls</v>
      </c>
    </row>
    <row r="176" spans="1:3">
      <c r="A176" s="6" t="str">
        <f>INDEX(Table2[NAMA BARANG],MATCH(ROW()-1,Table2[//]))</f>
        <v>Asahan Remcai RC 6016</v>
      </c>
      <c r="B176" s="7">
        <f>INDEX(Table2[TT],MATCH(ROW()-1,Table2[//]))</f>
        <v>5</v>
      </c>
      <c r="C176" s="8" t="str">
        <f>INDEX(Table2[KET],MATCH(ROW()-1,Table2[//]))</f>
        <v>96 ls</v>
      </c>
    </row>
    <row r="177" spans="1:3">
      <c r="A177" s="6" t="str">
        <f>INDEX(Table2[NAMA BARANG],MATCH(ROW()-1,Table2[//]))</f>
        <v>Asahan Remcai RC 700</v>
      </c>
      <c r="B177" s="7">
        <f>INDEX(Table2[TT],MATCH(ROW()-1,Table2[//]))</f>
        <v>4</v>
      </c>
      <c r="C177" s="8" t="str">
        <f>INDEX(Table2[KET],MATCH(ROW()-1,Table2[//]))</f>
        <v>128 ls</v>
      </c>
    </row>
    <row r="178" spans="1:3">
      <c r="A178" s="6" t="str">
        <f>INDEX(Table2[NAMA BARANG],MATCH(ROW()-1,Table2[//]))</f>
        <v>Asahan SC 6023</v>
      </c>
      <c r="B178" s="7">
        <f>INDEX(Table2[TT],MATCH(ROW()-1,Table2[//]))</f>
        <v>39</v>
      </c>
      <c r="C178" s="8" t="str">
        <f>INDEX(Table2[KET],MATCH(ROW()-1,Table2[//]))</f>
        <v>72 ls</v>
      </c>
    </row>
    <row r="179" spans="1:3">
      <c r="A179" s="6" t="str">
        <f>INDEX(Table2[NAMA BARANG],MATCH(ROW()-1,Table2[//]))</f>
        <v>Asahan SC 6029</v>
      </c>
      <c r="B179" s="7">
        <f>INDEX(Table2[TT],MATCH(ROW()-1,Table2[//]))</f>
        <v>1</v>
      </c>
      <c r="C179" s="8" t="str">
        <f>INDEX(Table2[KET],MATCH(ROW()-1,Table2[//]))</f>
        <v>40 ls</v>
      </c>
    </row>
    <row r="180" spans="1:3">
      <c r="A180" s="6" t="str">
        <f>INDEX(Table2[NAMA BARANG],MATCH(ROW()-1,Table2[//]))</f>
        <v>Asahan SC 6029/ 2H (48)</v>
      </c>
      <c r="B180" s="7">
        <f>INDEX(Table2[TT],MATCH(ROW()-1,Table2[//]))</f>
        <v>1</v>
      </c>
      <c r="C180" s="8" t="str">
        <f>INDEX(Table2[KET],MATCH(ROW()-1,Table2[//]))</f>
        <v>24 box</v>
      </c>
    </row>
    <row r="181" spans="1:3">
      <c r="A181" s="6" t="str">
        <f>INDEX(Table2[NAMA BARANG],MATCH(ROW()-1,Table2[//]))</f>
        <v>Asahan SC 621 (48)</v>
      </c>
      <c r="B181" s="7">
        <f>INDEX(Table2[TT],MATCH(ROW()-1,Table2[//]))</f>
        <v>5</v>
      </c>
      <c r="C181" s="8" t="str">
        <f>INDEX(Table2[KET],MATCH(ROW()-1,Table2[//]))</f>
        <v>24 box</v>
      </c>
    </row>
    <row r="182" spans="1:3">
      <c r="A182" s="6" t="str">
        <f>INDEX(Table2[NAMA BARANG],MATCH(ROW()-1,Table2[//]))</f>
        <v>Asahan SH 203 (24)</v>
      </c>
      <c r="B182" s="7">
        <f>INDEX(Table2[TT],MATCH(ROW()-1,Table2[//]))</f>
        <v>19</v>
      </c>
      <c r="C182" s="8" t="str">
        <f>INDEX(Table2[KET],MATCH(ROW()-1,Table2[//]))</f>
        <v>120 pot</v>
      </c>
    </row>
    <row r="183" spans="1:3">
      <c r="A183" s="6" t="str">
        <f>INDEX(Table2[NAMA BARANG],MATCH(ROW()-1,Table2[//]))</f>
        <v>Asahan SH 324 jos (48)</v>
      </c>
      <c r="B183" s="7">
        <f>INDEX(Table2[TT],MATCH(ROW()-1,Table2[//]))</f>
        <v>4</v>
      </c>
      <c r="C183" s="8" t="str">
        <f>INDEX(Table2[KET],MATCH(ROW()-1,Table2[//]))</f>
        <v>90 pot</v>
      </c>
    </row>
    <row r="184" spans="1:3">
      <c r="A184" s="6" t="str">
        <f>INDEX(Table2[NAMA BARANG],MATCH(ROW()-1,Table2[//]))</f>
        <v>Asahan SH 6512 oval Apple Bear (1 box=20)</v>
      </c>
      <c r="B184" s="7">
        <f>INDEX(Table2[TT],MATCH(ROW()-1,Table2[//]))</f>
        <v>1</v>
      </c>
      <c r="C184" s="8" t="str">
        <f>INDEX(Table2[KET],MATCH(ROW()-1,Table2[//]))</f>
        <v>480 pc</v>
      </c>
    </row>
    <row r="185" spans="1:3">
      <c r="A185" s="6" t="str">
        <f>INDEX(Table2[NAMA BARANG],MATCH(ROW()-1,Table2[//]))</f>
        <v>Asahan SP-720 Tabung Coller (1x24)</v>
      </c>
      <c r="B185" s="7">
        <f>INDEX(Table2[TT],MATCH(ROW()-1,Table2[//]))</f>
        <v>4</v>
      </c>
      <c r="C185" s="8" t="str">
        <f>INDEX(Table2[KET],MATCH(ROW()-1,Table2[//]))</f>
        <v>60 ls</v>
      </c>
    </row>
    <row r="186" spans="1:3">
      <c r="A186" s="6" t="str">
        <f>INDEX(Table2[NAMA BARANG],MATCH(ROW()-1,Table2[//]))</f>
        <v>Asahan SR 870B (72)</v>
      </c>
      <c r="B186" s="7">
        <f>INDEX(Table2[TT],MATCH(ROW()-1,Table2[//]))</f>
        <v>4</v>
      </c>
      <c r="C186" s="8" t="str">
        <f>INDEX(Table2[KET],MATCH(ROW()-1,Table2[//]))</f>
        <v>72 box</v>
      </c>
    </row>
    <row r="187" spans="1:3">
      <c r="A187" s="6" t="str">
        <f>INDEX(Table2[NAMA BARANG],MATCH(ROW()-1,Table2[//]))</f>
        <v>Asahan T334 Smile (60 pc)</v>
      </c>
      <c r="B187" s="7">
        <f>INDEX(Table2[TT],MATCH(ROW()-1,Table2[//]))</f>
        <v>2</v>
      </c>
      <c r="C187" s="8" t="str">
        <f>INDEX(Table2[KET],MATCH(ROW()-1,Table2[//]))</f>
        <v>36 pot</v>
      </c>
    </row>
    <row r="188" spans="1:3">
      <c r="A188" s="6" t="str">
        <f>INDEX(Table2[NAMA BARANG],MATCH(ROW()-1,Table2[//]))</f>
        <v>Asahan tabung SP 8865 Ikan</v>
      </c>
      <c r="B188" s="7">
        <f>INDEX(Table2[TT],MATCH(ROW()-1,Table2[//]))</f>
        <v>12</v>
      </c>
      <c r="C188" s="8" t="str">
        <f>INDEX(Table2[KET],MATCH(ROW()-1,Table2[//]))</f>
        <v>45 box x 48 pc</v>
      </c>
    </row>
    <row r="189" spans="1:3">
      <c r="A189" s="6" t="str">
        <f>INDEX(Table2[NAMA BARANG],MATCH(ROW()-1,Table2[//]))</f>
        <v>Asahan Tas H Potter 378 E (48)</v>
      </c>
      <c r="B189" s="7">
        <f>INDEX(Table2[TT],MATCH(ROW()-1,Table2[//]))</f>
        <v>1</v>
      </c>
      <c r="C189" s="8" t="str">
        <f>INDEX(Table2[KET],MATCH(ROW()-1,Table2[//]))</f>
        <v>58 box</v>
      </c>
    </row>
    <row r="190" spans="1:3">
      <c r="A190" s="6" t="str">
        <f>INDEX(Table2[NAMA BARANG],MATCH(ROW()-1,Table2[//]))</f>
        <v>Asahan Thomas tabung 9938</v>
      </c>
      <c r="B190" s="7">
        <f>INDEX(Table2[TT],MATCH(ROW()-1,Table2[//]))</f>
        <v>2</v>
      </c>
      <c r="C190" s="8" t="str">
        <f>INDEX(Table2[KET],MATCH(ROW()-1,Table2[//]))</f>
        <v>150 box</v>
      </c>
    </row>
    <row r="191" spans="1:3">
      <c r="A191" s="6" t="str">
        <f>INDEX(Table2[NAMA BARANG],MATCH(ROW()-1,Table2[//]))</f>
        <v>Asahan Tiko 327 Camera (24)</v>
      </c>
      <c r="B191" s="7">
        <f>INDEX(Table2[TT],MATCH(ROW()-1,Table2[//]))</f>
        <v>1</v>
      </c>
      <c r="C191" s="8" t="str">
        <f>INDEX(Table2[KET],MATCH(ROW()-1,Table2[//]))</f>
        <v>30 box</v>
      </c>
    </row>
    <row r="192" spans="1:3">
      <c r="A192" s="6" t="str">
        <f>INDEX(Table2[NAMA BARANG],MATCH(ROW()-1,Table2[//]))</f>
        <v>Asahan Tiko 531</v>
      </c>
      <c r="B192" s="7">
        <f>INDEX(Table2[TT],MATCH(ROW()-1,Table2[//]))</f>
        <v>3</v>
      </c>
      <c r="C192" s="8" t="str">
        <f>INDEX(Table2[KET],MATCH(ROW()-1,Table2[//]))</f>
        <v>30 box</v>
      </c>
    </row>
    <row r="193" spans="1:3">
      <c r="A193" s="6" t="str">
        <f>INDEX(Table2[NAMA BARANG],MATCH(ROW()-1,Table2[//]))</f>
        <v>Asahan Tiko 544 (24)</v>
      </c>
      <c r="B193" s="7">
        <f>INDEX(Table2[TT],MATCH(ROW()-1,Table2[//]))</f>
        <v>2</v>
      </c>
      <c r="C193" s="8" t="str">
        <f>INDEX(Table2[KET],MATCH(ROW()-1,Table2[//]))</f>
        <v>20 box</v>
      </c>
    </row>
    <row r="194" spans="1:3">
      <c r="A194" s="6" t="str">
        <f>INDEX(Table2[NAMA BARANG],MATCH(ROW()-1,Table2[//]))</f>
        <v>Asahan Topi LY-804 (36)</v>
      </c>
      <c r="B194" s="7">
        <f>INDEX(Table2[TT],MATCH(ROW()-1,Table2[//]))</f>
        <v>8</v>
      </c>
      <c r="C194" s="8" t="str">
        <f>INDEX(Table2[KET],MATCH(ROW()-1,Table2[//]))</f>
        <v>48 ls</v>
      </c>
    </row>
    <row r="195" spans="1:3">
      <c r="A195" s="6" t="str">
        <f>INDEX(Table2[NAMA BARANG],MATCH(ROW()-1,Table2[//]))</f>
        <v>Asahan Toples (50)</v>
      </c>
      <c r="B195" s="7">
        <f>INDEX(Table2[TT],MATCH(ROW()-1,Table2[//]))</f>
        <v>3</v>
      </c>
      <c r="C195" s="8" t="str">
        <f>INDEX(Table2[KET],MATCH(ROW()-1,Table2[//]))</f>
        <v>2400 pc</v>
      </c>
    </row>
    <row r="196" spans="1:3">
      <c r="A196" s="6" t="str">
        <f>INDEX(Table2[NAMA BARANG],MATCH(ROW()-1,Table2[//]))</f>
        <v>Asahan Toples TPL 5-27</v>
      </c>
      <c r="B196" s="7">
        <f>INDEX(Table2[TT],MATCH(ROW()-1,Table2[//]))</f>
        <v>22</v>
      </c>
      <c r="C196" s="8" t="str">
        <f>INDEX(Table2[KET],MATCH(ROW()-1,Table2[//]))</f>
        <v>80 box</v>
      </c>
    </row>
    <row r="197" spans="1:3">
      <c r="A197" s="6" t="str">
        <f>INDEX(Table2[NAMA BARANG],MATCH(ROW()-1,Table2[//]))</f>
        <v>Asahan TR 340/ GS 340 (24)</v>
      </c>
      <c r="B197" s="7">
        <f>INDEX(Table2[TT],MATCH(ROW()-1,Table2[//]))</f>
        <v>12</v>
      </c>
      <c r="C197" s="8" t="str">
        <f>INDEX(Table2[KET],MATCH(ROW()-1,Table2[//]))</f>
        <v>60 box</v>
      </c>
    </row>
    <row r="198" spans="1:3">
      <c r="A198" s="6" t="str">
        <f>INDEX(Table2[NAMA BARANG],MATCH(ROW()-1,Table2[//]))</f>
        <v>Asahan TR 372 (48)</v>
      </c>
      <c r="B198" s="7">
        <f>INDEX(Table2[TT],MATCH(ROW()-1,Table2[//]))</f>
        <v>1</v>
      </c>
      <c r="C198" s="8" t="str">
        <f>INDEX(Table2[KET],MATCH(ROW()-1,Table2[//]))</f>
        <v>17 box</v>
      </c>
    </row>
    <row r="199" spans="1:3">
      <c r="A199" s="6" t="str">
        <f>INDEX(Table2[NAMA BARANG],MATCH(ROW()-1,Table2[//]))</f>
        <v>Asahan TT 906 (60)</v>
      </c>
      <c r="B199" s="7">
        <f>INDEX(Table2[TT],MATCH(ROW()-1,Table2[//]))</f>
        <v>4</v>
      </c>
      <c r="C199" s="8" t="str">
        <f>INDEX(Table2[KET],MATCH(ROW()-1,Table2[//]))</f>
        <v>48 box</v>
      </c>
    </row>
    <row r="200" spans="1:3">
      <c r="A200" s="6" t="str">
        <f>INDEX(Table2[NAMA BARANG],MATCH(ROW()-1,Table2[//]))</f>
        <v>Asahan TT 910 (48)</v>
      </c>
      <c r="B200" s="7">
        <f>INDEX(Table2[TT],MATCH(ROW()-1,Table2[//]))</f>
        <v>11</v>
      </c>
      <c r="C200" s="8" t="str">
        <f>INDEX(Table2[KET],MATCH(ROW()-1,Table2[//]))</f>
        <v>48 box</v>
      </c>
    </row>
    <row r="201" spans="1:3">
      <c r="A201" s="6" t="str">
        <f>INDEX(Table2[NAMA BARANG],MATCH(ROW()-1,Table2[//]))</f>
        <v>Asahan TTX-815 (12)</v>
      </c>
      <c r="B201" s="7">
        <f>INDEX(Table2[TT],MATCH(ROW()-1,Table2[//]))</f>
        <v>3</v>
      </c>
      <c r="C201" s="8" t="str">
        <f>INDEX(Table2[KET],MATCH(ROW()-1,Table2[//]))</f>
        <v>72 ls</v>
      </c>
    </row>
    <row r="202" spans="1:3">
      <c r="A202" s="6" t="str">
        <f>INDEX(Table2[NAMA BARANG],MATCH(ROW()-1,Table2[//]))</f>
        <v>Asahan TX-819 tikus (24)</v>
      </c>
      <c r="B202" s="7">
        <f>INDEX(Table2[TT],MATCH(ROW()-1,Table2[//]))</f>
        <v>2</v>
      </c>
      <c r="C202" s="8" t="str">
        <f>INDEX(Table2[KET],MATCH(ROW()-1,Table2[//]))</f>
        <v>96 ls</v>
      </c>
    </row>
    <row r="203" spans="1:3">
      <c r="A203" s="6" t="str">
        <f>INDEX(Table2[NAMA BARANG],MATCH(ROW()-1,Table2[//]))</f>
        <v>Asahan XL 376 aircraft (36)</v>
      </c>
      <c r="B203" s="7">
        <f>INDEX(Table2[TT],MATCH(ROW()-1,Table2[//]))</f>
        <v>3</v>
      </c>
      <c r="C203" s="8" t="str">
        <f>INDEX(Table2[KET],MATCH(ROW()-1,Table2[//]))</f>
        <v>72 box</v>
      </c>
    </row>
    <row r="204" spans="1:3">
      <c r="A204" s="6" t="str">
        <f>INDEX(Table2[NAMA BARANG],MATCH(ROW()-1,Table2[//]))</f>
        <v>Asahan Y 8189</v>
      </c>
      <c r="B204" s="7">
        <f>INDEX(Table2[TT],MATCH(ROW()-1,Table2[//]))</f>
        <v>1</v>
      </c>
      <c r="C204" s="8" t="str">
        <f>INDEX(Table2[KET],MATCH(ROW()-1,Table2[//]))</f>
        <v>36 box</v>
      </c>
    </row>
    <row r="205" spans="1:3">
      <c r="A205" s="6" t="str">
        <f>INDEX(Table2[NAMA BARANG],MATCH(ROW()-1,Table2[//]))</f>
        <v>B Clip 111 Flower (48)</v>
      </c>
      <c r="B205" s="7">
        <f>INDEX(Table2[TT],MATCH(ROW()-1,Table2[//]))</f>
        <v>2</v>
      </c>
      <c r="C205" s="8" t="str">
        <f>INDEX(Table2[KET],MATCH(ROW()-1,Table2[//]))</f>
        <v>96 Tab</v>
      </c>
    </row>
    <row r="206" spans="1:3">
      <c r="A206" s="6" t="str">
        <f>INDEX(Table2[NAMA BARANG],MATCH(ROW()-1,Table2[//]))</f>
        <v>B Clip 155 Flower (24)</v>
      </c>
      <c r="B206" s="7">
        <f>INDEX(Table2[TT],MATCH(ROW()-1,Table2[//]))</f>
        <v>3</v>
      </c>
      <c r="C206" s="8" t="str">
        <f>INDEX(Table2[KET],MATCH(ROW()-1,Table2[//]))</f>
        <v>96 Tab</v>
      </c>
    </row>
    <row r="207" spans="1:3">
      <c r="A207" s="6" t="str">
        <f>INDEX(Table2[NAMA BARANG],MATCH(ROW()-1,Table2[//]))</f>
        <v>B Note A5 besi Fancy 4D</v>
      </c>
      <c r="B207" s="7">
        <f>INDEX(Table2[TT],MATCH(ROW()-1,Table2[//]))</f>
        <v>3</v>
      </c>
      <c r="C207" s="8" t="str">
        <f>INDEX(Table2[KET],MATCH(ROW()-1,Table2[//]))</f>
        <v>120 pc</v>
      </c>
    </row>
    <row r="208" spans="1:3">
      <c r="A208" s="6" t="str">
        <f>INDEX(Table2[NAMA BARANG],MATCH(ROW()-1,Table2[//]))</f>
        <v>B Note A5 Pon GZ-015 Sheepo</v>
      </c>
      <c r="B208" s="7">
        <f>INDEX(Table2[TT],MATCH(ROW()-1,Table2[//]))</f>
        <v>5</v>
      </c>
      <c r="C208" s="8" t="str">
        <f>INDEX(Table2[KET],MATCH(ROW()-1,Table2[//]))</f>
        <v>96 pc</v>
      </c>
    </row>
    <row r="209" spans="1:3">
      <c r="A209" s="6" t="str">
        <f>INDEX(Table2[NAMA BARANG],MATCH(ROW()-1,Table2[//]))</f>
        <v>B Note A5 Pons Plst Dragon(5)/ MM(4)</v>
      </c>
      <c r="B209" s="7">
        <f>INDEX(Table2[TT],MATCH(ROW()-1,Table2[//]))</f>
        <v>9</v>
      </c>
      <c r="C209" s="8" t="str">
        <f>INDEX(Table2[KET],MATCH(ROW()-1,Table2[//]))</f>
        <v>96 pc</v>
      </c>
    </row>
    <row r="210" spans="1:3">
      <c r="A210" s="6" t="str">
        <f>INDEX(Table2[NAMA BARANG],MATCH(ROW()-1,Table2[//]))</f>
        <v>Balon angka Lka 3200</v>
      </c>
      <c r="B210" s="7">
        <f>INDEX(Table2[TT],MATCH(ROW()-1,Table2[//]))</f>
        <v>1</v>
      </c>
      <c r="C210" s="8" t="str">
        <f>INDEX(Table2[KET],MATCH(ROW()-1,Table2[//]))</f>
        <v>50 pk</v>
      </c>
    </row>
    <row r="211" spans="1:3">
      <c r="A211" s="6" t="str">
        <f>INDEX(Table2[NAMA BARANG],MATCH(ROW()-1,Table2[//]))</f>
        <v>Balon BL 10010</v>
      </c>
      <c r="B211" s="7">
        <f>INDEX(Table2[TT],MATCH(ROW()-1,Table2[//]))</f>
        <v>9</v>
      </c>
      <c r="C211" s="8">
        <f>INDEX(Table2[KET],MATCH(ROW()-1,Table2[//]))</f>
        <v>100</v>
      </c>
    </row>
    <row r="212" spans="1:3">
      <c r="A212" s="6" t="str">
        <f>INDEX(Table2[NAMA BARANG],MATCH(ROW()-1,Table2[//]))</f>
        <v>Balon BL 100178 M/ P</v>
      </c>
      <c r="B212" s="7">
        <f>INDEX(Table2[TT],MATCH(ROW()-1,Table2[//]))</f>
        <v>38</v>
      </c>
      <c r="C212" s="8">
        <f>INDEX(Table2[KET],MATCH(ROW()-1,Table2[//]))</f>
        <v>100</v>
      </c>
    </row>
    <row r="213" spans="1:3">
      <c r="A213" s="6" t="str">
        <f>INDEX(Table2[NAMA BARANG],MATCH(ROW()-1,Table2[//]))</f>
        <v>Balon BL 100192</v>
      </c>
      <c r="B213" s="7">
        <f>INDEX(Table2[TT],MATCH(ROW()-1,Table2[//]))</f>
        <v>1</v>
      </c>
      <c r="C213" s="8">
        <f>INDEX(Table2[KET],MATCH(ROW()-1,Table2[//]))</f>
        <v>100</v>
      </c>
    </row>
    <row r="214" spans="1:3">
      <c r="A214" s="6" t="str">
        <f>INDEX(Table2[NAMA BARANG],MATCH(ROW()-1,Table2[//]))</f>
        <v>Balon BL 1002</v>
      </c>
      <c r="B214" s="7">
        <f>INDEX(Table2[TT],MATCH(ROW()-1,Table2[//]))</f>
        <v>13</v>
      </c>
      <c r="C214" s="8">
        <f>INDEX(Table2[KET],MATCH(ROW()-1,Table2[//]))</f>
        <v>100</v>
      </c>
    </row>
    <row r="215" spans="1:3">
      <c r="A215" s="6" t="str">
        <f>INDEX(Table2[NAMA BARANG],MATCH(ROW()-1,Table2[//]))</f>
        <v>Balon BL 10022</v>
      </c>
      <c r="B215" s="7">
        <f>INDEX(Table2[TT],MATCH(ROW()-1,Table2[//]))</f>
        <v>9</v>
      </c>
      <c r="C215" s="8">
        <f>INDEX(Table2[KET],MATCH(ROW()-1,Table2[//]))</f>
        <v>100</v>
      </c>
    </row>
    <row r="216" spans="1:3">
      <c r="A216" s="6" t="str">
        <f>INDEX(Table2[NAMA BARANG],MATCH(ROW()-1,Table2[//]))</f>
        <v>Balon BL 10023</v>
      </c>
      <c r="B216" s="7">
        <f>INDEX(Table2[TT],MATCH(ROW()-1,Table2[//]))</f>
        <v>16</v>
      </c>
      <c r="C216" s="8">
        <f>INDEX(Table2[KET],MATCH(ROW()-1,Table2[//]))</f>
        <v>100</v>
      </c>
    </row>
    <row r="217" spans="1:3">
      <c r="A217" s="6" t="str">
        <f>INDEX(Table2[NAMA BARANG],MATCH(ROW()-1,Table2[//]))</f>
        <v>Balon BL 10025</v>
      </c>
      <c r="B217" s="7">
        <f>INDEX(Table2[TT],MATCH(ROW()-1,Table2[//]))</f>
        <v>10</v>
      </c>
      <c r="C217" s="8">
        <f>INDEX(Table2[KET],MATCH(ROW()-1,Table2[//]))</f>
        <v>100</v>
      </c>
    </row>
    <row r="218" spans="1:3">
      <c r="A218" s="6" t="str">
        <f>INDEX(Table2[NAMA BARANG],MATCH(ROW()-1,Table2[//]))</f>
        <v>Balon BL 1003</v>
      </c>
      <c r="B218" s="7">
        <f>INDEX(Table2[TT],MATCH(ROW()-1,Table2[//]))</f>
        <v>11</v>
      </c>
      <c r="C218" s="8">
        <f>INDEX(Table2[KET],MATCH(ROW()-1,Table2[//]))</f>
        <v>100</v>
      </c>
    </row>
    <row r="219" spans="1:3">
      <c r="A219" s="6" t="str">
        <f>INDEX(Table2[NAMA BARANG],MATCH(ROW()-1,Table2[//]))</f>
        <v>Balon BL 1005</v>
      </c>
      <c r="B219" s="7">
        <f>INDEX(Table2[TT],MATCH(ROW()-1,Table2[//]))</f>
        <v>10</v>
      </c>
      <c r="C219" s="8">
        <f>INDEX(Table2[KET],MATCH(ROW()-1,Table2[//]))</f>
        <v>100</v>
      </c>
    </row>
    <row r="220" spans="1:3">
      <c r="A220" s="6" t="str">
        <f>INDEX(Table2[NAMA BARANG],MATCH(ROW()-1,Table2[//]))</f>
        <v>Balon BL 1006</v>
      </c>
      <c r="B220" s="7">
        <f>INDEX(Table2[TT],MATCH(ROW()-1,Table2[//]))</f>
        <v>9</v>
      </c>
      <c r="C220" s="8">
        <f>INDEX(Table2[KET],MATCH(ROW()-1,Table2[//]))</f>
        <v>100</v>
      </c>
    </row>
    <row r="221" spans="1:3">
      <c r="A221" s="6" t="str">
        <f>INDEX(Table2[NAMA BARANG],MATCH(ROW()-1,Table2[//]))</f>
        <v>Balon BL 1007</v>
      </c>
      <c r="B221" s="7">
        <f>INDEX(Table2[TT],MATCH(ROW()-1,Table2[//]))</f>
        <v>12</v>
      </c>
      <c r="C221" s="8">
        <f>INDEX(Table2[KET],MATCH(ROW()-1,Table2[//]))</f>
        <v>100</v>
      </c>
    </row>
    <row r="222" spans="1:3">
      <c r="A222" s="6" t="str">
        <f>INDEX(Table2[NAMA BARANG],MATCH(ROW()-1,Table2[//]))</f>
        <v>Balon BL 1008</v>
      </c>
      <c r="B222" s="7">
        <f>INDEX(Table2[TT],MATCH(ROW()-1,Table2[//]))</f>
        <v>7</v>
      </c>
      <c r="C222" s="8">
        <f>INDEX(Table2[KET],MATCH(ROW()-1,Table2[//]))</f>
        <v>100</v>
      </c>
    </row>
    <row r="223" spans="1:3">
      <c r="A223" s="6" t="str">
        <f>INDEX(Table2[NAMA BARANG],MATCH(ROW()-1,Table2[//]))</f>
        <v>Balon BL 10082</v>
      </c>
      <c r="B223" s="7">
        <f>INDEX(Table2[TT],MATCH(ROW()-1,Table2[//]))</f>
        <v>11</v>
      </c>
      <c r="C223" s="8">
        <f>INDEX(Table2[KET],MATCH(ROW()-1,Table2[//]))</f>
        <v>100</v>
      </c>
    </row>
    <row r="224" spans="1:3">
      <c r="A224" s="6" t="str">
        <f>INDEX(Table2[NAMA BARANG],MATCH(ROW()-1,Table2[//]))</f>
        <v>Balon BL 1009</v>
      </c>
      <c r="B224" s="7">
        <f>INDEX(Table2[TT],MATCH(ROW()-1,Table2[//]))</f>
        <v>9</v>
      </c>
      <c r="C224" s="8">
        <f>INDEX(Table2[KET],MATCH(ROW()-1,Table2[//]))</f>
        <v>100</v>
      </c>
    </row>
    <row r="225" spans="1:3">
      <c r="A225" s="6" t="str">
        <f>INDEX(Table2[NAMA BARANG],MATCH(ROW()-1,Table2[//]))</f>
        <v>Balon BL 10092</v>
      </c>
      <c r="B225" s="7">
        <f>INDEX(Table2[TT],MATCH(ROW()-1,Table2[//]))</f>
        <v>6</v>
      </c>
      <c r="C225" s="8">
        <f>INDEX(Table2[KET],MATCH(ROW()-1,Table2[//]))</f>
        <v>100</v>
      </c>
    </row>
    <row r="226" spans="1:3">
      <c r="A226" s="6" t="str">
        <f>INDEX(Table2[NAMA BARANG],MATCH(ROW()-1,Table2[//]))</f>
        <v>Balon Bulan bintang BL 1808</v>
      </c>
      <c r="B226" s="7">
        <f>INDEX(Table2[TT],MATCH(ROW()-1,Table2[//]))</f>
        <v>3</v>
      </c>
      <c r="C226" s="8">
        <f>INDEX(Table2[KET],MATCH(ROW()-1,Table2[//]))</f>
        <v>100</v>
      </c>
    </row>
    <row r="227" spans="1:3">
      <c r="A227" s="6" t="str">
        <f>INDEX(Table2[NAMA BARANG],MATCH(ROW()-1,Table2[//]))</f>
        <v>Balon Foil metallik angka BFOIA</v>
      </c>
      <c r="B227" s="7">
        <f>INDEX(Table2[TT],MATCH(ROW()-1,Table2[//]))</f>
        <v>1</v>
      </c>
      <c r="C227" s="8" t="str">
        <f>INDEX(Table2[KET],MATCH(ROW()-1,Table2[//]))</f>
        <v>2000 pc</v>
      </c>
    </row>
    <row r="228" spans="1:3">
      <c r="A228" s="6" t="str">
        <f>INDEX(Table2[NAMA BARANG],MATCH(ROW()-1,Table2[//]))</f>
        <v>Balon FS love love LKF 3200 M11</v>
      </c>
      <c r="B228" s="7">
        <f>INDEX(Table2[TT],MATCH(ROW()-1,Table2[//]))</f>
        <v>1</v>
      </c>
      <c r="C228" s="8" t="str">
        <f>INDEX(Table2[KET],MATCH(ROW()-1,Table2[//]))</f>
        <v>50 pk</v>
      </c>
    </row>
    <row r="229" spans="1:3">
      <c r="A229" s="6" t="str">
        <f>INDEX(Table2[NAMA BARANG],MATCH(ROW()-1,Table2[//]))</f>
        <v>Balon FS Mickey LKF 3200 M3</v>
      </c>
      <c r="B229" s="7">
        <f>INDEX(Table2[TT],MATCH(ROW()-1,Table2[//]))</f>
        <v>1</v>
      </c>
      <c r="C229" s="8" t="str">
        <f>INDEX(Table2[KET],MATCH(ROW()-1,Table2[//]))</f>
        <v>50 pk</v>
      </c>
    </row>
    <row r="230" spans="1:3">
      <c r="A230" s="6" t="str">
        <f>INDEX(Table2[NAMA BARANG],MATCH(ROW()-1,Table2[//]))</f>
        <v>Balon FS polkadot Lkf 3200 PW</v>
      </c>
      <c r="B230" s="7">
        <f>INDEX(Table2[TT],MATCH(ROW()-1,Table2[//]))</f>
        <v>3</v>
      </c>
      <c r="C230" s="8" t="str">
        <f>INDEX(Table2[KET],MATCH(ROW()-1,Table2[//]))</f>
        <v>50 pk</v>
      </c>
    </row>
    <row r="231" spans="1:3">
      <c r="A231" s="6" t="str">
        <f>INDEX(Table2[NAMA BARANG],MATCH(ROW()-1,Table2[//]))</f>
        <v>Balon LMP 2200</v>
      </c>
      <c r="B231" s="7">
        <f>INDEX(Table2[TT],MATCH(ROW()-1,Table2[//]))</f>
        <v>9</v>
      </c>
      <c r="C231" s="8" t="str">
        <f>INDEX(Table2[KET],MATCH(ROW()-1,Table2[//]))</f>
        <v>60 pc</v>
      </c>
    </row>
    <row r="232" spans="1:3">
      <c r="A232" s="6" t="str">
        <f>INDEX(Table2[NAMA BARANG],MATCH(ROW()-1,Table2[//]))</f>
        <v>Balon metalik Yoeker (20)</v>
      </c>
      <c r="B232" s="7">
        <f>INDEX(Table2[TT],MATCH(ROW()-1,Table2[//]))</f>
        <v>37</v>
      </c>
      <c r="C232" s="8" t="str">
        <f>INDEX(Table2[KET],MATCH(ROW()-1,Table2[//]))</f>
        <v>100 Disp</v>
      </c>
    </row>
    <row r="233" spans="1:3">
      <c r="A233" s="6" t="str">
        <f>INDEX(Table2[NAMA BARANG],MATCH(ROW()-1,Table2[//]))</f>
        <v>Balon mickey Kcl (20)</v>
      </c>
      <c r="B233" s="7">
        <f>INDEX(Table2[TT],MATCH(ROW()-1,Table2[//]))</f>
        <v>4</v>
      </c>
      <c r="C233" s="8" t="str">
        <f>INDEX(Table2[KET],MATCH(ROW()-1,Table2[//]))</f>
        <v>150 Disp</v>
      </c>
    </row>
    <row r="234" spans="1:3">
      <c r="A234" s="6" t="str">
        <f>INDEX(Table2[NAMA BARANG],MATCH(ROW()-1,Table2[//]))</f>
        <v>Balon Tata Surya KS 1222</v>
      </c>
      <c r="B234" s="7">
        <f>INDEX(Table2[TT],MATCH(ROW()-1,Table2[//]))</f>
        <v>9</v>
      </c>
      <c r="C234" s="8" t="str">
        <f>INDEX(Table2[KET],MATCH(ROW()-1,Table2[//]))</f>
        <v>80 pk</v>
      </c>
    </row>
    <row r="235" spans="1:3">
      <c r="A235" s="6" t="str">
        <f>INDEX(Table2[NAMA BARANG],MATCH(ROW()-1,Table2[//]))</f>
        <v>Balon Zodiak 2260</v>
      </c>
      <c r="B235" s="7">
        <f>INDEX(Table2[TT],MATCH(ROW()-1,Table2[//]))</f>
        <v>2</v>
      </c>
      <c r="C235" s="8" t="str">
        <f>INDEX(Table2[KET],MATCH(ROW()-1,Table2[//]))</f>
        <v>80 pk</v>
      </c>
    </row>
    <row r="236" spans="1:3">
      <c r="A236" s="6" t="str">
        <f>INDEX(Table2[NAMA BARANG],MATCH(ROW()-1,Table2[//]))</f>
        <v>Bando King (Raja) mix gold/ silver</v>
      </c>
      <c r="B236" s="7">
        <f>INDEX(Table2[TT],MATCH(ROW()-1,Table2[//]))</f>
        <v>2</v>
      </c>
      <c r="C236" s="8" t="str">
        <f>INDEX(Table2[KET],MATCH(ROW()-1,Table2[//]))</f>
        <v>1000 pc</v>
      </c>
    </row>
    <row r="237" spans="1:3">
      <c r="A237" s="6" t="str">
        <f>INDEX(Table2[NAMA BARANG],MATCH(ROW()-1,Table2[//]))</f>
        <v>Bando King (Ratu) gold</v>
      </c>
      <c r="B237" s="7">
        <f>INDEX(Table2[TT],MATCH(ROW()-1,Table2[//]))</f>
        <v>2</v>
      </c>
      <c r="C237" s="8" t="str">
        <f>INDEX(Table2[KET],MATCH(ROW()-1,Table2[//]))</f>
        <v>600 pc</v>
      </c>
    </row>
    <row r="238" spans="1:3">
      <c r="A238" s="6" t="str">
        <f>INDEX(Table2[NAMA BARANG],MATCH(ROW()-1,Table2[//]))</f>
        <v>Banner Ballet B312 BS</v>
      </c>
      <c r="B238" s="7">
        <f>INDEX(Table2[TT],MATCH(ROW()-1,Table2[//]))</f>
        <v>1</v>
      </c>
      <c r="C238" s="8" t="str">
        <f>INDEX(Table2[KET],MATCH(ROW()-1,Table2[//]))</f>
        <v>400 pc</v>
      </c>
    </row>
    <row r="239" spans="1:3">
      <c r="A239" s="6" t="str">
        <f>INDEX(Table2[NAMA BARANG],MATCH(ROW()-1,Table2[//]))</f>
        <v>Bensia 03LM4 (6202)</v>
      </c>
      <c r="B239" s="7">
        <f>INDEX(Table2[TT],MATCH(ROW()-1,Table2[//]))</f>
        <v>4</v>
      </c>
      <c r="C239" s="8" t="str">
        <f>INDEX(Table2[KET],MATCH(ROW()-1,Table2[//]))</f>
        <v>48 BOX (42)</v>
      </c>
    </row>
    <row r="240" spans="1:3">
      <c r="A240" s="6" t="str">
        <f>INDEX(Table2[NAMA BARANG],MATCH(ROW()-1,Table2[//]))</f>
        <v>Bensia 04LM1 (5921</v>
      </c>
      <c r="B240" s="7">
        <f>INDEX(Table2[TT],MATCH(ROW()-1,Table2[//]))</f>
        <v>4</v>
      </c>
      <c r="C240" s="8" t="str">
        <f>INDEX(Table2[KET],MATCH(ROW()-1,Table2[//]))</f>
        <v>48 BOX (50)</v>
      </c>
    </row>
    <row r="241" spans="1:3">
      <c r="A241" s="6" t="str">
        <f>INDEX(Table2[NAMA BARANG],MATCH(ROW()-1,Table2[//]))</f>
        <v>Bensia 05LM2 (6021)</v>
      </c>
      <c r="B241" s="7">
        <f>INDEX(Table2[TT],MATCH(ROW()-1,Table2[//]))</f>
        <v>4</v>
      </c>
      <c r="C241" s="8" t="str">
        <f>INDEX(Table2[KET],MATCH(ROW()-1,Table2[//]))</f>
        <v>48 BOX (42)</v>
      </c>
    </row>
    <row r="242" spans="1:3">
      <c r="A242" s="6" t="str">
        <f>INDEX(Table2[NAMA BARANG],MATCH(ROW()-1,Table2[//]))</f>
        <v>Bensia 06 LMH 4M-3 Hati metalik pendek</v>
      </c>
      <c r="B242" s="7">
        <f>INDEX(Table2[TT],MATCH(ROW()-1,Table2[//]))</f>
        <v>8</v>
      </c>
      <c r="C242" s="8" t="str">
        <f>INDEX(Table2[KET],MATCH(ROW()-1,Table2[//]))</f>
        <v>1152 pc</v>
      </c>
    </row>
    <row r="243" spans="1:3">
      <c r="A243" s="6" t="str">
        <f>INDEX(Table2[NAMA BARANG],MATCH(ROW()-1,Table2[//]))</f>
        <v>Bensia 06LM1 (6034)</v>
      </c>
      <c r="B243" s="7">
        <f>INDEX(Table2[TT],MATCH(ROW()-1,Table2[//]))</f>
        <v>4</v>
      </c>
      <c r="C243" s="8" t="str">
        <f>INDEX(Table2[KET],MATCH(ROW()-1,Table2[//]))</f>
        <v>48 BOX (36)</v>
      </c>
    </row>
    <row r="244" spans="1:3">
      <c r="A244" s="6" t="str">
        <f>INDEX(Table2[NAMA BARANG],MATCH(ROW()-1,Table2[//]))</f>
        <v>Bensia 08LM1 (6221)</v>
      </c>
      <c r="B244" s="7">
        <f>INDEX(Table2[TT],MATCH(ROW()-1,Table2[//]))</f>
        <v>4</v>
      </c>
      <c r="C244" s="8" t="str">
        <f>INDEX(Table2[KET],MATCH(ROW()-1,Table2[//]))</f>
        <v>48 BOX (36)</v>
      </c>
    </row>
    <row r="245" spans="1:3">
      <c r="A245" s="6" t="str">
        <f>INDEX(Table2[NAMA BARANG],MATCH(ROW()-1,Table2[//]))</f>
        <v>Bensia 09LM1 (6213)</v>
      </c>
      <c r="B245" s="7">
        <f>INDEX(Table2[TT],MATCH(ROW()-1,Table2[//]))</f>
        <v>4</v>
      </c>
      <c r="C245" s="8" t="str">
        <f>INDEX(Table2[KET],MATCH(ROW()-1,Table2[//]))</f>
        <v>48 BOX (42)</v>
      </c>
    </row>
    <row r="246" spans="1:3">
      <c r="A246" s="6" t="str">
        <f>INDEX(Table2[NAMA BARANG],MATCH(ROW()-1,Table2[//]))</f>
        <v>Bensia 10LM1 (6209)</v>
      </c>
      <c r="B246" s="7">
        <f>INDEX(Table2[TT],MATCH(ROW()-1,Table2[//]))</f>
        <v>4</v>
      </c>
      <c r="C246" s="8" t="str">
        <f>INDEX(Table2[KET],MATCH(ROW()-1,Table2[//]))</f>
        <v>48 BOX (50)</v>
      </c>
    </row>
    <row r="247" spans="1:3">
      <c r="A247" s="6" t="str">
        <f>INDEX(Table2[NAMA BARANG],MATCH(ROW()-1,Table2[//]))</f>
        <v>Bensia 13LM1 (6212)</v>
      </c>
      <c r="B247" s="7">
        <f>INDEX(Table2[TT],MATCH(ROW()-1,Table2[//]))</f>
        <v>4</v>
      </c>
      <c r="C247" s="8" t="str">
        <f>INDEX(Table2[KET],MATCH(ROW()-1,Table2[//]))</f>
        <v>48 BOX (50)</v>
      </c>
    </row>
    <row r="248" spans="1:3">
      <c r="A248" s="6" t="str">
        <f>INDEX(Table2[NAMA BARANG],MATCH(ROW()-1,Table2[//]))</f>
        <v>Bensia 2C BTS 128</v>
      </c>
      <c r="B248" s="7">
        <f>INDEX(Table2[TT],MATCH(ROW()-1,Table2[//]))</f>
        <v>1</v>
      </c>
      <c r="C248" s="8" t="str">
        <f>INDEX(Table2[KET],MATCH(ROW()-1,Table2[//]))</f>
        <v>36 box</v>
      </c>
    </row>
    <row r="249" spans="1:3">
      <c r="A249" s="6" t="str">
        <f>INDEX(Table2[NAMA BARANG],MATCH(ROW()-1,Table2[//]))</f>
        <v>Bensia 905</v>
      </c>
      <c r="B249" s="7">
        <f>INDEX(Table2[TT],MATCH(ROW()-1,Table2[//]))</f>
        <v>9</v>
      </c>
      <c r="C249" s="8" t="str">
        <f>INDEX(Table2[KET],MATCH(ROW()-1,Table2[//]))</f>
        <v>1152 pc</v>
      </c>
    </row>
    <row r="250" spans="1:3">
      <c r="A250" s="6" t="str">
        <f>INDEX(Table2[NAMA BARANG],MATCH(ROW()-1,Table2[//]))</f>
        <v>Bensia 909</v>
      </c>
      <c r="B250" s="7">
        <f>INDEX(Table2[TT],MATCH(ROW()-1,Table2[//]))</f>
        <v>8</v>
      </c>
      <c r="C250" s="8" t="str">
        <f>INDEX(Table2[KET],MATCH(ROW()-1,Table2[//]))</f>
        <v>1152 PC</v>
      </c>
    </row>
    <row r="251" spans="1:3">
      <c r="A251" s="6" t="str">
        <f>INDEX(Table2[NAMA BARANG],MATCH(ROW()-1,Table2[//]))</f>
        <v>Bensia 9935 pluit (42)</v>
      </c>
      <c r="B251" s="7">
        <f>INDEX(Table2[TT],MATCH(ROW()-1,Table2[//]))</f>
        <v>1</v>
      </c>
      <c r="C251" s="8" t="str">
        <f>INDEX(Table2[KET],MATCH(ROW()-1,Table2[//]))</f>
        <v>48 box</v>
      </c>
    </row>
    <row r="252" spans="1:3">
      <c r="A252" s="6" t="str">
        <f>INDEX(Table2[NAMA BARANG],MATCH(ROW()-1,Table2[//]))</f>
        <v>Bensia 9938 Cermin Kaca (32)</v>
      </c>
      <c r="B252" s="7">
        <f>INDEX(Table2[TT],MATCH(ROW()-1,Table2[//]))</f>
        <v>6</v>
      </c>
      <c r="C252" s="8" t="str">
        <f>INDEX(Table2[KET],MATCH(ROW()-1,Table2[//]))</f>
        <v>48 box</v>
      </c>
    </row>
    <row r="253" spans="1:3">
      <c r="A253" s="6" t="str">
        <f>INDEX(Table2[NAMA BARANG],MATCH(ROW()-1,Table2[//]))</f>
        <v>Bensia 9939 A (Faktur) 32</v>
      </c>
      <c r="B253" s="7">
        <f>INDEX(Table2[TT],MATCH(ROW()-1,Table2[//]))</f>
        <v>1</v>
      </c>
      <c r="C253" s="8" t="str">
        <f>INDEX(Table2[KET],MATCH(ROW()-1,Table2[//]))</f>
        <v>24 box</v>
      </c>
    </row>
    <row r="254" spans="1:3">
      <c r="A254" s="6" t="str">
        <f>INDEX(Table2[NAMA BARANG],MATCH(ROW()-1,Table2[//]))</f>
        <v>Bensia 9939 Dadu (32)</v>
      </c>
      <c r="B254" s="7">
        <f>INDEX(Table2[TT],MATCH(ROW()-1,Table2[//]))</f>
        <v>5</v>
      </c>
      <c r="C254" s="8" t="str">
        <f>INDEX(Table2[KET],MATCH(ROW()-1,Table2[//]))</f>
        <v>48 box</v>
      </c>
    </row>
    <row r="255" spans="1:3">
      <c r="A255" s="6" t="str">
        <f>INDEX(Table2[NAMA BARANG],MATCH(ROW()-1,Table2[//]))</f>
        <v>Bensia BAEA 009 (1x50)</v>
      </c>
      <c r="B255" s="7">
        <f>INDEX(Table2[TT],MATCH(ROW()-1,Table2[//]))</f>
        <v>4</v>
      </c>
      <c r="C255" s="8" t="str">
        <f>INDEX(Table2[KET],MATCH(ROW()-1,Table2[//]))</f>
        <v>48 box</v>
      </c>
    </row>
    <row r="256" spans="1:3">
      <c r="A256" s="6" t="str">
        <f>INDEX(Table2[NAMA BARANG],MATCH(ROW()-1,Table2[//]))</f>
        <v>Bensia CYD3-1 Smile</v>
      </c>
      <c r="B256" s="7">
        <f>INDEX(Table2[TT],MATCH(ROW()-1,Table2[//]))</f>
        <v>6</v>
      </c>
      <c r="C256" s="8" t="str">
        <f>INDEX(Table2[KET],MATCH(ROW()-1,Table2[//]))</f>
        <v>1200 set</v>
      </c>
    </row>
    <row r="257" spans="1:3">
      <c r="A257" s="6" t="str">
        <f>INDEX(Table2[NAMA BARANG],MATCH(ROW()-1,Table2[//]))</f>
        <v>Bensia CYD3-5 Angel 0322</v>
      </c>
      <c r="B257" s="7">
        <f>INDEX(Table2[TT],MATCH(ROW()-1,Table2[//]))</f>
        <v>8</v>
      </c>
      <c r="C257" s="8" t="str">
        <f>INDEX(Table2[KET],MATCH(ROW()-1,Table2[//]))</f>
        <v>1200 set</v>
      </c>
    </row>
    <row r="258" spans="1:3">
      <c r="A258" s="6" t="str">
        <f>INDEX(Table2[NAMA BARANG],MATCH(ROW()-1,Table2[//]))</f>
        <v>Bensia CYLN 6203/ 5333</v>
      </c>
      <c r="B258" s="7">
        <f>INDEX(Table2[TT],MATCH(ROW()-1,Table2[//]))</f>
        <v>4</v>
      </c>
      <c r="C258" s="8" t="str">
        <f>INDEX(Table2[KET],MATCH(ROW()-1,Table2[//]))</f>
        <v>48 BOX (50)</v>
      </c>
    </row>
    <row r="259" spans="1:3">
      <c r="A259" s="6" t="str">
        <f>INDEX(Table2[NAMA BARANG],MATCH(ROW()-1,Table2[//]))</f>
        <v>Bensia Dadu SF 9939A</v>
      </c>
      <c r="B259" s="7">
        <f>INDEX(Table2[TT],MATCH(ROW()-1,Table2[//]))</f>
        <v>5</v>
      </c>
      <c r="C259" s="8" t="str">
        <f>INDEX(Table2[KET],MATCH(ROW()-1,Table2[//]))</f>
        <v>24 box</v>
      </c>
    </row>
    <row r="260" spans="1:3">
      <c r="A260" s="6" t="str">
        <f>INDEX(Table2[NAMA BARANG],MATCH(ROW()-1,Table2[//]))</f>
        <v>Bensia Dollar</v>
      </c>
      <c r="B260" s="7">
        <f>INDEX(Table2[TT],MATCH(ROW()-1,Table2[//]))</f>
        <v>1</v>
      </c>
      <c r="C260" s="8" t="str">
        <f>INDEX(Table2[KET],MATCH(ROW()-1,Table2[//]))</f>
        <v>12 grs</v>
      </c>
    </row>
    <row r="261" spans="1:3">
      <c r="A261" s="6" t="str">
        <f>INDEX(Table2[NAMA BARANG],MATCH(ROW()-1,Table2[//]))</f>
        <v>Bensia LT 1311 (30 pc) (36)</v>
      </c>
      <c r="B261" s="7">
        <f>INDEX(Table2[TT],MATCH(ROW()-1,Table2[//]))</f>
        <v>12</v>
      </c>
      <c r="C261" s="8" t="str">
        <f>INDEX(Table2[KET],MATCH(ROW()-1,Table2[//]))</f>
        <v>30 box</v>
      </c>
    </row>
    <row r="262" spans="1:3">
      <c r="A262" s="6" t="str">
        <f>INDEX(Table2[NAMA BARANG],MATCH(ROW()-1,Table2[//]))</f>
        <v>Bensia pluit 9925 A</v>
      </c>
      <c r="B262" s="7">
        <f>INDEX(Table2[TT],MATCH(ROW()-1,Table2[//]))</f>
        <v>1</v>
      </c>
      <c r="C262" s="8" t="str">
        <f>INDEX(Table2[KET],MATCH(ROW()-1,Table2[//]))</f>
        <v>40 box</v>
      </c>
    </row>
    <row r="263" spans="1:3">
      <c r="A263" s="6" t="str">
        <f>INDEX(Table2[NAMA BARANG],MATCH(ROW()-1,Table2[//]))</f>
        <v>Bensia SF 9925 A (Pluit 42 F)</v>
      </c>
      <c r="B263" s="7">
        <f>INDEX(Table2[TT],MATCH(ROW()-1,Table2[//]))</f>
        <v>3</v>
      </c>
      <c r="C263" s="8" t="str">
        <f>INDEX(Table2[KET],MATCH(ROW()-1,Table2[//]))</f>
        <v>40 box</v>
      </c>
    </row>
    <row r="264" spans="1:3">
      <c r="A264" s="6" t="str">
        <f>INDEX(Table2[NAMA BARANG],MATCH(ROW()-1,Table2[//]))</f>
        <v>Bensia SF 9925 B (Tangan 42 F)</v>
      </c>
      <c r="B264" s="7">
        <f>INDEX(Table2[TT],MATCH(ROW()-1,Table2[//]))</f>
        <v>6</v>
      </c>
      <c r="C264" s="8" t="str">
        <f>INDEX(Table2[KET],MATCH(ROW()-1,Table2[//]))</f>
        <v>40 box</v>
      </c>
    </row>
    <row r="265" spans="1:3">
      <c r="A265" s="6" t="str">
        <f>INDEX(Table2[NAMA BARANG],MATCH(ROW()-1,Table2[//]))</f>
        <v>Bensia SF 9925 C (Biasa)</v>
      </c>
      <c r="B265" s="7">
        <f>INDEX(Table2[TT],MATCH(ROW()-1,Table2[//]))</f>
        <v>1</v>
      </c>
      <c r="C265" s="8" t="str">
        <f>INDEX(Table2[KET],MATCH(ROW()-1,Table2[//]))</f>
        <v>38 box</v>
      </c>
    </row>
    <row r="266" spans="1:3">
      <c r="A266" s="6" t="str">
        <f>INDEX(Table2[NAMA BARANG],MATCH(ROW()-1,Table2[//]))</f>
        <v>Bensia SF 9925 C (Faktur)</v>
      </c>
      <c r="B266" s="7">
        <f>INDEX(Table2[TT],MATCH(ROW()-1,Table2[//]))</f>
        <v>9</v>
      </c>
      <c r="C266" s="8" t="str">
        <f>INDEX(Table2[KET],MATCH(ROW()-1,Table2[//]))</f>
        <v>40 box</v>
      </c>
    </row>
    <row r="267" spans="1:3">
      <c r="A267" s="6" t="str">
        <f>INDEX(Table2[NAMA BARANG],MATCH(ROW()-1,Table2[//]))</f>
        <v>Bensia SF 9925 C (Sendok 42 Biasa)</v>
      </c>
      <c r="B267" s="7">
        <f>INDEX(Table2[TT],MATCH(ROW()-1,Table2[//]))</f>
        <v>19</v>
      </c>
      <c r="C267" s="8" t="str">
        <f>INDEX(Table2[KET],MATCH(ROW()-1,Table2[//]))</f>
        <v>40 box</v>
      </c>
    </row>
    <row r="268" spans="1:3">
      <c r="A268" s="6" t="str">
        <f>INDEX(Table2[NAMA BARANG],MATCH(ROW()-1,Table2[//]))</f>
        <v>Bensia ZC 105 pluit</v>
      </c>
      <c r="B268" s="7">
        <f>INDEX(Table2[TT],MATCH(ROW()-1,Table2[//]))</f>
        <v>5</v>
      </c>
      <c r="C268" s="8" t="str">
        <f>INDEX(Table2[KET],MATCH(ROW()-1,Table2[//]))</f>
        <v>1728 pc</v>
      </c>
    </row>
    <row r="269" spans="1:3">
      <c r="A269" s="6" t="str">
        <f>INDEX(Table2[NAMA BARANG],MATCH(ROW()-1,Table2[//]))</f>
        <v>Bensia ZC 131 Fan (30 Box) isi 48</v>
      </c>
      <c r="B269" s="7">
        <f>INDEX(Table2[TT],MATCH(ROW()-1,Table2[//]))</f>
        <v>24</v>
      </c>
      <c r="C269" s="8" t="str">
        <f>INDEX(Table2[KET],MATCH(ROW()-1,Table2[//]))</f>
        <v>1728 pc</v>
      </c>
    </row>
    <row r="270" spans="1:3">
      <c r="A270" s="6" t="str">
        <f>INDEX(Table2[NAMA BARANG],MATCH(ROW()-1,Table2[//]))</f>
        <v>Bensia ZC 9937 (50)</v>
      </c>
      <c r="B270" s="7">
        <f>INDEX(Table2[TT],MATCH(ROW()-1,Table2[//]))</f>
        <v>23</v>
      </c>
      <c r="C270" s="8" t="str">
        <f>INDEX(Table2[KET],MATCH(ROW()-1,Table2[//]))</f>
        <v>72 box</v>
      </c>
    </row>
    <row r="271" spans="1:3">
      <c r="A271" s="6" t="str">
        <f>INDEX(Table2[NAMA BARANG],MATCH(ROW()-1,Table2[//]))</f>
        <v>Binder note/ memo batik T(76)</v>
      </c>
      <c r="B271" s="7">
        <f>INDEX(Table2[TT],MATCH(ROW()-1,Table2[//]))</f>
        <v>7</v>
      </c>
      <c r="C271" s="8" t="str">
        <f>INDEX(Table2[KET],MATCH(ROW()-1,Table2[//]))</f>
        <v>384 pc</v>
      </c>
    </row>
    <row r="272" spans="1:3">
      <c r="A272" s="6" t="str">
        <f>INDEX(Table2[NAMA BARANG],MATCH(ROW()-1,Table2[//]))</f>
        <v>Bk ASB Folio</v>
      </c>
      <c r="B272" s="7">
        <f>INDEX(Table2[TT],MATCH(ROW()-1,Table2[//]))</f>
        <v>1</v>
      </c>
      <c r="C272" s="8">
        <f>INDEX(Table2[KET],MATCH(ROW()-1,Table2[//]))</f>
        <v>50</v>
      </c>
    </row>
    <row r="273" spans="1:3">
      <c r="A273" s="6" t="str">
        <f>INDEX(Table2[NAMA BARANG],MATCH(ROW()-1,Table2[//]))</f>
        <v>Bk ASB Kwarto</v>
      </c>
      <c r="B273" s="7">
        <f>INDEX(Table2[TT],MATCH(ROW()-1,Table2[//]))</f>
        <v>1</v>
      </c>
      <c r="C273" s="8">
        <f>INDEX(Table2[KET],MATCH(ROW()-1,Table2[//]))</f>
        <v>100</v>
      </c>
    </row>
    <row r="274" spans="1:3">
      <c r="A274" s="6" t="str">
        <f>INDEX(Table2[NAMA BARANG],MATCH(ROW()-1,Table2[//]))</f>
        <v xml:space="preserve">Bk Bank Folio </v>
      </c>
      <c r="B274" s="7">
        <f>INDEX(Table2[TT],MATCH(ROW()-1,Table2[//]))</f>
        <v>2</v>
      </c>
      <c r="C274" s="8">
        <f>INDEX(Table2[KET],MATCH(ROW()-1,Table2[//]))</f>
        <v>50</v>
      </c>
    </row>
    <row r="275" spans="1:3">
      <c r="A275" s="6" t="str">
        <f>INDEX(Table2[NAMA BARANG],MATCH(ROW()-1,Table2[//]))</f>
        <v xml:space="preserve">Bk Bank Kwarto </v>
      </c>
      <c r="B275" s="7">
        <f>INDEX(Table2[TT],MATCH(ROW()-1,Table2[//]))</f>
        <v>2</v>
      </c>
      <c r="C275" s="8">
        <f>INDEX(Table2[KET],MATCH(ROW()-1,Table2[//]))</f>
        <v>100</v>
      </c>
    </row>
    <row r="276" spans="1:3">
      <c r="A276" s="6" t="str">
        <f>INDEX(Table2[NAMA BARANG],MATCH(ROW()-1,Table2[//]))</f>
        <v>Bk BNPP FOLIO (PAJAK)</v>
      </c>
      <c r="B276" s="7">
        <f>INDEX(Table2[TT],MATCH(ROW()-1,Table2[//]))</f>
        <v>1</v>
      </c>
      <c r="C276" s="8">
        <f>INDEX(Table2[KET],MATCH(ROW()-1,Table2[//]))</f>
        <v>50</v>
      </c>
    </row>
    <row r="277" spans="1:3">
      <c r="A277" s="6" t="str">
        <f>INDEX(Table2[NAMA BARANG],MATCH(ROW()-1,Table2[//]))</f>
        <v>Bk BNPP Kwarto (PAJAK)</v>
      </c>
      <c r="B277" s="7">
        <f>INDEX(Table2[TT],MATCH(ROW()-1,Table2[//]))</f>
        <v>1</v>
      </c>
      <c r="C277" s="8">
        <f>INDEX(Table2[KET],MATCH(ROW()-1,Table2[//]))</f>
        <v>100</v>
      </c>
    </row>
    <row r="278" spans="1:3">
      <c r="A278" s="6" t="str">
        <f>INDEX(Table2[NAMA BARANG],MATCH(ROW()-1,Table2[//]))</f>
        <v>Bk Diary 1273</v>
      </c>
      <c r="B278" s="7">
        <f>INDEX(Table2[TT],MATCH(ROW()-1,Table2[//]))</f>
        <v>1</v>
      </c>
      <c r="C278" s="8" t="str">
        <f>INDEX(Table2[KET],MATCH(ROW()-1,Table2[//]))</f>
        <v>300 pc</v>
      </c>
    </row>
    <row r="279" spans="1:3">
      <c r="A279" s="6" t="str">
        <f>INDEX(Table2[NAMA BARANG],MATCH(ROW()-1,Table2[//]))</f>
        <v>Bk Diary 1277</v>
      </c>
      <c r="B279" s="7">
        <f>INDEX(Table2[TT],MATCH(ROW()-1,Table2[//]))</f>
        <v>2</v>
      </c>
      <c r="C279" s="8" t="str">
        <f>INDEX(Table2[KET],MATCH(ROW()-1,Table2[//]))</f>
        <v>300 pc</v>
      </c>
    </row>
    <row r="280" spans="1:3">
      <c r="A280" s="6" t="str">
        <f>INDEX(Table2[NAMA BARANG],MATCH(ROW()-1,Table2[//]))</f>
        <v>Bk Kas Folio</v>
      </c>
      <c r="B280" s="7">
        <f>INDEX(Table2[TT],MATCH(ROW()-1,Table2[//]))</f>
        <v>10</v>
      </c>
      <c r="C280" s="8">
        <f>INDEX(Table2[KET],MATCH(ROW()-1,Table2[//]))</f>
        <v>50</v>
      </c>
    </row>
    <row r="281" spans="1:3">
      <c r="A281" s="6" t="str">
        <f>INDEX(Table2[NAMA BARANG],MATCH(ROW()-1,Table2[//]))</f>
        <v>Bk Kas Kwarto</v>
      </c>
      <c r="B281" s="7">
        <f>INDEX(Table2[TT],MATCH(ROW()-1,Table2[//]))</f>
        <v>20</v>
      </c>
      <c r="C281" s="8">
        <f>INDEX(Table2[KET],MATCH(ROW()-1,Table2[//]))</f>
        <v>100</v>
      </c>
    </row>
    <row r="282" spans="1:3">
      <c r="A282" s="6" t="str">
        <f>INDEX(Table2[NAMA BARANG],MATCH(ROW()-1,Table2[//]))</f>
        <v>Bk mewarnai &amp; cerita miring</v>
      </c>
      <c r="B282" s="7">
        <f>INDEX(Table2[TT],MATCH(ROW()-1,Table2[//]))</f>
        <v>31</v>
      </c>
      <c r="C282" s="8" t="str">
        <f>INDEX(Table2[KET],MATCH(ROW()-1,Table2[//]))</f>
        <v>128 ls</v>
      </c>
    </row>
    <row r="283" spans="1:3">
      <c r="A283" s="6" t="str">
        <f>INDEX(Table2[NAMA BARANG],MATCH(ROW()-1,Table2[//]))</f>
        <v>Bk mewarnai 21x29 B</v>
      </c>
      <c r="B283" s="7">
        <f>INDEX(Table2[TT],MATCH(ROW()-1,Table2[//]))</f>
        <v>5</v>
      </c>
      <c r="C283" s="8" t="str">
        <f>INDEX(Table2[KET],MATCH(ROW()-1,Table2[//]))</f>
        <v>600 pc</v>
      </c>
    </row>
    <row r="284" spans="1:3">
      <c r="A284" s="6" t="str">
        <f>INDEX(Table2[NAMA BARANG],MATCH(ROW()-1,Table2[//]))</f>
        <v>Bk mewarnai A5/ Full color</v>
      </c>
      <c r="B284" s="7">
        <f>INDEX(Table2[TT],MATCH(ROW()-1,Table2[//]))</f>
        <v>1</v>
      </c>
      <c r="C284" s="8" t="str">
        <f>INDEX(Table2[KET],MATCH(ROW()-1,Table2[//]))</f>
        <v>480 pc</v>
      </c>
    </row>
    <row r="285" spans="1:3">
      <c r="A285" s="6" t="str">
        <f>INDEX(Table2[NAMA BARANG],MATCH(ROW()-1,Table2[//]))</f>
        <v>Bk mewarnai ART 8 design (32x50)</v>
      </c>
      <c r="B285" s="7">
        <f>INDEX(Table2[TT],MATCH(ROW()-1,Table2[//]))</f>
        <v>19</v>
      </c>
      <c r="C285" s="8" t="str">
        <f>INDEX(Table2[KET],MATCH(ROW()-1,Table2[//]))</f>
        <v>1600 pc</v>
      </c>
    </row>
    <row r="286" spans="1:3">
      <c r="A286" s="6" t="str">
        <f>INDEX(Table2[NAMA BARANG],MATCH(ROW()-1,Table2[//]))</f>
        <v>Bk Mewarnai ART A4 B</v>
      </c>
      <c r="B286" s="7">
        <f>INDEX(Table2[TT],MATCH(ROW()-1,Table2[//]))</f>
        <v>13</v>
      </c>
      <c r="C286" s="8" t="str">
        <f>INDEX(Table2[KET],MATCH(ROW()-1,Table2[//]))</f>
        <v>900 PCS</v>
      </c>
    </row>
    <row r="287" spans="1:3">
      <c r="A287" s="6" t="str">
        <f>INDEX(Table2[NAMA BARANG],MATCH(ROW()-1,Table2[//]))</f>
        <v>Bk mewarnai HTL 600-650</v>
      </c>
      <c r="B287" s="7">
        <f>INDEX(Table2[TT],MATCH(ROW()-1,Table2[//]))</f>
        <v>2</v>
      </c>
      <c r="C287" s="8" t="str">
        <f>INDEX(Table2[KET],MATCH(ROW()-1,Table2[//]))</f>
        <v>160 ls</v>
      </c>
    </row>
    <row r="288" spans="1:3">
      <c r="A288" s="6" t="str">
        <f>INDEX(Table2[NAMA BARANG],MATCH(ROW()-1,Table2[//]))</f>
        <v>Bk mewarnai jumbo 4 seri IF</v>
      </c>
      <c r="B288" s="7">
        <f>INDEX(Table2[TT],MATCH(ROW()-1,Table2[//]))</f>
        <v>2</v>
      </c>
      <c r="C288" s="8">
        <f>INDEX(Table2[KET],MATCH(ROW()-1,Table2[//]))</f>
        <v>600</v>
      </c>
    </row>
    <row r="289" spans="1:3">
      <c r="A289" s="6" t="str">
        <f>INDEX(Table2[NAMA BARANG],MATCH(ROW()-1,Table2[//]))</f>
        <v>Bk mewarnai jumbo kode 8A4-1</v>
      </c>
      <c r="B289" s="7">
        <f>INDEX(Table2[TT],MATCH(ROW()-1,Table2[//]))</f>
        <v>2</v>
      </c>
      <c r="C289" s="8" t="str">
        <f>INDEX(Table2[KET],MATCH(ROW()-1,Table2[//]))</f>
        <v>1200 pc</v>
      </c>
    </row>
    <row r="290" spans="1:3">
      <c r="A290" s="6" t="str">
        <f>INDEX(Table2[NAMA BARANG],MATCH(ROW()-1,Table2[//]))</f>
        <v>Bk newarnai ART A$ besar</v>
      </c>
      <c r="B290" s="7">
        <f>INDEX(Table2[TT],MATCH(ROW()-1,Table2[//]))</f>
        <v>14</v>
      </c>
      <c r="C290" s="8" t="str">
        <f>INDEX(Table2[KET],MATCH(ROW()-1,Table2[//]))</f>
        <v>900 PCS</v>
      </c>
    </row>
    <row r="291" spans="1:3">
      <c r="A291" s="6" t="str">
        <f>INDEX(Table2[NAMA BARANG],MATCH(ROW()-1,Table2[//]))</f>
        <v>Bk Spiral Gliter Happy Cherub G-12 (1 Pk=6)/ A-017 polos</v>
      </c>
      <c r="B291" s="7">
        <f>INDEX(Table2[TT],MATCH(ROW()-1,Table2[//]))</f>
        <v>6</v>
      </c>
      <c r="C291" s="8" t="str">
        <f>INDEX(Table2[KET],MATCH(ROW()-1,Table2[//]))</f>
        <v>30 ls</v>
      </c>
    </row>
    <row r="292" spans="1:3">
      <c r="A292" s="6" t="str">
        <f>INDEX(Table2[NAMA BARANG],MATCH(ROW()-1,Table2[//]))</f>
        <v>Bk Spiral X-019 MM Gliter(3)/ 052 Hk(5)</v>
      </c>
      <c r="B292" s="7">
        <f>INDEX(Table2[TT],MATCH(ROW()-1,Table2[//]))</f>
        <v>8</v>
      </c>
      <c r="C292" s="8" t="str">
        <f>INDEX(Table2[KET],MATCH(ROW()-1,Table2[//]))</f>
        <v>400 pc</v>
      </c>
    </row>
    <row r="293" spans="1:3">
      <c r="A293" s="6" t="str">
        <f>INDEX(Table2[NAMA BARANG],MATCH(ROW()-1,Table2[//]))</f>
        <v>Bk Spiral X-053 MM timbul</v>
      </c>
      <c r="B293" s="7">
        <f>INDEX(Table2[TT],MATCH(ROW()-1,Table2[//]))</f>
        <v>2</v>
      </c>
      <c r="C293" s="8" t="str">
        <f>INDEX(Table2[KET],MATCH(ROW()-1,Table2[//]))</f>
        <v>400 pc</v>
      </c>
    </row>
    <row r="294" spans="1:3">
      <c r="A294" s="6" t="str">
        <f>INDEX(Table2[NAMA BARANG],MATCH(ROW()-1,Table2[//]))</f>
        <v>Bk Tamu Batik</v>
      </c>
      <c r="B294" s="7">
        <f>INDEX(Table2[TT],MATCH(ROW()-1,Table2[//]))</f>
        <v>4</v>
      </c>
      <c r="C294" s="8" t="str">
        <f>INDEX(Table2[KET],MATCH(ROW()-1,Table2[//]))</f>
        <v>7 ls</v>
      </c>
    </row>
    <row r="295" spans="1:3">
      <c r="A295" s="6" t="str">
        <f>INDEX(Table2[NAMA BARANG],MATCH(ROW()-1,Table2[//]))</f>
        <v>Bk/ Diary 1047</v>
      </c>
      <c r="B295" s="7">
        <f>INDEX(Table2[TT],MATCH(ROW()-1,Table2[//]))</f>
        <v>1</v>
      </c>
      <c r="C295" s="8">
        <f>INDEX(Table2[KET],MATCH(ROW()-1,Table2[//]))</f>
        <v>0</v>
      </c>
    </row>
    <row r="296" spans="1:3">
      <c r="A296" s="6" t="str">
        <f>INDEX(Table2[NAMA BARANG],MATCH(ROW()-1,Table2[//]))</f>
        <v>Bk/ NB A 318B(1)</v>
      </c>
      <c r="B296" s="7">
        <f>INDEX(Table2[TT],MATCH(ROW()-1,Table2[//]))</f>
        <v>1</v>
      </c>
      <c r="C296" s="8" t="str">
        <f>INDEX(Table2[KET],MATCH(ROW()-1,Table2[//]))</f>
        <v>120 pc</v>
      </c>
    </row>
    <row r="297" spans="1:3">
      <c r="A297" s="6" t="str">
        <f>INDEX(Table2[NAMA BARANG],MATCH(ROW()-1,Table2[//]))</f>
        <v>Bk/ NB A 326K(5)/ A 343K(1)</v>
      </c>
      <c r="B297" s="7">
        <f>INDEX(Table2[TT],MATCH(ROW()-1,Table2[//]))</f>
        <v>6</v>
      </c>
      <c r="C297" s="8" t="str">
        <f>INDEX(Table2[KET],MATCH(ROW()-1,Table2[//]))</f>
        <v>180 pc</v>
      </c>
    </row>
    <row r="298" spans="1:3">
      <c r="A298" s="6" t="str">
        <f>INDEX(Table2[NAMA BARANG],MATCH(ROW()-1,Table2[//]))</f>
        <v>Bk/ NB A 331B</v>
      </c>
      <c r="B298" s="7">
        <f>INDEX(Table2[TT],MATCH(ROW()-1,Table2[//]))</f>
        <v>3</v>
      </c>
      <c r="C298" s="8" t="str">
        <f>INDEX(Table2[KET],MATCH(ROW()-1,Table2[//]))</f>
        <v>120 pc</v>
      </c>
    </row>
    <row r="299" spans="1:3">
      <c r="A299" s="6" t="str">
        <f>INDEX(Table2[NAMA BARANG],MATCH(ROW()-1,Table2[//]))</f>
        <v>Bk/ NB A 342K</v>
      </c>
      <c r="B299" s="7">
        <f>INDEX(Table2[TT],MATCH(ROW()-1,Table2[//]))</f>
        <v>9</v>
      </c>
      <c r="C299" s="8" t="str">
        <f>INDEX(Table2[KET],MATCH(ROW()-1,Table2[//]))</f>
        <v>180 pc</v>
      </c>
    </row>
    <row r="300" spans="1:3">
      <c r="A300" s="6" t="str">
        <f>INDEX(Table2[NAMA BARANG],MATCH(ROW()-1,Table2[//]))</f>
        <v>Bk/ NB Kancing A5 Dsy</v>
      </c>
      <c r="B300" s="7">
        <f>INDEX(Table2[TT],MATCH(ROW()-1,Table2[//]))</f>
        <v>3</v>
      </c>
      <c r="C300" s="8" t="str">
        <f>INDEX(Table2[KET],MATCH(ROW()-1,Table2[//]))</f>
        <v>210 pc</v>
      </c>
    </row>
    <row r="301" spans="1:3">
      <c r="A301" s="6" t="str">
        <f>INDEX(Table2[NAMA BARANG],MATCH(ROW()-1,Table2[//]))</f>
        <v>Bk/ NB Spiral 6650/ 6450 (A6)</v>
      </c>
      <c r="B301" s="7">
        <f>INDEX(Table2[TT],MATCH(ROW()-1,Table2[//]))</f>
        <v>3</v>
      </c>
      <c r="C301" s="8" t="str">
        <f>INDEX(Table2[KET],MATCH(ROW()-1,Table2[//]))</f>
        <v>240 pc</v>
      </c>
    </row>
    <row r="302" spans="1:3">
      <c r="A302" s="6" t="str">
        <f>INDEX(Table2[NAMA BARANG],MATCH(ROW()-1,Table2[//]))</f>
        <v>Bk/ NB Spiral A6-120 Tab</v>
      </c>
      <c r="B302" s="7">
        <f>INDEX(Table2[TT],MATCH(ROW()-1,Table2[//]))</f>
        <v>3</v>
      </c>
      <c r="C302" s="8" t="str">
        <f>INDEX(Table2[KET],MATCH(ROW()-1,Table2[//]))</f>
        <v>160 pc</v>
      </c>
    </row>
    <row r="303" spans="1:3">
      <c r="A303" s="6" t="str">
        <f>INDEX(Table2[NAMA BARANG],MATCH(ROW()-1,Table2[//]))</f>
        <v>BkTamu ECO love</v>
      </c>
      <c r="B303" s="7">
        <f>INDEX(Table2[TT],MATCH(ROW()-1,Table2[//]))</f>
        <v>8</v>
      </c>
      <c r="C303" s="8" t="str">
        <f>INDEX(Table2[KET],MATCH(ROW()-1,Table2[//]))</f>
        <v>7 ls</v>
      </c>
    </row>
    <row r="304" spans="1:3">
      <c r="A304" s="6" t="str">
        <f>INDEX(Table2[NAMA BARANG],MATCH(ROW()-1,Table2[//]))</f>
        <v>Block note Enter spiral 403</v>
      </c>
      <c r="B304" s="7">
        <f>INDEX(Table2[TT],MATCH(ROW()-1,Table2[//]))</f>
        <v>2</v>
      </c>
      <c r="C304" s="8" t="str">
        <f>INDEX(Table2[KET],MATCH(ROW()-1,Table2[//]))</f>
        <v>20 ls</v>
      </c>
    </row>
    <row r="305" spans="1:3">
      <c r="A305" s="6" t="str">
        <f>INDEX(Table2[NAMA BARANG],MATCH(ROW()-1,Table2[//]))</f>
        <v>Block Note/ NB A4</v>
      </c>
      <c r="B305" s="7">
        <f>INDEX(Table2[TT],MATCH(ROW()-1,Table2[//]))</f>
        <v>3</v>
      </c>
      <c r="C305" s="8" t="str">
        <f>INDEX(Table2[KET],MATCH(ROW()-1,Table2[//]))</f>
        <v>72 pc</v>
      </c>
    </row>
    <row r="306" spans="1:3">
      <c r="A306" s="6" t="str">
        <f>INDEX(Table2[NAMA BARANG],MATCH(ROW()-1,Table2[//]))</f>
        <v>BN 7102 A5-20</v>
      </c>
      <c r="B306" s="7">
        <f>INDEX(Table2[TT],MATCH(ROW()-1,Table2[//]))</f>
        <v>4</v>
      </c>
      <c r="C306" s="8" t="str">
        <f>INDEX(Table2[KET],MATCH(ROW()-1,Table2[//]))</f>
        <v>96 pc</v>
      </c>
    </row>
    <row r="307" spans="1:3">
      <c r="A307" s="6" t="str">
        <f>INDEX(Table2[NAMA BARANG],MATCH(ROW()-1,Table2[//]))</f>
        <v>BN A5 64835-32K Basket</v>
      </c>
      <c r="B307" s="7">
        <f>INDEX(Table2[TT],MATCH(ROW()-1,Table2[//]))</f>
        <v>1</v>
      </c>
      <c r="C307" s="8" t="str">
        <f>INDEX(Table2[KET],MATCH(ROW()-1,Table2[//]))</f>
        <v>128 PCS</v>
      </c>
    </row>
    <row r="308" spans="1:3">
      <c r="A308" s="6" t="str">
        <f>INDEX(Table2[NAMA BARANG],MATCH(ROW()-1,Table2[//]))</f>
        <v>BN A5 Diyuan DW.A5-03</v>
      </c>
      <c r="B308" s="7">
        <f>INDEX(Table2[TT],MATCH(ROW()-1,Table2[//]))</f>
        <v>1</v>
      </c>
      <c r="C308" s="8" t="str">
        <f>INDEX(Table2[KET],MATCH(ROW()-1,Table2[//]))</f>
        <v>120 pc</v>
      </c>
    </row>
    <row r="309" spans="1:3">
      <c r="A309" s="6" t="str">
        <f>INDEX(Table2[NAMA BARANG],MATCH(ROW()-1,Table2[//]))</f>
        <v>BN A5 ETJ</v>
      </c>
      <c r="B309" s="7">
        <f>INDEX(Table2[TT],MATCH(ROW()-1,Table2[//]))</f>
        <v>4</v>
      </c>
      <c r="C309" s="8" t="str">
        <f>INDEX(Table2[KET],MATCH(ROW()-1,Table2[//]))</f>
        <v>144 pc</v>
      </c>
    </row>
    <row r="310" spans="1:3">
      <c r="A310" s="6" t="str">
        <f>INDEX(Table2[NAMA BARANG],MATCH(ROW()-1,Table2[//]))</f>
        <v>BN A5 Fancy 0913 (Minion)</v>
      </c>
      <c r="B310" s="7">
        <f>INDEX(Table2[TT],MATCH(ROW()-1,Table2[//]))</f>
        <v>1</v>
      </c>
      <c r="C310" s="8" t="str">
        <f>INDEX(Table2[KET],MATCH(ROW()-1,Table2[//]))</f>
        <v>72 pc</v>
      </c>
    </row>
    <row r="311" spans="1:3">
      <c r="A311" s="6" t="str">
        <f>INDEX(Table2[NAMA BARANG],MATCH(ROW()-1,Table2[//]))</f>
        <v>BN A5 Rabbit/ koala</v>
      </c>
      <c r="B311" s="7">
        <f>INDEX(Table2[TT],MATCH(ROW()-1,Table2[//]))</f>
        <v>17</v>
      </c>
      <c r="C311" s="8" t="str">
        <f>INDEX(Table2[KET],MATCH(ROW()-1,Table2[//]))</f>
        <v>66 pc</v>
      </c>
    </row>
    <row r="312" spans="1:3">
      <c r="A312" s="6" t="str">
        <f>INDEX(Table2[NAMA BARANG],MATCH(ROW()-1,Table2[//]))</f>
        <v>BN A5 Sika B(4)/ or(3) ring 20</v>
      </c>
      <c r="B312" s="7">
        <f>INDEX(Table2[TT],MATCH(ROW()-1,Table2[//]))</f>
        <v>7</v>
      </c>
      <c r="C312" s="8">
        <f>INDEX(Table2[KET],MATCH(ROW()-1,Table2[//]))</f>
        <v>72</v>
      </c>
    </row>
    <row r="313" spans="1:3">
      <c r="A313" s="6" t="str">
        <f>INDEX(Table2[NAMA BARANG],MATCH(ROW()-1,Table2[//]))</f>
        <v>BN A5 Sika K(5)/ M(1) ring 20</v>
      </c>
      <c r="B313" s="7">
        <f>INDEX(Table2[TT],MATCH(ROW()-1,Table2[//]))</f>
        <v>6</v>
      </c>
      <c r="C313" s="8">
        <f>INDEX(Table2[KET],MATCH(ROW()-1,Table2[//]))</f>
        <v>72</v>
      </c>
    </row>
    <row r="314" spans="1:3">
      <c r="A314" s="6" t="str">
        <f>INDEX(Table2[NAMA BARANG],MATCH(ROW()-1,Table2[//]))</f>
        <v>BN B5 93.835-16K Street Basket</v>
      </c>
      <c r="B314" s="7">
        <f>INDEX(Table2[TT],MATCH(ROW()-1,Table2[//]))</f>
        <v>1</v>
      </c>
      <c r="C314" s="8" t="str">
        <f>INDEX(Table2[KET],MATCH(ROW()-1,Table2[//]))</f>
        <v>96 PCS</v>
      </c>
    </row>
    <row r="315" spans="1:3">
      <c r="A315" s="6" t="str">
        <f>INDEX(Table2[NAMA BARANG],MATCH(ROW()-1,Table2[//]))</f>
        <v>BN B5 warna koala</v>
      </c>
      <c r="B315" s="7">
        <f>INDEX(Table2[TT],MATCH(ROW()-1,Table2[//]))</f>
        <v>3</v>
      </c>
      <c r="C315" s="8" t="str">
        <f>INDEX(Table2[KET],MATCH(ROW()-1,Table2[//]))</f>
        <v>54 pc</v>
      </c>
    </row>
    <row r="316" spans="1:3">
      <c r="A316" s="6" t="str">
        <f>INDEX(Table2[NAMA BARANG],MATCH(ROW()-1,Table2[//]))</f>
        <v>BN S 032k - S002 PR</v>
      </c>
      <c r="B316" s="7">
        <f>INDEX(Table2[TT],MATCH(ROW()-1,Table2[//]))</f>
        <v>1</v>
      </c>
      <c r="C316" s="8" t="str">
        <f>INDEX(Table2[KET],MATCH(ROW()-1,Table2[//]))</f>
        <v>296 pc</v>
      </c>
    </row>
    <row r="317" spans="1:3">
      <c r="A317" s="6" t="str">
        <f>INDEX(Table2[NAMA BARANG],MATCH(ROW()-1,Table2[//]))</f>
        <v>BN Slip A5 Sika Campus</v>
      </c>
      <c r="B317" s="7">
        <f>INDEX(Table2[TT],MATCH(ROW()-1,Table2[//]))</f>
        <v>42</v>
      </c>
      <c r="C317" s="8">
        <f>INDEX(Table2[KET],MATCH(ROW()-1,Table2[//]))</f>
        <v>72</v>
      </c>
    </row>
    <row r="318" spans="1:3">
      <c r="A318" s="6" t="str">
        <f>INDEX(Table2[NAMA BARANG],MATCH(ROW()-1,Table2[//]))</f>
        <v>BN Wengu A5 B0164 3W(4 pc), 4W(92 pc)</v>
      </c>
      <c r="B318" s="7">
        <f>INDEX(Table2[TT],MATCH(ROW()-1,Table2[//]))</f>
        <v>1</v>
      </c>
      <c r="C318" s="8" t="str">
        <f>INDEX(Table2[KET],MATCH(ROW()-1,Table2[//]))</f>
        <v>96 PCS</v>
      </c>
    </row>
    <row r="319" spans="1:3">
      <c r="A319" s="6" t="str">
        <f>INDEX(Table2[NAMA BARANG],MATCH(ROW()-1,Table2[//]))</f>
        <v>BN Wengu A5-B 0164 (3W)</v>
      </c>
      <c r="B319" s="7">
        <f>INDEX(Table2[TT],MATCH(ROW()-1,Table2[//]))</f>
        <v>24</v>
      </c>
      <c r="C319" s="8" t="str">
        <f>INDEX(Table2[KET],MATCH(ROW()-1,Table2[//]))</f>
        <v>96 PCS</v>
      </c>
    </row>
    <row r="320" spans="1:3">
      <c r="A320" s="6" t="str">
        <f>INDEX(Table2[NAMA BARANG],MATCH(ROW()-1,Table2[//]))</f>
        <v>BN Wengu A5-B 0164 (4W)</v>
      </c>
      <c r="B320" s="7">
        <f>INDEX(Table2[TT],MATCH(ROW()-1,Table2[//]))</f>
        <v>44</v>
      </c>
      <c r="C320" s="8" t="str">
        <f>INDEX(Table2[KET],MATCH(ROW()-1,Table2[//]))</f>
        <v>96 PCS</v>
      </c>
    </row>
    <row r="321" spans="1:3">
      <c r="A321" s="6" t="str">
        <f>INDEX(Table2[NAMA BARANG],MATCH(ROW()-1,Table2[//]))</f>
        <v>BN Wengu B5-B 0164 (4W)</v>
      </c>
      <c r="B321" s="7">
        <f>INDEX(Table2[TT],MATCH(ROW()-1,Table2[//]))</f>
        <v>27</v>
      </c>
      <c r="C321" s="8">
        <f>INDEX(Table2[KET],MATCH(ROW()-1,Table2[//]))</f>
        <v>72</v>
      </c>
    </row>
    <row r="322" spans="1:3">
      <c r="A322" s="6" t="str">
        <f>INDEX(Table2[NAMA BARANG],MATCH(ROW()-1,Table2[//]))</f>
        <v>BNL A2560-37/38/ A5 besar</v>
      </c>
      <c r="B322" s="7">
        <f>INDEX(Table2[TT],MATCH(ROW()-1,Table2[//]))</f>
        <v>1</v>
      </c>
      <c r="C322" s="8" t="str">
        <f>INDEX(Table2[KET],MATCH(ROW()-1,Table2[//]))</f>
        <v>36 ls</v>
      </c>
    </row>
    <row r="323" spans="1:3">
      <c r="A323" s="6" t="str">
        <f>INDEX(Table2[NAMA BARANG],MATCH(ROW()-1,Table2[//]))</f>
        <v>BNS XB 72k 1273</v>
      </c>
      <c r="B323" s="7">
        <f>INDEX(Table2[TT],MATCH(ROW()-1,Table2[//]))</f>
        <v>1</v>
      </c>
      <c r="C323" s="8" t="str">
        <f>INDEX(Table2[KET],MATCH(ROW()-1,Table2[//]))</f>
        <v>24 ls</v>
      </c>
    </row>
    <row r="324" spans="1:3">
      <c r="A324" s="6" t="str">
        <f>INDEX(Table2[NAMA BARANG],MATCH(ROW()-1,Table2[//]))</f>
        <v>BNS XB 72k 1352</v>
      </c>
      <c r="B324" s="7">
        <f>INDEX(Table2[TT],MATCH(ROW()-1,Table2[//]))</f>
        <v>3</v>
      </c>
      <c r="C324" s="8" t="str">
        <f>INDEX(Table2[KET],MATCH(ROW()-1,Table2[//]))</f>
        <v>300 pc</v>
      </c>
    </row>
    <row r="325" spans="1:3">
      <c r="A325" s="6" t="str">
        <f>INDEX(Table2[NAMA BARANG],MATCH(ROW()-1,Table2[//]))</f>
        <v>BNS XB 72k 1400</v>
      </c>
      <c r="B325" s="7">
        <f>INDEX(Table2[TT],MATCH(ROW()-1,Table2[//]))</f>
        <v>1</v>
      </c>
      <c r="C325" s="8" t="str">
        <f>INDEX(Table2[KET],MATCH(ROW()-1,Table2[//]))</f>
        <v>300 pc</v>
      </c>
    </row>
    <row r="326" spans="1:3">
      <c r="A326" s="6" t="str">
        <f>INDEX(Table2[NAMA BARANG],MATCH(ROW()-1,Table2[//]))</f>
        <v>BNS XQ 95k 415/ 440</v>
      </c>
      <c r="B326" s="7">
        <f>INDEX(Table2[TT],MATCH(ROW()-1,Table2[//]))</f>
        <v>2</v>
      </c>
      <c r="C326" s="8">
        <f>INDEX(Table2[KET],MATCH(ROW()-1,Table2[//]))</f>
        <v>480</v>
      </c>
    </row>
    <row r="327" spans="1:3">
      <c r="A327" s="6" t="str">
        <f>INDEX(Table2[NAMA BARANG],MATCH(ROW()-1,Table2[//]))</f>
        <v>BNS XQ 95k 500/ 511</v>
      </c>
      <c r="B327" s="7">
        <f>INDEX(Table2[TT],MATCH(ROW()-1,Table2[//]))</f>
        <v>2</v>
      </c>
      <c r="C327" s="8">
        <f>INDEX(Table2[KET],MATCH(ROW()-1,Table2[//]))</f>
        <v>480</v>
      </c>
    </row>
    <row r="328" spans="1:3">
      <c r="A328" s="6" t="str">
        <f>INDEX(Table2[NAMA BARANG],MATCH(ROW()-1,Table2[//]))</f>
        <v>BNT 2560-45</v>
      </c>
      <c r="B328" s="7">
        <f>INDEX(Table2[TT],MATCH(ROW()-1,Table2[//]))</f>
        <v>1</v>
      </c>
      <c r="C328" s="8" t="str">
        <f>INDEX(Table2[KET],MATCH(ROW()-1,Table2[//]))</f>
        <v>200 pc</v>
      </c>
    </row>
    <row r="329" spans="1:3">
      <c r="A329" s="6" t="str">
        <f>INDEX(Table2[NAMA BARANG],MATCH(ROW()-1,Table2[//]))</f>
        <v>Box File Enter kcg Biru</v>
      </c>
      <c r="B329" s="7">
        <f>INDEX(Table2[TT],MATCH(ROW()-1,Table2[//]))</f>
        <v>3</v>
      </c>
      <c r="C329" s="8" t="str">
        <f>INDEX(Table2[KET],MATCH(ROW()-1,Table2[//]))</f>
        <v>60 PCS</v>
      </c>
    </row>
    <row r="330" spans="1:3">
      <c r="A330" s="6" t="str">
        <f>INDEX(Table2[NAMA BARANG],MATCH(ROW()-1,Table2[//]))</f>
        <v>Box file Microtop A.618/ 3 susun</v>
      </c>
      <c r="B330" s="7">
        <f>INDEX(Table2[TT],MATCH(ROW()-1,Table2[//]))</f>
        <v>10</v>
      </c>
      <c r="C330" s="8" t="str">
        <f>INDEX(Table2[KET],MATCH(ROW()-1,Table2[//]))</f>
        <v>48 pc</v>
      </c>
    </row>
    <row r="331" spans="1:3">
      <c r="A331" s="6" t="str">
        <f>INDEX(Table2[NAMA BARANG],MATCH(ROW()-1,Table2[//]))</f>
        <v>Box file Microtop A.648/ 4 susun</v>
      </c>
      <c r="B331" s="7">
        <f>INDEX(Table2[TT],MATCH(ROW()-1,Table2[//]))</f>
        <v>8</v>
      </c>
      <c r="C331" s="8" t="str">
        <f>INDEX(Table2[KET],MATCH(ROW()-1,Table2[//]))</f>
        <v>40 pc</v>
      </c>
    </row>
    <row r="332" spans="1:3">
      <c r="A332" s="6" t="str">
        <f>INDEX(Table2[NAMA BARANG],MATCH(ROW()-1,Table2[//]))</f>
        <v>Box file tylo C 306 Bmuda(9), M(6)</v>
      </c>
      <c r="B332" s="7">
        <f>INDEX(Table2[TT],MATCH(ROW()-1,Table2[//]))</f>
        <v>15</v>
      </c>
      <c r="C332" s="8" t="str">
        <f>INDEX(Table2[KET],MATCH(ROW()-1,Table2[//]))</f>
        <v>48 pc</v>
      </c>
    </row>
    <row r="333" spans="1:3">
      <c r="A333" s="6" t="str">
        <f>INDEX(Table2[NAMA BARANG],MATCH(ROW()-1,Table2[//]))</f>
        <v>Box file tylo C 306 ht(11), Btua(7)</v>
      </c>
      <c r="B333" s="7">
        <f>INDEX(Table2[TT],MATCH(ROW()-1,Table2[//]))</f>
        <v>18</v>
      </c>
      <c r="C333" s="8" t="str">
        <f>INDEX(Table2[KET],MATCH(ROW()-1,Table2[//]))</f>
        <v>48 pc</v>
      </c>
    </row>
    <row r="334" spans="1:3">
      <c r="A334" s="6" t="str">
        <f>INDEX(Table2[NAMA BARANG],MATCH(ROW()-1,Table2[//]))</f>
        <v>Box file tylo C 306 Orange(6), Hj(6)</v>
      </c>
      <c r="B334" s="7">
        <f>INDEX(Table2[TT],MATCH(ROW()-1,Table2[//]))</f>
        <v>12</v>
      </c>
      <c r="C334" s="8" t="str">
        <f>INDEX(Table2[KET],MATCH(ROW()-1,Table2[//]))</f>
        <v>48 pc</v>
      </c>
    </row>
    <row r="335" spans="1:3">
      <c r="A335" s="6" t="str">
        <f>INDEX(Table2[NAMA BARANG],MATCH(ROW()-1,Table2[//]))</f>
        <v>Box file V Tech</v>
      </c>
      <c r="B335" s="7">
        <f>INDEX(Table2[TT],MATCH(ROW()-1,Table2[//]))</f>
        <v>5</v>
      </c>
      <c r="C335" s="8" t="str">
        <f>INDEX(Table2[KET],MATCH(ROW()-1,Table2[//]))</f>
        <v>72 pc</v>
      </c>
    </row>
    <row r="336" spans="1:3">
      <c r="A336" s="6" t="str">
        <f>INDEX(Table2[NAMA BARANG],MATCH(ROW()-1,Table2[//]))</f>
        <v>Bp 0218 Sekuter (48)</v>
      </c>
      <c r="B336" s="7">
        <f>INDEX(Table2[TT],MATCH(ROW()-1,Table2[//]))</f>
        <v>2</v>
      </c>
      <c r="C336" s="8" t="str">
        <f>INDEX(Table2[KET],MATCH(ROW()-1,Table2[//]))</f>
        <v>144 ls</v>
      </c>
    </row>
    <row r="337" spans="1:3">
      <c r="A337" s="6" t="str">
        <f>INDEX(Table2[NAMA BARANG],MATCH(ROW()-1,Table2[//]))</f>
        <v>Bp 0908/ S3 Biru (36)</v>
      </c>
      <c r="B337" s="7">
        <f>INDEX(Table2[TT],MATCH(ROW()-1,Table2[//]))</f>
        <v>6</v>
      </c>
      <c r="C337" s="8" t="str">
        <f>INDEX(Table2[KET],MATCH(ROW()-1,Table2[//]))</f>
        <v>40 box</v>
      </c>
    </row>
    <row r="338" spans="1:3">
      <c r="A338" s="6" t="str">
        <f>INDEX(Table2[NAMA BARANG],MATCH(ROW()-1,Table2[//]))</f>
        <v>Bp 0929</v>
      </c>
      <c r="B338" s="7">
        <f>INDEX(Table2[TT],MATCH(ROW()-1,Table2[//]))</f>
        <v>3</v>
      </c>
      <c r="C338" s="8" t="str">
        <f>INDEX(Table2[KET],MATCH(ROW()-1,Table2[//]))</f>
        <v>144 ls</v>
      </c>
    </row>
    <row r="339" spans="1:3">
      <c r="A339" s="6" t="str">
        <f>INDEX(Table2[NAMA BARANG],MATCH(ROW()-1,Table2[//]))</f>
        <v>Bp 10w Smurf(1)/ 4w Smurf(1)</v>
      </c>
      <c r="B339" s="7">
        <f>INDEX(Table2[TT],MATCH(ROW()-1,Table2[//]))</f>
        <v>1</v>
      </c>
      <c r="C339" s="8" t="str">
        <f>INDEX(Table2[KET],MATCH(ROW()-1,Table2[//]))</f>
        <v>36 box</v>
      </c>
    </row>
    <row r="340" spans="1:3">
      <c r="A340" s="6" t="str">
        <f>INDEX(Table2[NAMA BARANG],MATCH(ROW()-1,Table2[//]))</f>
        <v>Bp 1120 kaki</v>
      </c>
      <c r="B340" s="7">
        <f>INDEX(Table2[TT],MATCH(ROW()-1,Table2[//]))</f>
        <v>5</v>
      </c>
      <c r="C340" s="8" t="str">
        <f>INDEX(Table2[KET],MATCH(ROW()-1,Table2[//]))</f>
        <v>144 ls</v>
      </c>
    </row>
    <row r="341" spans="1:3">
      <c r="A341" s="6" t="str">
        <f>INDEX(Table2[NAMA BARANG],MATCH(ROW()-1,Table2[//]))</f>
        <v>Bp 116 (36)</v>
      </c>
      <c r="B341" s="7">
        <f>INDEX(Table2[TT],MATCH(ROW()-1,Table2[//]))</f>
        <v>6</v>
      </c>
      <c r="C341" s="8" t="str">
        <f>INDEX(Table2[KET],MATCH(ROW()-1,Table2[//]))</f>
        <v>48 box</v>
      </c>
    </row>
    <row r="342" spans="1:3">
      <c r="A342" s="6" t="str">
        <f>INDEX(Table2[NAMA BARANG],MATCH(ROW()-1,Table2[//]))</f>
        <v>Bp 12/ on off M mouse</v>
      </c>
      <c r="B342" s="7">
        <f>INDEX(Table2[TT],MATCH(ROW()-1,Table2[//]))</f>
        <v>5</v>
      </c>
      <c r="C342" s="8" t="str">
        <f>INDEX(Table2[KET],MATCH(ROW()-1,Table2[//]))</f>
        <v>200 ls</v>
      </c>
    </row>
    <row r="343" spans="1:3">
      <c r="A343" s="6" t="str">
        <f>INDEX(Table2[NAMA BARANG],MATCH(ROW()-1,Table2[//]))</f>
        <v>Bp 1890 jamur</v>
      </c>
      <c r="B343" s="7">
        <f>INDEX(Table2[TT],MATCH(ROW()-1,Table2[//]))</f>
        <v>3</v>
      </c>
      <c r="C343" s="8" t="str">
        <f>INDEX(Table2[KET],MATCH(ROW()-1,Table2[//]))</f>
        <v>18 box</v>
      </c>
    </row>
    <row r="344" spans="1:3">
      <c r="A344" s="6" t="str">
        <f>INDEX(Table2[NAMA BARANG],MATCH(ROW()-1,Table2[//]))</f>
        <v>Bp 2028</v>
      </c>
      <c r="B344" s="7">
        <f>INDEX(Table2[TT],MATCH(ROW()-1,Table2[//]))</f>
        <v>3</v>
      </c>
      <c r="C344" s="8" t="str">
        <f>INDEX(Table2[KET],MATCH(ROW()-1,Table2[//]))</f>
        <v>144 ls</v>
      </c>
    </row>
    <row r="345" spans="1:3">
      <c r="A345" s="6" t="str">
        <f>INDEX(Table2[NAMA BARANG],MATCH(ROW()-1,Table2[//]))</f>
        <v>Bp 2313</v>
      </c>
      <c r="B345" s="7">
        <f>INDEX(Table2[TT],MATCH(ROW()-1,Table2[//]))</f>
        <v>1</v>
      </c>
      <c r="C345" s="8" t="str">
        <f>INDEX(Table2[KET],MATCH(ROW()-1,Table2[//]))</f>
        <v>144 ls</v>
      </c>
    </row>
    <row r="346" spans="1:3">
      <c r="A346" s="6" t="str">
        <f>INDEX(Table2[NAMA BARANG],MATCH(ROW()-1,Table2[//]))</f>
        <v>Bp 2319 (1)/ 9809 (3)</v>
      </c>
      <c r="B346" s="7">
        <f>INDEX(Table2[TT],MATCH(ROW()-1,Table2[//]))</f>
        <v>4</v>
      </c>
      <c r="C346" s="8" t="str">
        <f>INDEX(Table2[KET],MATCH(ROW()-1,Table2[//]))</f>
        <v>144 ls</v>
      </c>
    </row>
    <row r="347" spans="1:3">
      <c r="A347" s="6" t="str">
        <f>INDEX(Table2[NAMA BARANG],MATCH(ROW()-1,Table2[//]))</f>
        <v>Bp 2325 (1)</v>
      </c>
      <c r="B347" s="7">
        <f>INDEX(Table2[TT],MATCH(ROW()-1,Table2[//]))</f>
        <v>1</v>
      </c>
      <c r="C347" s="8" t="str">
        <f>INDEX(Table2[KET],MATCH(ROW()-1,Table2[//]))</f>
        <v>144 ls</v>
      </c>
    </row>
    <row r="348" spans="1:3">
      <c r="A348" s="6" t="str">
        <f>INDEX(Table2[NAMA BARANG],MATCH(ROW()-1,Table2[//]))</f>
        <v>Bp 2326 (2)/ 9928 (3)</v>
      </c>
      <c r="B348" s="7">
        <f>INDEX(Table2[TT],MATCH(ROW()-1,Table2[//]))</f>
        <v>5</v>
      </c>
      <c r="C348" s="8" t="str">
        <f>INDEX(Table2[KET],MATCH(ROW()-1,Table2[//]))</f>
        <v>144 ls</v>
      </c>
    </row>
    <row r="349" spans="1:3">
      <c r="A349" s="6" t="str">
        <f>INDEX(Table2[NAMA BARANG],MATCH(ROW()-1,Table2[//]))</f>
        <v>Bp 25001</v>
      </c>
      <c r="B349" s="7">
        <f>INDEX(Table2[TT],MATCH(ROW()-1,Table2[//]))</f>
        <v>5</v>
      </c>
      <c r="C349" s="8" t="str">
        <f>INDEX(Table2[KET],MATCH(ROW()-1,Table2[//]))</f>
        <v>18 box</v>
      </c>
    </row>
    <row r="350" spans="1:3">
      <c r="A350" s="6" t="str">
        <f>INDEX(Table2[NAMA BARANG],MATCH(ROW()-1,Table2[//]))</f>
        <v>Bp 25001</v>
      </c>
      <c r="B350" s="7">
        <f>INDEX(Table2[TT],MATCH(ROW()-1,Table2[//]))</f>
        <v>5</v>
      </c>
      <c r="C350" s="8" t="str">
        <f>INDEX(Table2[KET],MATCH(ROW()-1,Table2[//]))</f>
        <v>36 box</v>
      </c>
    </row>
    <row r="351" spans="1:3">
      <c r="A351" s="6" t="str">
        <f>INDEX(Table2[NAMA BARANG],MATCH(ROW()-1,Table2[//]))</f>
        <v>Bp 2628</v>
      </c>
      <c r="B351" s="7">
        <f>INDEX(Table2[TT],MATCH(ROW()-1,Table2[//]))</f>
        <v>4</v>
      </c>
      <c r="C351" s="8" t="str">
        <f>INDEX(Table2[KET],MATCH(ROW()-1,Table2[//]))</f>
        <v>36 box</v>
      </c>
    </row>
    <row r="352" spans="1:3">
      <c r="A352" s="6" t="str">
        <f>INDEX(Table2[NAMA BARANG],MATCH(ROW()-1,Table2[//]))</f>
        <v>Bp 2710 tentara</v>
      </c>
      <c r="B352" s="7">
        <f>INDEX(Table2[TT],MATCH(ROW()-1,Table2[//]))</f>
        <v>3</v>
      </c>
      <c r="C352" s="8" t="str">
        <f>INDEX(Table2[KET],MATCH(ROW()-1,Table2[//]))</f>
        <v>18 box</v>
      </c>
    </row>
    <row r="353" spans="1:3">
      <c r="A353" s="6" t="str">
        <f>INDEX(Table2[NAMA BARANG],MATCH(ROW()-1,Table2[//]))</f>
        <v>Bp 2710 tentara (48)</v>
      </c>
      <c r="B353" s="7">
        <f>INDEX(Table2[TT],MATCH(ROW()-1,Table2[//]))</f>
        <v>4</v>
      </c>
      <c r="C353" s="8" t="str">
        <f>INDEX(Table2[KET],MATCH(ROW()-1,Table2[//]))</f>
        <v>16 box</v>
      </c>
    </row>
    <row r="354" spans="1:3">
      <c r="A354" s="6" t="str">
        <f>INDEX(Table2[NAMA BARANG],MATCH(ROW()-1,Table2[//]))</f>
        <v>Bp 2710 tentara (48)</v>
      </c>
      <c r="B354" s="7">
        <f>INDEX(Table2[TT],MATCH(ROW()-1,Table2[//]))</f>
        <v>1</v>
      </c>
      <c r="C354" s="8" t="str">
        <f>INDEX(Table2[KET],MATCH(ROW()-1,Table2[//]))</f>
        <v>20 box</v>
      </c>
    </row>
    <row r="355" spans="1:3">
      <c r="A355" s="6" t="str">
        <f>INDEX(Table2[NAMA BARANG],MATCH(ROW()-1,Table2[//]))</f>
        <v>Bp 2725</v>
      </c>
      <c r="B355" s="7">
        <f>INDEX(Table2[TT],MATCH(ROW()-1,Table2[//]))</f>
        <v>1</v>
      </c>
      <c r="C355" s="8" t="str">
        <f>INDEX(Table2[KET],MATCH(ROW()-1,Table2[//]))</f>
        <v>120 ls</v>
      </c>
    </row>
    <row r="356" spans="1:3">
      <c r="A356" s="6" t="str">
        <f>INDEX(Table2[NAMA BARANG],MATCH(ROW()-1,Table2[//]))</f>
        <v>Bp 2731</v>
      </c>
      <c r="B356" s="7">
        <f>INDEX(Table2[TT],MATCH(ROW()-1,Table2[//]))</f>
        <v>1</v>
      </c>
      <c r="C356" s="8" t="str">
        <f>INDEX(Table2[KET],MATCH(ROW()-1,Table2[//]))</f>
        <v>18 box</v>
      </c>
    </row>
    <row r="357" spans="1:3">
      <c r="A357" s="6" t="str">
        <f>INDEX(Table2[NAMA BARANG],MATCH(ROW()-1,Table2[//]))</f>
        <v>Bp 3028 love straw (7=18 box/ 1= 21 box) 1x48</v>
      </c>
      <c r="B357" s="7">
        <f>INDEX(Table2[TT],MATCH(ROW()-1,Table2[//]))</f>
        <v>4</v>
      </c>
      <c r="C357" s="8" t="str">
        <f>INDEX(Table2[KET],MATCH(ROW()-1,Table2[//]))</f>
        <v>18 box</v>
      </c>
    </row>
    <row r="358" spans="1:3">
      <c r="A358" s="6" t="str">
        <f>INDEX(Table2[NAMA BARANG],MATCH(ROW()-1,Table2[//]))</f>
        <v>Bp 3333 gelas + pedang</v>
      </c>
      <c r="B358" s="7">
        <f>INDEX(Table2[TT],MATCH(ROW()-1,Table2[//]))</f>
        <v>1</v>
      </c>
      <c r="C358" s="8" t="str">
        <f>INDEX(Table2[KET],MATCH(ROW()-1,Table2[//]))</f>
        <v>72 box</v>
      </c>
    </row>
    <row r="359" spans="1:3">
      <c r="A359" s="6" t="str">
        <f>INDEX(Table2[NAMA BARANG],MATCH(ROW()-1,Table2[//]))</f>
        <v>Bp 3653 kuda (48)</v>
      </c>
      <c r="B359" s="7">
        <f>INDEX(Table2[TT],MATCH(ROW()-1,Table2[//]))</f>
        <v>1</v>
      </c>
      <c r="C359" s="8" t="str">
        <f>INDEX(Table2[KET],MATCH(ROW()-1,Table2[//]))</f>
        <v>18 box</v>
      </c>
    </row>
    <row r="360" spans="1:3">
      <c r="A360" s="6" t="str">
        <f>INDEX(Table2[NAMA BARANG],MATCH(ROW()-1,Table2[//]))</f>
        <v>Bp 380 (1x36)</v>
      </c>
      <c r="B360" s="7">
        <f>INDEX(Table2[TT],MATCH(ROW()-1,Table2[//]))</f>
        <v>1</v>
      </c>
      <c r="C360" s="8" t="str">
        <f>INDEX(Table2[KET],MATCH(ROW()-1,Table2[//]))</f>
        <v>48 box</v>
      </c>
    </row>
    <row r="361" spans="1:3">
      <c r="A361" s="6" t="str">
        <f>INDEX(Table2[NAMA BARANG],MATCH(ROW()-1,Table2[//]))</f>
        <v>Bp 389 AB (1x36)</v>
      </c>
      <c r="B361" s="7">
        <f>INDEX(Table2[TT],MATCH(ROW()-1,Table2[//]))</f>
        <v>2</v>
      </c>
      <c r="C361" s="8" t="str">
        <f>INDEX(Table2[KET],MATCH(ROW()-1,Table2[//]))</f>
        <v>48 box</v>
      </c>
    </row>
    <row r="362" spans="1:3">
      <c r="A362" s="6" t="str">
        <f>INDEX(Table2[NAMA BARANG],MATCH(ROW()-1,Table2[//]))</f>
        <v>Bp 4W box (P1081)</v>
      </c>
      <c r="B362" s="7">
        <f>INDEX(Table2[TT],MATCH(ROW()-1,Table2[//]))</f>
        <v>1</v>
      </c>
      <c r="C362" s="8" t="str">
        <f>INDEX(Table2[KET],MATCH(ROW()-1,Table2[//]))</f>
        <v>108 ls</v>
      </c>
    </row>
    <row r="363" spans="1:3">
      <c r="A363" s="6" t="str">
        <f>INDEX(Table2[NAMA BARANG],MATCH(ROW()-1,Table2[//]))</f>
        <v>Bp 506</v>
      </c>
      <c r="B363" s="7">
        <f>INDEX(Table2[TT],MATCH(ROW()-1,Table2[//]))</f>
        <v>4</v>
      </c>
      <c r="C363" s="8" t="str">
        <f>INDEX(Table2[KET],MATCH(ROW()-1,Table2[//]))</f>
        <v>144 ls</v>
      </c>
    </row>
    <row r="364" spans="1:3">
      <c r="A364" s="6" t="str">
        <f>INDEX(Table2[NAMA BARANG],MATCH(ROW()-1,Table2[//]))</f>
        <v>Bp 6 warna HK 6060 (24)</v>
      </c>
      <c r="B364" s="7">
        <f>INDEX(Table2[TT],MATCH(ROW()-1,Table2[//]))</f>
        <v>1</v>
      </c>
      <c r="C364" s="8" t="str">
        <f>INDEX(Table2[KET],MATCH(ROW()-1,Table2[//]))</f>
        <v>60 box</v>
      </c>
    </row>
    <row r="365" spans="1:3">
      <c r="A365" s="6" t="str">
        <f>INDEX(Table2[NAMA BARANG],MATCH(ROW()-1,Table2[//]))</f>
        <v>Bp 6653</v>
      </c>
      <c r="B365" s="7">
        <f>INDEX(Table2[TT],MATCH(ROW()-1,Table2[//]))</f>
        <v>3</v>
      </c>
      <c r="C365" s="8" t="str">
        <f>INDEX(Table2[KET],MATCH(ROW()-1,Table2[//]))</f>
        <v>144 ls</v>
      </c>
    </row>
    <row r="366" spans="1:3">
      <c r="A366" s="6" t="str">
        <f>INDEX(Table2[NAMA BARANG],MATCH(ROW()-1,Table2[//]))</f>
        <v>Bp 680 diamond Hati (48)</v>
      </c>
      <c r="B366" s="7">
        <f>INDEX(Table2[TT],MATCH(ROW()-1,Table2[//]))</f>
        <v>6</v>
      </c>
      <c r="C366" s="8" t="str">
        <f>INDEX(Table2[KET],MATCH(ROW()-1,Table2[//]))</f>
        <v>20 box</v>
      </c>
    </row>
    <row r="367" spans="1:3">
      <c r="A367" s="6" t="str">
        <f>INDEX(Table2[NAMA BARANG],MATCH(ROW()-1,Table2[//]))</f>
        <v>Bp 68003 apel</v>
      </c>
      <c r="B367" s="7">
        <f>INDEX(Table2[TT],MATCH(ROW()-1,Table2[//]))</f>
        <v>2</v>
      </c>
      <c r="C367" s="8" t="str">
        <f>INDEX(Table2[KET],MATCH(ROW()-1,Table2[//]))</f>
        <v>144 ls</v>
      </c>
    </row>
    <row r="368" spans="1:3">
      <c r="A368" s="6" t="str">
        <f>INDEX(Table2[NAMA BARANG],MATCH(ROW()-1,Table2[//]))</f>
        <v>Bp 688/ S3 Biru (30)</v>
      </c>
      <c r="B368" s="7">
        <f>INDEX(Table2[TT],MATCH(ROW()-1,Table2[//]))</f>
        <v>1</v>
      </c>
      <c r="C368" s="8" t="str">
        <f>INDEX(Table2[KET],MATCH(ROW()-1,Table2[//]))</f>
        <v>32 box</v>
      </c>
    </row>
    <row r="369" spans="1:3">
      <c r="A369" s="6" t="str">
        <f>INDEX(Table2[NAMA BARANG],MATCH(ROW()-1,Table2[//]))</f>
        <v>Bp 6w 6767 sika</v>
      </c>
      <c r="B369" s="7">
        <f>INDEX(Table2[TT],MATCH(ROW()-1,Table2[//]))</f>
        <v>2</v>
      </c>
      <c r="C369" s="8" t="str">
        <f>INDEX(Table2[KET],MATCH(ROW()-1,Table2[//]))</f>
        <v>108 ls</v>
      </c>
    </row>
    <row r="370" spans="1:3">
      <c r="A370" s="6" t="str">
        <f>INDEX(Table2[NAMA BARANG],MATCH(ROW()-1,Table2[//]))</f>
        <v>Bp 6w MIX karakter 6 gambar</v>
      </c>
      <c r="B370" s="7">
        <f>INDEX(Table2[TT],MATCH(ROW()-1,Table2[//]))</f>
        <v>9</v>
      </c>
      <c r="C370" s="8" t="str">
        <f>INDEX(Table2[KET],MATCH(ROW()-1,Table2[//]))</f>
        <v>1296 pc</v>
      </c>
    </row>
    <row r="371" spans="1:3">
      <c r="A371" s="6" t="str">
        <f>INDEX(Table2[NAMA BARANG],MATCH(ROW()-1,Table2[//]))</f>
        <v>Bp 7064</v>
      </c>
      <c r="B371" s="7">
        <f>INDEX(Table2[TT],MATCH(ROW()-1,Table2[//]))</f>
        <v>11</v>
      </c>
      <c r="C371" s="8" t="str">
        <f>INDEX(Table2[KET],MATCH(ROW()-1,Table2[//]))</f>
        <v>192 ls</v>
      </c>
    </row>
    <row r="372" spans="1:3">
      <c r="A372" s="6" t="str">
        <f>INDEX(Table2[NAMA BARANG],MATCH(ROW()-1,Table2[//]))</f>
        <v>Bp 7067</v>
      </c>
      <c r="B372" s="7">
        <f>INDEX(Table2[TT],MATCH(ROW()-1,Table2[//]))</f>
        <v>17</v>
      </c>
      <c r="C372" s="8" t="str">
        <f>INDEX(Table2[KET],MATCH(ROW()-1,Table2[//]))</f>
        <v>192 ls</v>
      </c>
    </row>
    <row r="373" spans="1:3">
      <c r="A373" s="6" t="str">
        <f>INDEX(Table2[NAMA BARANG],MATCH(ROW()-1,Table2[//]))</f>
        <v>Bp 789</v>
      </c>
      <c r="B373" s="7">
        <f>INDEX(Table2[TT],MATCH(ROW()-1,Table2[//]))</f>
        <v>2</v>
      </c>
      <c r="C373" s="8" t="str">
        <f>INDEX(Table2[KET],MATCH(ROW()-1,Table2[//]))</f>
        <v>48 box</v>
      </c>
    </row>
    <row r="374" spans="1:3">
      <c r="A374" s="6" t="str">
        <f>INDEX(Table2[NAMA BARANG],MATCH(ROW()-1,Table2[//]))</f>
        <v>Bp 82018 garukan/ rabbit</v>
      </c>
      <c r="B374" s="7">
        <f>INDEX(Table2[TT],MATCH(ROW()-1,Table2[//]))</f>
        <v>1</v>
      </c>
      <c r="C374" s="8" t="str">
        <f>INDEX(Table2[KET],MATCH(ROW()-1,Table2[//]))</f>
        <v>144 ls</v>
      </c>
    </row>
    <row r="375" spans="1:3">
      <c r="A375" s="6" t="str">
        <f>INDEX(Table2[NAMA BARANG],MATCH(ROW()-1,Table2[//]))</f>
        <v>Bp 8646</v>
      </c>
      <c r="B375" s="7">
        <f>INDEX(Table2[TT],MATCH(ROW()-1,Table2[//]))</f>
        <v>6</v>
      </c>
      <c r="C375" s="8" t="str">
        <f>INDEX(Table2[KET],MATCH(ROW()-1,Table2[//]))</f>
        <v>144 ls</v>
      </c>
    </row>
    <row r="376" spans="1:3">
      <c r="A376" s="6" t="str">
        <f>INDEX(Table2[NAMA BARANG],MATCH(ROW()-1,Table2[//]))</f>
        <v>Bp 8813 bebek (48)</v>
      </c>
      <c r="B376" s="7">
        <f>INDEX(Table2[TT],MATCH(ROW()-1,Table2[//]))</f>
        <v>1</v>
      </c>
      <c r="C376" s="8" t="str">
        <f>INDEX(Table2[KET],MATCH(ROW()-1,Table2[//]))</f>
        <v>36 box</v>
      </c>
    </row>
    <row r="377" spans="1:3">
      <c r="A377" s="6" t="str">
        <f>INDEX(Table2[NAMA BARANG],MATCH(ROW()-1,Table2[//]))</f>
        <v>Bp 8889 hati</v>
      </c>
      <c r="B377" s="7">
        <f>INDEX(Table2[TT],MATCH(ROW()-1,Table2[//]))</f>
        <v>3</v>
      </c>
      <c r="C377" s="8" t="str">
        <f>INDEX(Table2[KET],MATCH(ROW()-1,Table2[//]))</f>
        <v>144 ls</v>
      </c>
    </row>
    <row r="378" spans="1:3">
      <c r="A378" s="6" t="str">
        <f>INDEX(Table2[NAMA BARANG],MATCH(ROW()-1,Table2[//]))</f>
        <v>Bp 8W megan</v>
      </c>
      <c r="B378" s="7">
        <f>INDEX(Table2[TT],MATCH(ROW()-1,Table2[//]))</f>
        <v>2</v>
      </c>
      <c r="C378" s="8" t="str">
        <f>INDEX(Table2[KET],MATCH(ROW()-1,Table2[//]))</f>
        <v>144 ls</v>
      </c>
    </row>
    <row r="379" spans="1:3">
      <c r="A379" s="6" t="str">
        <f>INDEX(Table2[NAMA BARANG],MATCH(ROW()-1,Table2[//]))</f>
        <v>Bp 9799</v>
      </c>
      <c r="B379" s="7">
        <f>INDEX(Table2[TT],MATCH(ROW()-1,Table2[//]))</f>
        <v>2</v>
      </c>
      <c r="C379" s="8" t="str">
        <f>INDEX(Table2[KET],MATCH(ROW()-1,Table2[//]))</f>
        <v>144 ls</v>
      </c>
    </row>
    <row r="380" spans="1:3">
      <c r="A380" s="6" t="str">
        <f>INDEX(Table2[NAMA BARANG],MATCH(ROW()-1,Table2[//]))</f>
        <v>Bp 9892</v>
      </c>
      <c r="B380" s="7">
        <f>INDEX(Table2[TT],MATCH(ROW()-1,Table2[//]))</f>
        <v>11</v>
      </c>
      <c r="C380" s="8" t="str">
        <f>INDEX(Table2[KET],MATCH(ROW()-1,Table2[//]))</f>
        <v>144 ls</v>
      </c>
    </row>
    <row r="381" spans="1:3">
      <c r="A381" s="6" t="str">
        <f>INDEX(Table2[NAMA BARANG],MATCH(ROW()-1,Table2[//]))</f>
        <v>Bp 9938</v>
      </c>
      <c r="B381" s="7">
        <f>INDEX(Table2[TT],MATCH(ROW()-1,Table2[//]))</f>
        <v>1</v>
      </c>
      <c r="C381" s="8" t="str">
        <f>INDEX(Table2[KET],MATCH(ROW()-1,Table2[//]))</f>
        <v>144 ls</v>
      </c>
    </row>
    <row r="382" spans="1:3">
      <c r="A382" s="6" t="str">
        <f>INDEX(Table2[NAMA BARANG],MATCH(ROW()-1,Table2[//]))</f>
        <v>Bp AODM 011 (6)/ 010 (8) Faktur</v>
      </c>
      <c r="B382" s="7">
        <f>INDEX(Table2[TT],MATCH(ROW()-1,Table2[//]))</f>
        <v>14</v>
      </c>
      <c r="C382" s="8" t="str">
        <f>INDEX(Table2[KET],MATCH(ROW()-1,Table2[//]))</f>
        <v>240 LSN</v>
      </c>
    </row>
    <row r="383" spans="1:3">
      <c r="A383" s="6" t="str">
        <f>INDEX(Table2[NAMA BARANG],MATCH(ROW()-1,Table2[//]))</f>
        <v>Bp AODM 020 Ht</v>
      </c>
      <c r="B383" s="7">
        <f>INDEX(Table2[TT],MATCH(ROW()-1,Table2[//]))</f>
        <v>2</v>
      </c>
      <c r="C383" s="8" t="str">
        <f>INDEX(Table2[KET],MATCH(ROW()-1,Table2[//]))</f>
        <v>144 ls</v>
      </c>
    </row>
    <row r="384" spans="1:3">
      <c r="A384" s="6" t="str">
        <f>INDEX(Table2[NAMA BARANG],MATCH(ROW()-1,Table2[//]))</f>
        <v>Bp AODM 021 Faktur</v>
      </c>
      <c r="B384" s="7">
        <f>INDEX(Table2[TT],MATCH(ROW()-1,Table2[//]))</f>
        <v>5</v>
      </c>
      <c r="C384" s="8" t="str">
        <f>INDEX(Table2[KET],MATCH(ROW()-1,Table2[//]))</f>
        <v>240 ls</v>
      </c>
    </row>
    <row r="385" spans="1:3">
      <c r="A385" s="6" t="str">
        <f>INDEX(Table2[NAMA BARANG],MATCH(ROW()-1,Table2[//]))</f>
        <v>Bp AODM 911</v>
      </c>
      <c r="B385" s="7">
        <f>INDEX(Table2[TT],MATCH(ROW()-1,Table2[//]))</f>
        <v>3</v>
      </c>
      <c r="C385" s="8" t="str">
        <f>INDEX(Table2[KET],MATCH(ROW()-1,Table2[//]))</f>
        <v>144 ls</v>
      </c>
    </row>
    <row r="386" spans="1:3">
      <c r="A386" s="6" t="str">
        <f>INDEX(Table2[NAMA BARANG],MATCH(ROW()-1,Table2[//]))</f>
        <v>Bp Aopo 335 htm (24)</v>
      </c>
      <c r="B386" s="7">
        <f>INDEX(Table2[TT],MATCH(ROW()-1,Table2[//]))</f>
        <v>1</v>
      </c>
      <c r="C386" s="8" t="str">
        <f>INDEX(Table2[KET],MATCH(ROW()-1,Table2[//]))</f>
        <v>240 ls</v>
      </c>
    </row>
    <row r="387" spans="1:3">
      <c r="A387" s="6" t="str">
        <f>INDEX(Table2[NAMA BARANG],MATCH(ROW()-1,Table2[//]))</f>
        <v>Bp Aopo 4506 B</v>
      </c>
      <c r="B387" s="7">
        <f>INDEX(Table2[TT],MATCH(ROW()-1,Table2[//]))</f>
        <v>1</v>
      </c>
      <c r="C387" s="8" t="str">
        <f>INDEX(Table2[KET],MATCH(ROW()-1,Table2[//]))</f>
        <v>144 ls</v>
      </c>
    </row>
    <row r="388" spans="1:3">
      <c r="A388" s="6" t="str">
        <f>INDEX(Table2[NAMA BARANG],MATCH(ROW()-1,Table2[//]))</f>
        <v>Bp art 3013</v>
      </c>
      <c r="B388" s="7">
        <f>INDEX(Table2[TT],MATCH(ROW()-1,Table2[//]))</f>
        <v>1</v>
      </c>
      <c r="C388" s="8" t="str">
        <f>INDEX(Table2[KET],MATCH(ROW()-1,Table2[//]))</f>
        <v>5400 pc</v>
      </c>
    </row>
    <row r="389" spans="1:3">
      <c r="A389" s="6" t="str">
        <f>INDEX(Table2[NAMA BARANG],MATCH(ROW()-1,Table2[//]))</f>
        <v>Bp ATM crystal</v>
      </c>
      <c r="B389" s="7">
        <f>INDEX(Table2[TT],MATCH(ROW()-1,Table2[//]))</f>
        <v>2</v>
      </c>
      <c r="C389" s="8" t="str">
        <f>INDEX(Table2[KET],MATCH(ROW()-1,Table2[//]))</f>
        <v>20 grs</v>
      </c>
    </row>
    <row r="390" spans="1:3">
      <c r="A390" s="6" t="str">
        <f>INDEX(Table2[NAMA BARANG],MATCH(ROW()-1,Table2[//]))</f>
        <v>Bp B-88</v>
      </c>
      <c r="B390" s="7">
        <f>INDEX(Table2[TT],MATCH(ROW()-1,Table2[//]))</f>
        <v>7</v>
      </c>
      <c r="C390" s="8" t="str">
        <f>INDEX(Table2[KET],MATCH(ROW()-1,Table2[//]))</f>
        <v>20 grs</v>
      </c>
    </row>
    <row r="391" spans="1:3">
      <c r="A391" s="6" t="str">
        <f>INDEX(Table2[NAMA BARANG],MATCH(ROW()-1,Table2[//]))</f>
        <v>Bp bellignafoss</v>
      </c>
      <c r="B391" s="7">
        <f>INDEX(Table2[TT],MATCH(ROW()-1,Table2[//]))</f>
        <v>2</v>
      </c>
      <c r="C391" s="8" t="str">
        <f>INDEX(Table2[KET],MATCH(ROW()-1,Table2[//]))</f>
        <v>12 grs</v>
      </c>
    </row>
    <row r="392" spans="1:3">
      <c r="A392" s="6" t="str">
        <f>INDEX(Table2[NAMA BARANG],MATCH(ROW()-1,Table2[//]))</f>
        <v>Bp bensia KMN 008/ 007</v>
      </c>
      <c r="B392" s="7">
        <f>INDEX(Table2[TT],MATCH(ROW()-1,Table2[//]))</f>
        <v>1</v>
      </c>
      <c r="C392" s="8" t="str">
        <f>INDEX(Table2[KET],MATCH(ROW()-1,Table2[//]))</f>
        <v>48 box</v>
      </c>
    </row>
    <row r="393" spans="1:3">
      <c r="A393" s="6" t="str">
        <f>INDEX(Table2[NAMA BARANG],MATCH(ROW()-1,Table2[//]))</f>
        <v>Bp BF 8118/ 8w</v>
      </c>
      <c r="B393" s="7">
        <f>INDEX(Table2[TT],MATCH(ROW()-1,Table2[//]))</f>
        <v>1</v>
      </c>
      <c r="C393" s="8" t="str">
        <f>INDEX(Table2[KET],MATCH(ROW()-1,Table2[//]))</f>
        <v>144 ls</v>
      </c>
    </row>
    <row r="394" spans="1:3">
      <c r="A394" s="6" t="str">
        <f>INDEX(Table2[NAMA BARANG],MATCH(ROW()-1,Table2[//]))</f>
        <v>Bp bolang-baling 1 box 48</v>
      </c>
      <c r="B394" s="7">
        <f>INDEX(Table2[TT],MATCH(ROW()-1,Table2[//]))</f>
        <v>2</v>
      </c>
      <c r="C394" s="8" t="str">
        <f>INDEX(Table2[KET],MATCH(ROW()-1,Table2[//]))</f>
        <v>36 box</v>
      </c>
    </row>
    <row r="395" spans="1:3">
      <c r="A395" s="6" t="str">
        <f>INDEX(Table2[NAMA BARANG],MATCH(ROW()-1,Table2[//]))</f>
        <v>Bp box 1000 K 1000</v>
      </c>
      <c r="B395" s="7">
        <f>INDEX(Table2[TT],MATCH(ROW()-1,Table2[//]))</f>
        <v>3</v>
      </c>
      <c r="C395" s="8" t="str">
        <f>INDEX(Table2[KET],MATCH(ROW()-1,Table2[//]))</f>
        <v>72 ls</v>
      </c>
    </row>
    <row r="396" spans="1:3">
      <c r="A396" s="6" t="str">
        <f>INDEX(Table2[NAMA BARANG],MATCH(ROW()-1,Table2[//]))</f>
        <v>Bp box ketapel AB 2921</v>
      </c>
      <c r="B396" s="7">
        <f>INDEX(Table2[TT],MATCH(ROW()-1,Table2[//]))</f>
        <v>7</v>
      </c>
      <c r="C396" s="8" t="str">
        <f>INDEX(Table2[KET],MATCH(ROW()-1,Table2[//]))</f>
        <v>135 ls</v>
      </c>
    </row>
    <row r="397" spans="1:3">
      <c r="A397" s="6" t="str">
        <f>INDEX(Table2[NAMA BARANG],MATCH(ROW()-1,Table2[//]))</f>
        <v>Bp cabe (G-103) + jepitan ret</v>
      </c>
      <c r="B397" s="7">
        <f>INDEX(Table2[TT],MATCH(ROW()-1,Table2[//]))</f>
        <v>1</v>
      </c>
      <c r="C397" s="8" t="str">
        <f>INDEX(Table2[KET],MATCH(ROW()-1,Table2[//]))</f>
        <v>1392 pc</v>
      </c>
    </row>
    <row r="398" spans="1:3">
      <c r="A398" s="6" t="str">
        <f>INDEX(Table2[NAMA BARANG],MATCH(ROW()-1,Table2[//]))</f>
        <v>Bp cabe (G-103) + jepitan ret (kng/Hj)</v>
      </c>
      <c r="B398" s="7">
        <f>INDEX(Table2[TT],MATCH(ROW()-1,Table2[//]))</f>
        <v>13</v>
      </c>
      <c r="C398" s="8" t="str">
        <f>INDEX(Table2[KET],MATCH(ROW()-1,Table2[//]))</f>
        <v>2000 pc</v>
      </c>
    </row>
    <row r="399" spans="1:3">
      <c r="A399" s="6" t="str">
        <f>INDEX(Table2[NAMA BARANG],MATCH(ROW()-1,Table2[//]))</f>
        <v>Bp Cosh CS 8501</v>
      </c>
      <c r="B399" s="7">
        <f>INDEX(Table2[TT],MATCH(ROW()-1,Table2[//]))</f>
        <v>7</v>
      </c>
      <c r="C399" s="8" t="str">
        <f>INDEX(Table2[KET],MATCH(ROW()-1,Table2[//]))</f>
        <v>144 ls</v>
      </c>
    </row>
    <row r="400" spans="1:3">
      <c r="A400" s="6" t="str">
        <f>INDEX(Table2[NAMA BARANG],MATCH(ROW()-1,Table2[//]))</f>
        <v>Bp Cosh CS 8503</v>
      </c>
      <c r="B400" s="7">
        <f>INDEX(Table2[TT],MATCH(ROW()-1,Table2[//]))</f>
        <v>2</v>
      </c>
      <c r="C400" s="8" t="str">
        <f>INDEX(Table2[KET],MATCH(ROW()-1,Table2[//]))</f>
        <v>144 ls</v>
      </c>
    </row>
    <row r="401" spans="1:3">
      <c r="A401" s="6" t="str">
        <f>INDEX(Table2[NAMA BARANG],MATCH(ROW()-1,Table2[//]))</f>
        <v>Bp Cosh CS 8601</v>
      </c>
      <c r="B401" s="7">
        <f>INDEX(Table2[TT],MATCH(ROW()-1,Table2[//]))</f>
        <v>14</v>
      </c>
      <c r="C401" s="8" t="str">
        <f>INDEX(Table2[KET],MATCH(ROW()-1,Table2[//]))</f>
        <v>144 ls</v>
      </c>
    </row>
    <row r="402" spans="1:3">
      <c r="A402" s="6" t="str">
        <f>INDEX(Table2[NAMA BARANG],MATCH(ROW()-1,Table2[//]))</f>
        <v>Bp Cosh CS G 10</v>
      </c>
      <c r="B402" s="7">
        <f>INDEX(Table2[TT],MATCH(ROW()-1,Table2[//]))</f>
        <v>4</v>
      </c>
      <c r="C402" s="8" t="str">
        <f>INDEX(Table2[KET],MATCH(ROW()-1,Table2[//]))</f>
        <v>144 ls</v>
      </c>
    </row>
    <row r="403" spans="1:3">
      <c r="A403" s="6" t="str">
        <f>INDEX(Table2[NAMA BARANG],MATCH(ROW()-1,Table2[//]))</f>
        <v>Bp Cosh CS LS 919</v>
      </c>
      <c r="B403" s="7">
        <f>INDEX(Table2[TT],MATCH(ROW()-1,Table2[//]))</f>
        <v>3</v>
      </c>
      <c r="C403" s="8" t="str">
        <f>INDEX(Table2[KET],MATCH(ROW()-1,Table2[//]))</f>
        <v>144 ls</v>
      </c>
    </row>
    <row r="404" spans="1:3">
      <c r="A404" s="6" t="str">
        <f>INDEX(Table2[NAMA BARANG],MATCH(ROW()-1,Table2[//]))</f>
        <v>Bp D Tian 1015 (6)/ 108 (11)</v>
      </c>
      <c r="B404" s="7">
        <f>INDEX(Table2[TT],MATCH(ROW()-1,Table2[//]))</f>
        <v>14</v>
      </c>
      <c r="C404" s="8" t="str">
        <f>INDEX(Table2[KET],MATCH(ROW()-1,Table2[//]))</f>
        <v>144 ls</v>
      </c>
    </row>
    <row r="405" spans="1:3">
      <c r="A405" s="6" t="str">
        <f>INDEX(Table2[NAMA BARANG],MATCH(ROW()-1,Table2[//]))</f>
        <v>Bp DB 530</v>
      </c>
      <c r="B405" s="7">
        <f>INDEX(Table2[TT],MATCH(ROW()-1,Table2[//]))</f>
        <v>5</v>
      </c>
      <c r="C405" s="8" t="str">
        <f>INDEX(Table2[KET],MATCH(ROW()-1,Table2[//]))</f>
        <v>120 ls</v>
      </c>
    </row>
    <row r="406" spans="1:3">
      <c r="A406" s="6" t="str">
        <f>INDEX(Table2[NAMA BARANG],MATCH(ROW()-1,Table2[//]))</f>
        <v>Bp Dbs GG 99</v>
      </c>
      <c r="B406" s="7">
        <f>INDEX(Table2[TT],MATCH(ROW()-1,Table2[//]))</f>
        <v>4</v>
      </c>
      <c r="C406" s="8" t="str">
        <f>INDEX(Table2[KET],MATCH(ROW()-1,Table2[//]))</f>
        <v>144 ls</v>
      </c>
    </row>
    <row r="407" spans="1:3">
      <c r="A407" s="6" t="str">
        <f>INDEX(Table2[NAMA BARANG],MATCH(ROW()-1,Table2[//]))</f>
        <v>Bp Deboss 550 + Refill</v>
      </c>
      <c r="B407" s="7">
        <f>INDEX(Table2[TT],MATCH(ROW()-1,Table2[//]))</f>
        <v>1</v>
      </c>
      <c r="C407" s="8" t="str">
        <f>INDEX(Table2[KET],MATCH(ROW()-1,Table2[//]))</f>
        <v>120 ls</v>
      </c>
    </row>
    <row r="408" spans="1:3">
      <c r="A408" s="6" t="str">
        <f>INDEX(Table2[NAMA BARANG],MATCH(ROW()-1,Table2[//]))</f>
        <v>Bp Design kepala AB kotak/ bulat</v>
      </c>
      <c r="B408" s="7">
        <f>INDEX(Table2[TT],MATCH(ROW()-1,Table2[//]))</f>
        <v>1</v>
      </c>
      <c r="C408" s="8" t="str">
        <f>INDEX(Table2[KET],MATCH(ROW()-1,Table2[//]))</f>
        <v>135 ls</v>
      </c>
    </row>
    <row r="409" spans="1:3">
      <c r="A409" s="6" t="str">
        <f>INDEX(Table2[NAMA BARANG],MATCH(ROW()-1,Table2[//]))</f>
        <v>Bp Doraemon 3008</v>
      </c>
      <c r="B409" s="7">
        <f>INDEX(Table2[TT],MATCH(ROW()-1,Table2[//]))</f>
        <v>2</v>
      </c>
      <c r="C409" s="8" t="str">
        <f>INDEX(Table2[KET],MATCH(ROW()-1,Table2[//]))</f>
        <v>1152 pc</v>
      </c>
    </row>
    <row r="410" spans="1:3">
      <c r="A410" s="6" t="str">
        <f>INDEX(Table2[NAMA BARANG],MATCH(ROW()-1,Table2[//]))</f>
        <v>Bp elegant 1803</v>
      </c>
      <c r="B410" s="7">
        <f>INDEX(Table2[TT],MATCH(ROW()-1,Table2[//]))</f>
        <v>2</v>
      </c>
      <c r="C410" s="8" t="str">
        <f>INDEX(Table2[KET],MATCH(ROW()-1,Table2[//]))</f>
        <v>144 ls</v>
      </c>
    </row>
    <row r="411" spans="1:3">
      <c r="A411" s="6" t="str">
        <f>INDEX(Table2[NAMA BARANG],MATCH(ROW()-1,Table2[//]))</f>
        <v>Bp executive BM 300 merah</v>
      </c>
      <c r="B411" s="7">
        <f>INDEX(Table2[TT],MATCH(ROW()-1,Table2[//]))</f>
        <v>1</v>
      </c>
      <c r="C411" s="8" t="str">
        <f>INDEX(Table2[KET],MATCH(ROW()-1,Table2[//]))</f>
        <v>144 ls</v>
      </c>
    </row>
    <row r="412" spans="1:3">
      <c r="A412" s="6" t="str">
        <f>INDEX(Table2[NAMA BARANG],MATCH(ROW()-1,Table2[//]))</f>
        <v>Bp F001 030/12w glitermix</v>
      </c>
      <c r="B412" s="7">
        <f>INDEX(Table2[TT],MATCH(ROW()-1,Table2[//]))</f>
        <v>5</v>
      </c>
      <c r="C412" s="8" t="str">
        <f>INDEX(Table2[KET],MATCH(ROW()-1,Table2[//]))</f>
        <v>160 pc</v>
      </c>
    </row>
    <row r="413" spans="1:3">
      <c r="A413" s="6" t="str">
        <f>INDEX(Table2[NAMA BARANG],MATCH(ROW()-1,Table2[//]))</f>
        <v>Bp F4 AW 46/ 8018 (1x36)</v>
      </c>
      <c r="B413" s="7">
        <f>INDEX(Table2[TT],MATCH(ROW()-1,Table2[//]))</f>
        <v>7</v>
      </c>
      <c r="C413" s="8" t="str">
        <f>INDEX(Table2[KET],MATCH(ROW()-1,Table2[//]))</f>
        <v>96 box</v>
      </c>
    </row>
    <row r="414" spans="1:3">
      <c r="A414" s="6" t="str">
        <f>INDEX(Table2[NAMA BARANG],MATCH(ROW()-1,Table2[//]))</f>
        <v>Bp Fancy 18888</v>
      </c>
      <c r="B414" s="7">
        <f>INDEX(Table2[TT],MATCH(ROW()-1,Table2[//]))</f>
        <v>1</v>
      </c>
      <c r="C414" s="8" t="str">
        <f>INDEX(Table2[KET],MATCH(ROW()-1,Table2[//]))</f>
        <v>144 ls</v>
      </c>
    </row>
    <row r="415" spans="1:3">
      <c r="A415" s="6" t="str">
        <f>INDEX(Table2[NAMA BARANG],MATCH(ROW()-1,Table2[//]))</f>
        <v>Bp Fancy AB besar 2638</v>
      </c>
      <c r="B415" s="7">
        <f>INDEX(Table2[TT],MATCH(ROW()-1,Table2[//]))</f>
        <v>2</v>
      </c>
      <c r="C415" s="8" t="str">
        <f>INDEX(Table2[KET],MATCH(ROW()-1,Table2[//]))</f>
        <v>144 ls</v>
      </c>
    </row>
    <row r="416" spans="1:3">
      <c r="A416" s="6" t="str">
        <f>INDEX(Table2[NAMA BARANG],MATCH(ROW()-1,Table2[//]))</f>
        <v>Bp Fancy ketapel tiup 2629A (5)/ AB tiup 2659 (4)</v>
      </c>
      <c r="B416" s="7">
        <f>INDEX(Table2[TT],MATCH(ROW()-1,Table2[//]))</f>
        <v>9</v>
      </c>
      <c r="C416" s="8" t="str">
        <f>INDEX(Table2[KET],MATCH(ROW()-1,Table2[//]))</f>
        <v>144 ls</v>
      </c>
    </row>
    <row r="417" spans="1:3">
      <c r="A417" s="6" t="str">
        <f>INDEX(Table2[NAMA BARANG],MATCH(ROW()-1,Table2[//]))</f>
        <v>Bp Fine Tech 0.3 ht Dong A</v>
      </c>
      <c r="B417" s="7">
        <f>INDEX(Table2[TT],MATCH(ROW()-1,Table2[//]))</f>
        <v>3</v>
      </c>
      <c r="C417" s="8" t="str">
        <f>INDEX(Table2[KET],MATCH(ROW()-1,Table2[//]))</f>
        <v>96 LSN</v>
      </c>
    </row>
    <row r="418" spans="1:3">
      <c r="A418" s="6" t="str">
        <f>INDEX(Table2[NAMA BARANG],MATCH(ROW()-1,Table2[//]))</f>
        <v>Bp Football (1 box=24)</v>
      </c>
      <c r="B418" s="7">
        <f>INDEX(Table2[TT],MATCH(ROW()-1,Table2[//]))</f>
        <v>1</v>
      </c>
      <c r="C418" s="8" t="str">
        <f>INDEX(Table2[KET],MATCH(ROW()-1,Table2[//]))</f>
        <v>40 box</v>
      </c>
    </row>
    <row r="419" spans="1:3">
      <c r="A419" s="6" t="str">
        <f>INDEX(Table2[NAMA BARANG],MATCH(ROW()-1,Table2[//]))</f>
        <v>Bp Gel SQ 116 Hijab cute</v>
      </c>
      <c r="B419" s="7">
        <f>INDEX(Table2[TT],MATCH(ROW()-1,Table2[//]))</f>
        <v>3</v>
      </c>
      <c r="C419" s="8" t="str">
        <f>INDEX(Table2[KET],MATCH(ROW()-1,Table2[//]))</f>
        <v>144 LSN</v>
      </c>
    </row>
    <row r="420" spans="1:3">
      <c r="A420" s="6" t="str">
        <f>INDEX(Table2[NAMA BARANG],MATCH(ROW()-1,Table2[//]))</f>
        <v>Bp gel TZ 1002</v>
      </c>
      <c r="B420" s="7">
        <f>INDEX(Table2[TT],MATCH(ROW()-1,Table2[//]))</f>
        <v>14</v>
      </c>
      <c r="C420" s="8" t="str">
        <f>INDEX(Table2[KET],MATCH(ROW()-1,Table2[//]))</f>
        <v>144 ls</v>
      </c>
    </row>
    <row r="421" spans="1:3">
      <c r="A421" s="6" t="str">
        <f>INDEX(Table2[NAMA BARANG],MATCH(ROW()-1,Table2[//]))</f>
        <v>Bp Gell 013 (69030) hati+ mainan</v>
      </c>
      <c r="B421" s="7">
        <f>INDEX(Table2[TT],MATCH(ROW()-1,Table2[//]))</f>
        <v>1</v>
      </c>
      <c r="C421" s="8" t="str">
        <f>INDEX(Table2[KET],MATCH(ROW()-1,Table2[//]))</f>
        <v>144 ls</v>
      </c>
    </row>
    <row r="422" spans="1:3">
      <c r="A422" s="6" t="str">
        <f>INDEX(Table2[NAMA BARANG],MATCH(ROW()-1,Table2[//]))</f>
        <v>Bp Gell 0313</v>
      </c>
      <c r="B422" s="7">
        <f>INDEX(Table2[TT],MATCH(ROW()-1,Table2[//]))</f>
        <v>1</v>
      </c>
      <c r="C422" s="8" t="str">
        <f>INDEX(Table2[KET],MATCH(ROW()-1,Table2[//]))</f>
        <v>192 ls</v>
      </c>
    </row>
    <row r="423" spans="1:3">
      <c r="A423" s="6" t="str">
        <f>INDEX(Table2[NAMA BARANG],MATCH(ROW()-1,Table2[//]))</f>
        <v>Bp Gell 0910 boneka</v>
      </c>
      <c r="B423" s="7">
        <f>INDEX(Table2[TT],MATCH(ROW()-1,Table2[//]))</f>
        <v>1</v>
      </c>
      <c r="C423" s="8" t="str">
        <f>INDEX(Table2[KET],MATCH(ROW()-1,Table2[//]))</f>
        <v>144 ls</v>
      </c>
    </row>
    <row r="424" spans="1:3">
      <c r="A424" s="6" t="str">
        <f>INDEX(Table2[NAMA BARANG],MATCH(ROW()-1,Table2[//]))</f>
        <v>Bp Gell 1188</v>
      </c>
      <c r="B424" s="7">
        <f>INDEX(Table2[TT],MATCH(ROW()-1,Table2[//]))</f>
        <v>15</v>
      </c>
      <c r="C424" s="8" t="str">
        <f>INDEX(Table2[KET],MATCH(ROW()-1,Table2[//]))</f>
        <v>144 ls</v>
      </c>
    </row>
    <row r="425" spans="1:3">
      <c r="A425" s="6" t="str">
        <f>INDEX(Table2[NAMA BARANG],MATCH(ROW()-1,Table2[//]))</f>
        <v>Bp Gell 12w 2010M 19A</v>
      </c>
      <c r="B425" s="7">
        <f>INDEX(Table2[TT],MATCH(ROW()-1,Table2[//]))</f>
        <v>1</v>
      </c>
      <c r="C425" s="8" t="str">
        <f>INDEX(Table2[KET],MATCH(ROW()-1,Table2[//]))</f>
        <v>144 ls</v>
      </c>
    </row>
    <row r="426" spans="1:3">
      <c r="A426" s="6" t="str">
        <f>INDEX(Table2[NAMA BARANG],MATCH(ROW()-1,Table2[//]))</f>
        <v>Bp Gell 1518(1)</v>
      </c>
      <c r="B426" s="7">
        <f>INDEX(Table2[TT],MATCH(ROW()-1,Table2[//]))</f>
        <v>1</v>
      </c>
      <c r="C426" s="8" t="str">
        <f>INDEX(Table2[KET],MATCH(ROW()-1,Table2[//]))</f>
        <v>192 ls</v>
      </c>
    </row>
    <row r="427" spans="1:3">
      <c r="A427" s="6" t="str">
        <f>INDEX(Table2[NAMA BARANG],MATCH(ROW()-1,Table2[//]))</f>
        <v>Bp Gell 566</v>
      </c>
      <c r="B427" s="7">
        <f>INDEX(Table2[TT],MATCH(ROW()-1,Table2[//]))</f>
        <v>2</v>
      </c>
      <c r="C427" s="8" t="str">
        <f>INDEX(Table2[KET],MATCH(ROW()-1,Table2[//]))</f>
        <v>144 ls</v>
      </c>
    </row>
    <row r="428" spans="1:3">
      <c r="A428" s="6" t="str">
        <f>INDEX(Table2[NAMA BARANG],MATCH(ROW()-1,Table2[//]))</f>
        <v>Bp Gell 585</v>
      </c>
      <c r="B428" s="7">
        <f>INDEX(Table2[TT],MATCH(ROW()-1,Table2[//]))</f>
        <v>17</v>
      </c>
      <c r="C428" s="8" t="str">
        <f>INDEX(Table2[KET],MATCH(ROW()-1,Table2[//]))</f>
        <v>144 ls</v>
      </c>
    </row>
    <row r="429" spans="1:3">
      <c r="A429" s="6" t="str">
        <f>INDEX(Table2[NAMA BARANG],MATCH(ROW()-1,Table2[//]))</f>
        <v>Bp Gell 7013</v>
      </c>
      <c r="B429" s="7">
        <f>INDEX(Table2[TT],MATCH(ROW()-1,Table2[//]))</f>
        <v>13</v>
      </c>
      <c r="C429" s="8" t="str">
        <f>INDEX(Table2[KET],MATCH(ROW()-1,Table2[//]))</f>
        <v>192 ls</v>
      </c>
    </row>
    <row r="430" spans="1:3">
      <c r="A430" s="6" t="str">
        <f>INDEX(Table2[NAMA BARANG],MATCH(ROW()-1,Table2[//]))</f>
        <v>Bp Gell 7022 kunci</v>
      </c>
      <c r="B430" s="7">
        <f>INDEX(Table2[TT],MATCH(ROW()-1,Table2[//]))</f>
        <v>40</v>
      </c>
      <c r="C430" s="8" t="str">
        <f>INDEX(Table2[KET],MATCH(ROW()-1,Table2[//]))</f>
        <v>192 ls</v>
      </c>
    </row>
    <row r="431" spans="1:3">
      <c r="A431" s="6" t="str">
        <f>INDEX(Table2[NAMA BARANG],MATCH(ROW()-1,Table2[//]))</f>
        <v>Bp Gell 7026</v>
      </c>
      <c r="B431" s="7">
        <f>INDEX(Table2[TT],MATCH(ROW()-1,Table2[//]))</f>
        <v>17</v>
      </c>
      <c r="C431" s="8" t="str">
        <f>INDEX(Table2[KET],MATCH(ROW()-1,Table2[//]))</f>
        <v>192 ls</v>
      </c>
    </row>
    <row r="432" spans="1:3">
      <c r="A432" s="6" t="str">
        <f>INDEX(Table2[NAMA BARANG],MATCH(ROW()-1,Table2[//]))</f>
        <v>Bp Gell 7038</v>
      </c>
      <c r="B432" s="7">
        <f>INDEX(Table2[TT],MATCH(ROW()-1,Table2[//]))</f>
        <v>7</v>
      </c>
      <c r="C432" s="8" t="str">
        <f>INDEX(Table2[KET],MATCH(ROW()-1,Table2[//]))</f>
        <v>192 ls</v>
      </c>
    </row>
    <row r="433" spans="1:3">
      <c r="A433" s="6" t="str">
        <f>INDEX(Table2[NAMA BARANG],MATCH(ROW()-1,Table2[//]))</f>
        <v>Bp Gell 7039</v>
      </c>
      <c r="B433" s="7">
        <f>INDEX(Table2[TT],MATCH(ROW()-1,Table2[//]))</f>
        <v>1</v>
      </c>
      <c r="C433" s="8" t="str">
        <f>INDEX(Table2[KET],MATCH(ROW()-1,Table2[//]))</f>
        <v>192 ls</v>
      </c>
    </row>
    <row r="434" spans="1:3">
      <c r="A434" s="6" t="str">
        <f>INDEX(Table2[NAMA BARANG],MATCH(ROW()-1,Table2[//]))</f>
        <v>Bp Gell 7043</v>
      </c>
      <c r="B434" s="7">
        <f>INDEX(Table2[TT],MATCH(ROW()-1,Table2[//]))</f>
        <v>40</v>
      </c>
      <c r="C434" s="8" t="str">
        <f>INDEX(Table2[KET],MATCH(ROW()-1,Table2[//]))</f>
        <v>192 ls</v>
      </c>
    </row>
    <row r="435" spans="1:3">
      <c r="A435" s="6" t="str">
        <f>INDEX(Table2[NAMA BARANG],MATCH(ROW()-1,Table2[//]))</f>
        <v>Bp Gell 7045</v>
      </c>
      <c r="B435" s="7">
        <f>INDEX(Table2[TT],MATCH(ROW()-1,Table2[//]))</f>
        <v>30</v>
      </c>
      <c r="C435" s="8" t="str">
        <f>INDEX(Table2[KET],MATCH(ROW()-1,Table2[//]))</f>
        <v>192 ls</v>
      </c>
    </row>
    <row r="436" spans="1:3">
      <c r="A436" s="6" t="str">
        <f>INDEX(Table2[NAMA BARANG],MATCH(ROW()-1,Table2[//]))</f>
        <v>Bp Gell 7092</v>
      </c>
      <c r="B436" s="7">
        <f>INDEX(Table2[TT],MATCH(ROW()-1,Table2[//]))</f>
        <v>38</v>
      </c>
      <c r="C436" s="8" t="str">
        <f>INDEX(Table2[KET],MATCH(ROW()-1,Table2[//]))</f>
        <v>192 ls</v>
      </c>
    </row>
    <row r="437" spans="1:3">
      <c r="A437" s="6" t="str">
        <f>INDEX(Table2[NAMA BARANG],MATCH(ROW()-1,Table2[//]))</f>
        <v>Bp Gell 802(10)/ 803(10)</v>
      </c>
      <c r="B437" s="7">
        <f>INDEX(Table2[TT],MATCH(ROW()-1,Table2[//]))</f>
        <v>20</v>
      </c>
      <c r="C437" s="8" t="str">
        <f>INDEX(Table2[KET],MATCH(ROW()-1,Table2[//]))</f>
        <v>144 ls</v>
      </c>
    </row>
    <row r="438" spans="1:3">
      <c r="A438" s="6" t="str">
        <f>INDEX(Table2[NAMA BARANG],MATCH(ROW()-1,Table2[//]))</f>
        <v>Bp Gell 805(11)/ 806(9)</v>
      </c>
      <c r="B438" s="7">
        <f>INDEX(Table2[TT],MATCH(ROW()-1,Table2[//]))</f>
        <v>20</v>
      </c>
      <c r="C438" s="8" t="str">
        <f>INDEX(Table2[KET],MATCH(ROW()-1,Table2[//]))</f>
        <v>144 ls</v>
      </c>
    </row>
    <row r="439" spans="1:3">
      <c r="A439" s="6" t="str">
        <f>INDEX(Table2[NAMA BARANG],MATCH(ROW()-1,Table2[//]))</f>
        <v>Bp Gell 807</v>
      </c>
      <c r="B439" s="7">
        <f>INDEX(Table2[TT],MATCH(ROW()-1,Table2[//]))</f>
        <v>15</v>
      </c>
      <c r="C439" s="8" t="str">
        <f>INDEX(Table2[KET],MATCH(ROW()-1,Table2[//]))</f>
        <v>144 ls</v>
      </c>
    </row>
    <row r="440" spans="1:3">
      <c r="A440" s="6" t="str">
        <f>INDEX(Table2[NAMA BARANG],MATCH(ROW()-1,Table2[//]))</f>
        <v>Bp Gell 8853 segitiga bola</v>
      </c>
      <c r="B440" s="7">
        <f>INDEX(Table2[TT],MATCH(ROW()-1,Table2[//]))</f>
        <v>8</v>
      </c>
      <c r="C440" s="8" t="str">
        <f>INDEX(Table2[KET],MATCH(ROW()-1,Table2[//]))</f>
        <v>144 ls</v>
      </c>
    </row>
    <row r="441" spans="1:3">
      <c r="A441" s="6" t="str">
        <f>INDEX(Table2[NAMA BARANG],MATCH(ROW()-1,Table2[//]))</f>
        <v>Bp Gell 917/ 903</v>
      </c>
      <c r="B441" s="7">
        <f>INDEX(Table2[TT],MATCH(ROW()-1,Table2[//]))</f>
        <v>13</v>
      </c>
      <c r="C441" s="8" t="str">
        <f>INDEX(Table2[KET],MATCH(ROW()-1,Table2[//]))</f>
        <v>144 ls</v>
      </c>
    </row>
    <row r="442" spans="1:3">
      <c r="A442" s="6" t="str">
        <f>INDEX(Table2[NAMA BARANG],MATCH(ROW()-1,Table2[//]))</f>
        <v>Bp Gell 9518 tank air</v>
      </c>
      <c r="B442" s="7">
        <f>INDEX(Table2[TT],MATCH(ROW()-1,Table2[//]))</f>
        <v>2</v>
      </c>
      <c r="C442" s="8" t="str">
        <f>INDEX(Table2[KET],MATCH(ROW()-1,Table2[//]))</f>
        <v>142 ls</v>
      </c>
    </row>
    <row r="443" spans="1:3">
      <c r="A443" s="6" t="str">
        <f>INDEX(Table2[NAMA BARANG],MATCH(ROW()-1,Table2[//]))</f>
        <v>Bp Gell Aopo Gp 1895</v>
      </c>
      <c r="B443" s="7">
        <f>INDEX(Table2[TT],MATCH(ROW()-1,Table2[//]))</f>
        <v>2</v>
      </c>
      <c r="C443" s="8" t="str">
        <f>INDEX(Table2[KET],MATCH(ROW()-1,Table2[//]))</f>
        <v>144 ls</v>
      </c>
    </row>
    <row r="444" spans="1:3">
      <c r="A444" s="6" t="str">
        <f>INDEX(Table2[NAMA BARANG],MATCH(ROW()-1,Table2[//]))</f>
        <v>Bp Gell Aopo Gp-032 warna</v>
      </c>
      <c r="B444" s="7">
        <f>INDEX(Table2[TT],MATCH(ROW()-1,Table2[//]))</f>
        <v>2</v>
      </c>
      <c r="C444" s="8" t="str">
        <f>INDEX(Table2[KET],MATCH(ROW()-1,Table2[//]))</f>
        <v>24 ls</v>
      </c>
    </row>
    <row r="445" spans="1:3">
      <c r="A445" s="6" t="str">
        <f>INDEX(Table2[NAMA BARANG],MATCH(ROW()-1,Table2[//]))</f>
        <v>Bp Gell B155 (0366)</v>
      </c>
      <c r="B445" s="7">
        <f>INDEX(Table2[TT],MATCH(ROW()-1,Table2[//]))</f>
        <v>14</v>
      </c>
      <c r="C445" s="8" t="str">
        <f>INDEX(Table2[KET],MATCH(ROW()-1,Table2[//]))</f>
        <v>144 ls</v>
      </c>
    </row>
    <row r="446" spans="1:3">
      <c r="A446" s="6" t="str">
        <f>INDEX(Table2[NAMA BARANG],MATCH(ROW()-1,Table2[//]))</f>
        <v>Bp Gell elmo H(1) M(1)</v>
      </c>
      <c r="B446" s="7">
        <f>INDEX(Table2[TT],MATCH(ROW()-1,Table2[//]))</f>
        <v>2</v>
      </c>
      <c r="C446" s="8" t="str">
        <f>INDEX(Table2[KET],MATCH(ROW()-1,Table2[//]))</f>
        <v>120 ls</v>
      </c>
    </row>
    <row r="447" spans="1:3">
      <c r="A447" s="6" t="str">
        <f>INDEX(Table2[NAMA BARANG],MATCH(ROW()-1,Table2[//]))</f>
        <v>Bp Gell executive 169 (2)/ 777 (3)</v>
      </c>
      <c r="B447" s="7">
        <f>INDEX(Table2[TT],MATCH(ROW()-1,Table2[//]))</f>
        <v>5</v>
      </c>
      <c r="C447" s="8" t="str">
        <f>INDEX(Table2[KET],MATCH(ROW()-1,Table2[//]))</f>
        <v>144 ls</v>
      </c>
    </row>
    <row r="448" spans="1:3">
      <c r="A448" s="6" t="str">
        <f>INDEX(Table2[NAMA BARANG],MATCH(ROW()-1,Table2[//]))</f>
        <v>Bp Gell G 2036 biru</v>
      </c>
      <c r="B448" s="7">
        <f>INDEX(Table2[TT],MATCH(ROW()-1,Table2[//]))</f>
        <v>5</v>
      </c>
      <c r="C448" s="8" t="str">
        <f>INDEX(Table2[KET],MATCH(ROW()-1,Table2[//]))</f>
        <v>144 ls</v>
      </c>
    </row>
    <row r="449" spans="1:3">
      <c r="A449" s="6" t="str">
        <f>INDEX(Table2[NAMA BARANG],MATCH(ROW()-1,Table2[//]))</f>
        <v>Bp gell GLP SQ 01 12w</v>
      </c>
      <c r="B449" s="7">
        <f>INDEX(Table2[TT],MATCH(ROW()-1,Table2[//]))</f>
        <v>2</v>
      </c>
      <c r="C449" s="8" t="str">
        <f>INDEX(Table2[KET],MATCH(ROW()-1,Table2[//]))</f>
        <v>240 ls</v>
      </c>
    </row>
    <row r="450" spans="1:3">
      <c r="A450" s="6" t="str">
        <f>INDEX(Table2[NAMA BARANG],MATCH(ROW()-1,Table2[//]))</f>
        <v>Bp gell Gp 1016 gold</v>
      </c>
      <c r="B450" s="7">
        <f>INDEX(Table2[TT],MATCH(ROW()-1,Table2[//]))</f>
        <v>5</v>
      </c>
      <c r="C450" s="8" t="str">
        <f>INDEX(Table2[KET],MATCH(ROW()-1,Table2[//]))</f>
        <v>144 ls</v>
      </c>
    </row>
    <row r="451" spans="1:3">
      <c r="A451" s="6" t="str">
        <f>INDEX(Table2[NAMA BARANG],MATCH(ROW()-1,Table2[//]))</f>
        <v>Bp gell Gp 1016 silver</v>
      </c>
      <c r="B451" s="7">
        <f>INDEX(Table2[TT],MATCH(ROW()-1,Table2[//]))</f>
        <v>4</v>
      </c>
      <c r="C451" s="8" t="str">
        <f>INDEX(Table2[KET],MATCH(ROW()-1,Table2[//]))</f>
        <v>144 ls</v>
      </c>
    </row>
    <row r="452" spans="1:3">
      <c r="A452" s="6" t="str">
        <f>INDEX(Table2[NAMA BARANG],MATCH(ROW()-1,Table2[//]))</f>
        <v>Bp Gell Gp 956</v>
      </c>
      <c r="B452" s="7">
        <f>INDEX(Table2[TT],MATCH(ROW()-1,Table2[//]))</f>
        <v>2</v>
      </c>
      <c r="C452" s="8" t="str">
        <f>INDEX(Table2[KET],MATCH(ROW()-1,Table2[//]))</f>
        <v>144 ls</v>
      </c>
    </row>
    <row r="453" spans="1:3">
      <c r="A453" s="6" t="str">
        <f>INDEX(Table2[NAMA BARANG],MATCH(ROW()-1,Table2[//]))</f>
        <v>Bp Gell Gp 963</v>
      </c>
      <c r="B453" s="7">
        <f>INDEX(Table2[TT],MATCH(ROW()-1,Table2[//]))</f>
        <v>3</v>
      </c>
      <c r="C453" s="8" t="str">
        <f>INDEX(Table2[KET],MATCH(ROW()-1,Table2[//]))</f>
        <v>144 ls</v>
      </c>
    </row>
    <row r="454" spans="1:3">
      <c r="A454" s="6" t="str">
        <f>INDEX(Table2[NAMA BARANG],MATCH(ROW()-1,Table2[//]))</f>
        <v>Bp Gell Gramata H1(5)/ H2(13)</v>
      </c>
      <c r="B454" s="7">
        <f>INDEX(Table2[TT],MATCH(ROW()-1,Table2[//]))</f>
        <v>18</v>
      </c>
      <c r="C454" s="8" t="str">
        <f>INDEX(Table2[KET],MATCH(ROW()-1,Table2[//]))</f>
        <v>144 ls</v>
      </c>
    </row>
    <row r="455" spans="1:3">
      <c r="A455" s="6" t="str">
        <f>INDEX(Table2[NAMA BARANG],MATCH(ROW()-1,Table2[//]))</f>
        <v>Bp Gell Gramata H5</v>
      </c>
      <c r="B455" s="7">
        <f>INDEX(Table2[TT],MATCH(ROW()-1,Table2[//]))</f>
        <v>5</v>
      </c>
      <c r="C455" s="8" t="str">
        <f>INDEX(Table2[KET],MATCH(ROW()-1,Table2[//]))</f>
        <v>144 ls</v>
      </c>
    </row>
    <row r="456" spans="1:3">
      <c r="A456" s="6" t="str">
        <f>INDEX(Table2[NAMA BARANG],MATCH(ROW()-1,Table2[//]))</f>
        <v>Bp Gell HB k 510</v>
      </c>
      <c r="B456" s="7">
        <f>INDEX(Table2[TT],MATCH(ROW()-1,Table2[//]))</f>
        <v>7</v>
      </c>
      <c r="C456" s="8" t="str">
        <f>INDEX(Table2[KET],MATCH(ROW()-1,Table2[//]))</f>
        <v>144 ls</v>
      </c>
    </row>
    <row r="457" spans="1:3">
      <c r="A457" s="6" t="str">
        <f>INDEX(Table2[NAMA BARANG],MATCH(ROW()-1,Table2[//]))</f>
        <v>Bp gell HS 1215</v>
      </c>
      <c r="B457" s="7">
        <f>INDEX(Table2[TT],MATCH(ROW()-1,Table2[//]))</f>
        <v>2</v>
      </c>
      <c r="C457" s="8" t="str">
        <f>INDEX(Table2[KET],MATCH(ROW()-1,Table2[//]))</f>
        <v>144 ls</v>
      </c>
    </row>
    <row r="458" spans="1:3">
      <c r="A458" s="6" t="str">
        <f>INDEX(Table2[NAMA BARANG],MATCH(ROW()-1,Table2[//]))</f>
        <v>Bp Gell JD. 860 MMORO (70)</v>
      </c>
      <c r="B458" s="7">
        <f>INDEX(Table2[TT],MATCH(ROW()-1,Table2[//]))</f>
        <v>10</v>
      </c>
      <c r="C458" s="8" t="str">
        <f>INDEX(Table2[KET],MATCH(ROW()-1,Table2[//]))</f>
        <v>36 box</v>
      </c>
    </row>
    <row r="459" spans="1:3">
      <c r="A459" s="6" t="str">
        <f>INDEX(Table2[NAMA BARANG],MATCH(ROW()-1,Table2[//]))</f>
        <v>Bp Gell jiausue 8 color (1 set = 8pc)</v>
      </c>
      <c r="B459" s="7">
        <f>INDEX(Table2[TT],MATCH(ROW()-1,Table2[//]))</f>
        <v>3</v>
      </c>
      <c r="C459" s="8" t="str">
        <f>INDEX(Table2[KET],MATCH(ROW()-1,Table2[//]))</f>
        <v>200 set</v>
      </c>
    </row>
    <row r="460" spans="1:3">
      <c r="A460" s="6" t="str">
        <f>INDEX(Table2[NAMA BARANG],MATCH(ROW()-1,Table2[//]))</f>
        <v>Bp Gell K 593</v>
      </c>
      <c r="B460" s="7">
        <f>INDEX(Table2[TT],MATCH(ROW()-1,Table2[//]))</f>
        <v>28</v>
      </c>
      <c r="C460" s="8" t="str">
        <f>INDEX(Table2[KET],MATCH(ROW()-1,Table2[//]))</f>
        <v>144 ls</v>
      </c>
    </row>
    <row r="461" spans="1:3">
      <c r="A461" s="6" t="str">
        <f>INDEX(Table2[NAMA BARANG],MATCH(ROW()-1,Table2[//]))</f>
        <v>Bp Gell microtop 808 Ht</v>
      </c>
      <c r="B461" s="7">
        <f>INDEX(Table2[TT],MATCH(ROW()-1,Table2[//]))</f>
        <v>6</v>
      </c>
      <c r="C461" s="8" t="str">
        <f>INDEX(Table2[KET],MATCH(ROW()-1,Table2[//]))</f>
        <v>200 ls</v>
      </c>
    </row>
    <row r="462" spans="1:3">
      <c r="A462" s="6" t="str">
        <f>INDEX(Table2[NAMA BARANG],MATCH(ROW()-1,Table2[//]))</f>
        <v>Bp Gell MP 1012 (4)</v>
      </c>
      <c r="B462" s="7">
        <f>INDEX(Table2[TT],MATCH(ROW()-1,Table2[//]))</f>
        <v>4</v>
      </c>
      <c r="C462" s="8" t="str">
        <f>INDEX(Table2[KET],MATCH(ROW()-1,Table2[//]))</f>
        <v>144 ls</v>
      </c>
    </row>
    <row r="463" spans="1:3">
      <c r="A463" s="6" t="str">
        <f>INDEX(Table2[NAMA BARANG],MATCH(ROW()-1,Table2[//]))</f>
        <v>Bp Gell MP 1118</v>
      </c>
      <c r="B463" s="7">
        <f>INDEX(Table2[TT],MATCH(ROW()-1,Table2[//]))</f>
        <v>5</v>
      </c>
      <c r="C463" s="8" t="str">
        <f>INDEX(Table2[KET],MATCH(ROW()-1,Table2[//]))</f>
        <v>144 ls</v>
      </c>
    </row>
    <row r="464" spans="1:3">
      <c r="A464" s="6" t="str">
        <f>INDEX(Table2[NAMA BARANG],MATCH(ROW()-1,Table2[//]))</f>
        <v>Bp Gell natto 8855 (1x48)</v>
      </c>
      <c r="B464" s="7">
        <f>INDEX(Table2[TT],MATCH(ROW()-1,Table2[//]))</f>
        <v>3</v>
      </c>
      <c r="C464" s="8" t="str">
        <f>INDEX(Table2[KET],MATCH(ROW()-1,Table2[//]))</f>
        <v>144 ls</v>
      </c>
    </row>
    <row r="465" spans="1:3">
      <c r="A465" s="6" t="str">
        <f>INDEX(Table2[NAMA BARANG],MATCH(ROW()-1,Table2[//]))</f>
        <v>Bp Gell Pong2 merah (1 dos=20)</v>
      </c>
      <c r="B465" s="7">
        <f>INDEX(Table2[TT],MATCH(ROW()-1,Table2[//]))</f>
        <v>4</v>
      </c>
      <c r="C465" s="8" t="str">
        <f>INDEX(Table2[KET],MATCH(ROW()-1,Table2[//]))</f>
        <v>90 dos</v>
      </c>
    </row>
    <row r="466" spans="1:3">
      <c r="A466" s="6" t="str">
        <f>INDEX(Table2[NAMA BARANG],MATCH(ROW()-1,Table2[//]))</f>
        <v>Bp Gell SanMao 2320</v>
      </c>
      <c r="B466" s="7">
        <f>INDEX(Table2[TT],MATCH(ROW()-1,Table2[//]))</f>
        <v>5</v>
      </c>
      <c r="C466" s="8" t="str">
        <f>INDEX(Table2[KET],MATCH(ROW()-1,Table2[//]))</f>
        <v>144 ls</v>
      </c>
    </row>
    <row r="467" spans="1:3">
      <c r="A467" s="6" t="str">
        <f>INDEX(Table2[NAMA BARANG],MATCH(ROW()-1,Table2[//]))</f>
        <v>Bp Gell SanMao 9578</v>
      </c>
      <c r="B467" s="7">
        <f>INDEX(Table2[TT],MATCH(ROW()-1,Table2[//]))</f>
        <v>5</v>
      </c>
      <c r="C467" s="8" t="str">
        <f>INDEX(Table2[KET],MATCH(ROW()-1,Table2[//]))</f>
        <v>1728 pc</v>
      </c>
    </row>
    <row r="468" spans="1:3">
      <c r="A468" s="6" t="str">
        <f>INDEX(Table2[NAMA BARANG],MATCH(ROW()-1,Table2[//]))</f>
        <v>Bp Gell SanMao 9590(3)</v>
      </c>
      <c r="B468" s="7">
        <f>INDEX(Table2[TT],MATCH(ROW()-1,Table2[//]))</f>
        <v>2</v>
      </c>
      <c r="C468" s="8" t="str">
        <f>INDEX(Table2[KET],MATCH(ROW()-1,Table2[//]))</f>
        <v>1728 pc</v>
      </c>
    </row>
    <row r="469" spans="1:3">
      <c r="A469" s="6" t="str">
        <f>INDEX(Table2[NAMA BARANG],MATCH(ROW()-1,Table2[//]))</f>
        <v>Bp Gell SanMao 9733(3)</v>
      </c>
      <c r="B469" s="7">
        <f>INDEX(Table2[TT],MATCH(ROW()-1,Table2[//]))</f>
        <v>2</v>
      </c>
      <c r="C469" s="8" t="str">
        <f>INDEX(Table2[KET],MATCH(ROW()-1,Table2[//]))</f>
        <v>144 ls</v>
      </c>
    </row>
    <row r="470" spans="1:3">
      <c r="A470" s="6" t="str">
        <f>INDEX(Table2[NAMA BARANG],MATCH(ROW()-1,Table2[//]))</f>
        <v>Bp Gell SanMao 9909</v>
      </c>
      <c r="B470" s="7">
        <f>INDEX(Table2[TT],MATCH(ROW()-1,Table2[//]))</f>
        <v>7</v>
      </c>
      <c r="C470" s="8" t="str">
        <f>INDEX(Table2[KET],MATCH(ROW()-1,Table2[//]))</f>
        <v>144 ls</v>
      </c>
    </row>
    <row r="471" spans="1:3">
      <c r="A471" s="6" t="str">
        <f>INDEX(Table2[NAMA BARANG],MATCH(ROW()-1,Table2[//]))</f>
        <v>Bp Gell Spray Gp-218</v>
      </c>
      <c r="B471" s="7">
        <f>INDEX(Table2[TT],MATCH(ROW()-1,Table2[//]))</f>
        <v>2</v>
      </c>
      <c r="C471" s="8" t="str">
        <f>INDEX(Table2[KET],MATCH(ROW()-1,Table2[//]))</f>
        <v>144 ls</v>
      </c>
    </row>
    <row r="472" spans="1:3">
      <c r="A472" s="6" t="str">
        <f>INDEX(Table2[NAMA BARANG],MATCH(ROW()-1,Table2[//]))</f>
        <v>Bp gliter 12w BDO29-12/ C14-144</v>
      </c>
      <c r="B472" s="7">
        <f>INDEX(Table2[TT],MATCH(ROW()-1,Table2[//]))</f>
        <v>5</v>
      </c>
      <c r="C472" s="8" t="str">
        <f>INDEX(Table2[KET],MATCH(ROW()-1,Table2[//]))</f>
        <v>160 set</v>
      </c>
    </row>
    <row r="473" spans="1:3">
      <c r="A473" s="6" t="str">
        <f>INDEX(Table2[NAMA BARANG],MATCH(ROW()-1,Table2[//]))</f>
        <v>Bp gliter 12w BDO49-12/ C14-147</v>
      </c>
      <c r="B473" s="7">
        <f>INDEX(Table2[TT],MATCH(ROW()-1,Table2[//]))</f>
        <v>8</v>
      </c>
      <c r="C473" s="8" t="str">
        <f>INDEX(Table2[KET],MATCH(ROW()-1,Table2[//]))</f>
        <v>1920 pc</v>
      </c>
    </row>
    <row r="474" spans="1:3">
      <c r="A474" s="6" t="str">
        <f>INDEX(Table2[NAMA BARANG],MATCH(ROW()-1,Table2[//]))</f>
        <v>Bp gliter 12w C11-33</v>
      </c>
      <c r="B474" s="7">
        <f>INDEX(Table2[TT],MATCH(ROW()-1,Table2[//]))</f>
        <v>9</v>
      </c>
      <c r="C474" s="8" t="str">
        <f>INDEX(Table2[KET],MATCH(ROW()-1,Table2[//]))</f>
        <v>160 set</v>
      </c>
    </row>
    <row r="475" spans="1:3">
      <c r="A475" s="6" t="str">
        <f>INDEX(Table2[NAMA BARANG],MATCH(ROW()-1,Table2[//]))</f>
        <v>Bp gliter 12w K701 A(1)/ K 701(4)</v>
      </c>
      <c r="B475" s="7">
        <f>INDEX(Table2[TT],MATCH(ROW()-1,Table2[//]))</f>
        <v>5</v>
      </c>
      <c r="C475" s="8" t="str">
        <f>INDEX(Table2[KET],MATCH(ROW()-1,Table2[//]))</f>
        <v>144 ls</v>
      </c>
    </row>
    <row r="476" spans="1:3">
      <c r="A476" s="6" t="str">
        <f>INDEX(Table2[NAMA BARANG],MATCH(ROW()-1,Table2[//]))</f>
        <v>Bp Gp 1022</v>
      </c>
      <c r="B476" s="7">
        <f>INDEX(Table2[TT],MATCH(ROW()-1,Table2[//]))</f>
        <v>4</v>
      </c>
      <c r="C476" s="8" t="str">
        <f>INDEX(Table2[KET],MATCH(ROW()-1,Table2[//]))</f>
        <v>144 ls</v>
      </c>
    </row>
    <row r="477" spans="1:3">
      <c r="A477" s="6" t="str">
        <f>INDEX(Table2[NAMA BARANG],MATCH(ROW()-1,Table2[//]))</f>
        <v>Bp Gp 3139</v>
      </c>
      <c r="B477" s="7">
        <f>INDEX(Table2[TT],MATCH(ROW()-1,Table2[//]))</f>
        <v>3</v>
      </c>
      <c r="C477" s="8" t="str">
        <f>INDEX(Table2[KET],MATCH(ROW()-1,Table2[//]))</f>
        <v>180 ls</v>
      </c>
    </row>
    <row r="478" spans="1:3">
      <c r="A478" s="6" t="str">
        <f>INDEX(Table2[NAMA BARANG],MATCH(ROW()-1,Table2[//]))</f>
        <v>Bp Gp 609</v>
      </c>
      <c r="B478" s="7">
        <f>INDEX(Table2[TT],MATCH(ROW()-1,Table2[//]))</f>
        <v>4</v>
      </c>
      <c r="C478" s="8" t="str">
        <f>INDEX(Table2[KET],MATCH(ROW()-1,Table2[//]))</f>
        <v>144 ls</v>
      </c>
    </row>
    <row r="479" spans="1:3">
      <c r="A479" s="6" t="str">
        <f>INDEX(Table2[NAMA BARANG],MATCH(ROW()-1,Table2[//]))</f>
        <v>Bp Gp 7037</v>
      </c>
      <c r="B479" s="7">
        <f>INDEX(Table2[TT],MATCH(ROW()-1,Table2[//]))</f>
        <v>4</v>
      </c>
      <c r="C479" s="8" t="str">
        <f>INDEX(Table2[KET],MATCH(ROW()-1,Table2[//]))</f>
        <v>192 ls</v>
      </c>
    </row>
    <row r="480" spans="1:3">
      <c r="A480" s="6" t="str">
        <f>INDEX(Table2[NAMA BARANG],MATCH(ROW()-1,Table2[//]))</f>
        <v>Bp Gp 9002</v>
      </c>
      <c r="B480" s="7">
        <f>INDEX(Table2[TT],MATCH(ROW()-1,Table2[//]))</f>
        <v>2</v>
      </c>
      <c r="C480" s="8" t="str">
        <f>INDEX(Table2[KET],MATCH(ROW()-1,Table2[//]))</f>
        <v>192 ls</v>
      </c>
    </row>
    <row r="481" spans="1:3">
      <c r="A481" s="6" t="str">
        <f>INDEX(Table2[NAMA BARANG],MATCH(ROW()-1,Table2[//]))</f>
        <v>Bp Gp 9112(1)/ 9006(10)</v>
      </c>
      <c r="B481" s="7">
        <f>INDEX(Table2[TT],MATCH(ROW()-1,Table2[//]))</f>
        <v>11</v>
      </c>
      <c r="C481" s="8" t="str">
        <f>INDEX(Table2[KET],MATCH(ROW()-1,Table2[//]))</f>
        <v>192 ls</v>
      </c>
    </row>
    <row r="482" spans="1:3">
      <c r="A482" s="6" t="str">
        <f>INDEX(Table2[NAMA BARANG],MATCH(ROW()-1,Table2[//]))</f>
        <v>Bp Hapus V 6791</v>
      </c>
      <c r="B482" s="7">
        <f>INDEX(Table2[TT],MATCH(ROW()-1,Table2[//]))</f>
        <v>8</v>
      </c>
      <c r="C482" s="8" t="str">
        <f>INDEX(Table2[KET],MATCH(ROW()-1,Table2[//]))</f>
        <v>96 ls</v>
      </c>
    </row>
    <row r="483" spans="1:3">
      <c r="A483" s="6" t="str">
        <f>INDEX(Table2[NAMA BARANG],MATCH(ROW()-1,Table2[//]))</f>
        <v>Bp Heroset 50</v>
      </c>
      <c r="B483" s="7">
        <f>INDEX(Table2[TT],MATCH(ROW()-1,Table2[//]))</f>
        <v>13</v>
      </c>
      <c r="C483" s="8" t="str">
        <f>INDEX(Table2[KET],MATCH(ROW()-1,Table2[//]))</f>
        <v>20 ls</v>
      </c>
    </row>
    <row r="484" spans="1:3">
      <c r="A484" s="6" t="str">
        <f>INDEX(Table2[NAMA BARANG],MATCH(ROW()-1,Table2[//]))</f>
        <v>Bp Hilltop HT 1020</v>
      </c>
      <c r="B484" s="7">
        <f>INDEX(Table2[TT],MATCH(ROW()-1,Table2[//]))</f>
        <v>49</v>
      </c>
      <c r="C484" s="8" t="str">
        <f>INDEX(Table2[KET],MATCH(ROW()-1,Table2[//]))</f>
        <v>144 ls</v>
      </c>
    </row>
    <row r="485" spans="1:3">
      <c r="A485" s="6" t="str">
        <f>INDEX(Table2[NAMA BARANG],MATCH(ROW()-1,Table2[//]))</f>
        <v>Bp Hk panjang (36)</v>
      </c>
      <c r="B485" s="7">
        <f>INDEX(Table2[TT],MATCH(ROW()-1,Table2[//]))</f>
        <v>2</v>
      </c>
      <c r="C485" s="8" t="str">
        <f>INDEX(Table2[KET],MATCH(ROW()-1,Table2[//]))</f>
        <v>60 box</v>
      </c>
    </row>
    <row r="486" spans="1:3">
      <c r="A486" s="6" t="str">
        <f>INDEX(Table2[NAMA BARANG],MATCH(ROW()-1,Table2[//]))</f>
        <v>Bp Ht 590 balon tiup (3)/ MP 2131 ayunan demon (1 box 48) (1)</v>
      </c>
      <c r="B486" s="7">
        <f>INDEX(Table2[TT],MATCH(ROW()-1,Table2[//]))</f>
        <v>4</v>
      </c>
      <c r="C486" s="8" t="str">
        <f>INDEX(Table2[KET],MATCH(ROW()-1,Table2[//]))</f>
        <v>36 box</v>
      </c>
    </row>
    <row r="487" spans="1:3">
      <c r="A487" s="6" t="str">
        <f>INDEX(Table2[NAMA BARANG],MATCH(ROW()-1,Table2[//]))</f>
        <v>Bp ikan tali</v>
      </c>
      <c r="B487" s="7">
        <f>INDEX(Table2[TT],MATCH(ROW()-1,Table2[//]))</f>
        <v>2</v>
      </c>
      <c r="C487" s="8" t="str">
        <f>INDEX(Table2[KET],MATCH(ROW()-1,Table2[//]))</f>
        <v>200 ls</v>
      </c>
    </row>
    <row r="488" spans="1:3">
      <c r="A488" s="6" t="str">
        <f>INDEX(Table2[NAMA BARANG],MATCH(ROW()-1,Table2[//]))</f>
        <v>Bp JB 273/ 1000</v>
      </c>
      <c r="B488" s="7">
        <f>INDEX(Table2[TT],MATCH(ROW()-1,Table2[//]))</f>
        <v>8</v>
      </c>
      <c r="C488" s="8" t="str">
        <f>INDEX(Table2[KET],MATCH(ROW()-1,Table2[//]))</f>
        <v>36 box</v>
      </c>
    </row>
    <row r="489" spans="1:3">
      <c r="A489" s="6" t="str">
        <f>INDEX(Table2[NAMA BARANG],MATCH(ROW()-1,Table2[//]))</f>
        <v>Bp KG 1 B</v>
      </c>
      <c r="B489" s="7">
        <f>INDEX(Table2[TT],MATCH(ROW()-1,Table2[//]))</f>
        <v>6</v>
      </c>
      <c r="C489" s="8" t="str">
        <f>INDEX(Table2[KET],MATCH(ROW()-1,Table2[//]))</f>
        <v>144 ls</v>
      </c>
    </row>
    <row r="490" spans="1:3">
      <c r="A490" s="6" t="str">
        <f>INDEX(Table2[NAMA BARANG],MATCH(ROW()-1,Table2[//]))</f>
        <v>Bp light kitty hand</v>
      </c>
      <c r="B490" s="7">
        <f>INDEX(Table2[TT],MATCH(ROW()-1,Table2[//]))</f>
        <v>4</v>
      </c>
      <c r="C490" s="8" t="str">
        <f>INDEX(Table2[KET],MATCH(ROW()-1,Table2[//]))</f>
        <v>20 box</v>
      </c>
    </row>
    <row r="491" spans="1:3">
      <c r="A491" s="6" t="str">
        <f>INDEX(Table2[NAMA BARANG],MATCH(ROW()-1,Table2[//]))</f>
        <v>Bp light princess hand</v>
      </c>
      <c r="B491" s="7">
        <f>INDEX(Table2[TT],MATCH(ROW()-1,Table2[//]))</f>
        <v>9</v>
      </c>
      <c r="C491" s="8" t="str">
        <f>INDEX(Table2[KET],MATCH(ROW()-1,Table2[//]))</f>
        <v>20 box</v>
      </c>
    </row>
    <row r="492" spans="1:3">
      <c r="A492" s="6" t="str">
        <f>INDEX(Table2[NAMA BARANG],MATCH(ROW()-1,Table2[//]))</f>
        <v>Bp Manik 001 (1x60)</v>
      </c>
      <c r="B492" s="7">
        <f>INDEX(Table2[TT],MATCH(ROW()-1,Table2[//]))</f>
        <v>9</v>
      </c>
      <c r="C492" s="8" t="str">
        <f>INDEX(Table2[KET],MATCH(ROW()-1,Table2[//]))</f>
        <v>40 box</v>
      </c>
    </row>
    <row r="493" spans="1:3">
      <c r="A493" s="6" t="str">
        <f>INDEX(Table2[NAMA BARANG],MATCH(ROW()-1,Table2[//]))</f>
        <v>Bp MD 104 tangan</v>
      </c>
      <c r="B493" s="7">
        <f>INDEX(Table2[TT],MATCH(ROW()-1,Table2[//]))</f>
        <v>2</v>
      </c>
      <c r="C493" s="8" t="str">
        <f>INDEX(Table2[KET],MATCH(ROW()-1,Table2[//]))</f>
        <v>350 ls</v>
      </c>
    </row>
    <row r="494" spans="1:3">
      <c r="A494" s="6" t="str">
        <f>INDEX(Table2[NAMA BARANG],MATCH(ROW()-1,Table2[//]))</f>
        <v>Bp Meja BPS 202 Foot</v>
      </c>
      <c r="B494" s="7">
        <f>INDEX(Table2[TT],MATCH(ROW()-1,Table2[//]))</f>
        <v>7</v>
      </c>
      <c r="C494" s="8" t="str">
        <f>INDEX(Table2[KET],MATCH(ROW()-1,Table2[//]))</f>
        <v>500 pc</v>
      </c>
    </row>
    <row r="495" spans="1:3">
      <c r="A495" s="6" t="str">
        <f>INDEX(Table2[NAMA BARANG],MATCH(ROW()-1,Table2[//]))</f>
        <v>Bp Milk 302 (36)</v>
      </c>
      <c r="B495" s="7">
        <f>INDEX(Table2[TT],MATCH(ROW()-1,Table2[//]))</f>
        <v>35</v>
      </c>
      <c r="C495" s="8" t="str">
        <f>INDEX(Table2[KET],MATCH(ROW()-1,Table2[//]))</f>
        <v>1440 pc</v>
      </c>
    </row>
    <row r="496" spans="1:3">
      <c r="A496" s="6" t="str">
        <f>INDEX(Table2[NAMA BARANG],MATCH(ROW()-1,Table2[//]))</f>
        <v>Bp mini Gell Maxxist 133C</v>
      </c>
      <c r="B496" s="7">
        <f>INDEX(Table2[TT],MATCH(ROW()-1,Table2[//]))</f>
        <v>2</v>
      </c>
      <c r="C496" s="8" t="str">
        <f>INDEX(Table2[KET],MATCH(ROW()-1,Table2[//]))</f>
        <v>24 gr</v>
      </c>
    </row>
    <row r="497" spans="1:3">
      <c r="A497" s="6" t="str">
        <f>INDEX(Table2[NAMA BARANG],MATCH(ROW()-1,Table2[//]))</f>
        <v>Bp mini Gell Sparkle Gold</v>
      </c>
      <c r="B497" s="7">
        <f>INDEX(Table2[TT],MATCH(ROW()-1,Table2[//]))</f>
        <v>1</v>
      </c>
      <c r="C497" s="8" t="str">
        <f>INDEX(Table2[KET],MATCH(ROW()-1,Table2[//]))</f>
        <v>144 ls</v>
      </c>
    </row>
    <row r="498" spans="1:3">
      <c r="A498" s="6" t="str">
        <f>INDEX(Table2[NAMA BARANG],MATCH(ROW()-1,Table2[//]))</f>
        <v>Bp MM bening 300 Ma</v>
      </c>
      <c r="B498" s="7">
        <f>INDEX(Table2[TT],MATCH(ROW()-1,Table2[//]))</f>
        <v>2</v>
      </c>
      <c r="C498" s="8" t="str">
        <f>INDEX(Table2[KET],MATCH(ROW()-1,Table2[//]))</f>
        <v>250 ls</v>
      </c>
    </row>
    <row r="499" spans="1:3">
      <c r="A499" s="6" t="str">
        <f>INDEX(Table2[NAMA BARANG],MATCH(ROW()-1,Table2[//]))</f>
        <v>Bp MM butek 300 MB</v>
      </c>
      <c r="B499" s="7">
        <f>INDEX(Table2[TT],MATCH(ROW()-1,Table2[//]))</f>
        <v>1</v>
      </c>
      <c r="C499" s="8" t="str">
        <f>INDEX(Table2[KET],MATCH(ROW()-1,Table2[//]))</f>
        <v>144 ls</v>
      </c>
    </row>
    <row r="500" spans="1:3">
      <c r="A500" s="6" t="str">
        <f>INDEX(Table2[NAMA BARANG],MATCH(ROW()-1,Table2[//]))</f>
        <v>Bp Mobil Kombinasi Polos</v>
      </c>
      <c r="B500" s="7">
        <f>INDEX(Table2[TT],MATCH(ROW()-1,Table2[//]))</f>
        <v>11</v>
      </c>
      <c r="C500" s="8" t="str">
        <f>INDEX(Table2[KET],MATCH(ROW()-1,Table2[//]))</f>
        <v>2000 pc</v>
      </c>
    </row>
    <row r="501" spans="1:3">
      <c r="A501" s="6" t="str">
        <f>INDEX(Table2[NAMA BARANG],MATCH(ROW()-1,Table2[//]))</f>
        <v>Bp MP 0206 kincir</v>
      </c>
      <c r="B501" s="7">
        <f>INDEX(Table2[TT],MATCH(ROW()-1,Table2[//]))</f>
        <v>2</v>
      </c>
      <c r="C501" s="8">
        <f>INDEX(Table2[KET],MATCH(ROW()-1,Table2[//]))</f>
        <v>0</v>
      </c>
    </row>
    <row r="502" spans="1:3">
      <c r="A502" s="6" t="str">
        <f>INDEX(Table2[NAMA BARANG],MATCH(ROW()-1,Table2[//]))</f>
        <v>Bp MP 2105 minion</v>
      </c>
      <c r="B502" s="7">
        <f>INDEX(Table2[TT],MATCH(ROW()-1,Table2[//]))</f>
        <v>8</v>
      </c>
      <c r="C502" s="8" t="str">
        <f>INDEX(Table2[KET],MATCH(ROW()-1,Table2[//]))</f>
        <v>144 ls</v>
      </c>
    </row>
    <row r="503" spans="1:3">
      <c r="A503" s="6" t="str">
        <f>INDEX(Table2[NAMA BARANG],MATCH(ROW()-1,Table2[//]))</f>
        <v>Bp MP 6026 love</v>
      </c>
      <c r="B503" s="7">
        <f>INDEX(Table2[TT],MATCH(ROW()-1,Table2[//]))</f>
        <v>6</v>
      </c>
      <c r="C503" s="8" t="str">
        <f>INDEX(Table2[KET],MATCH(ROW()-1,Table2[//]))</f>
        <v>144 ls</v>
      </c>
    </row>
    <row r="504" spans="1:3">
      <c r="A504" s="6" t="str">
        <f>INDEX(Table2[NAMA BARANG],MATCH(ROW()-1,Table2[//]))</f>
        <v>Bp MP 60992 smurf 1x48</v>
      </c>
      <c r="B504" s="7">
        <f>INDEX(Table2[TT],MATCH(ROW()-1,Table2[//]))</f>
        <v>2</v>
      </c>
      <c r="C504" s="8" t="str">
        <f>INDEX(Table2[KET],MATCH(ROW()-1,Table2[//]))</f>
        <v>36 box</v>
      </c>
    </row>
    <row r="505" spans="1:3">
      <c r="A505" s="6" t="str">
        <f>INDEX(Table2[NAMA BARANG],MATCH(ROW()-1,Table2[//]))</f>
        <v>Bp On-Off M Mouse</v>
      </c>
      <c r="B505" s="7">
        <f>INDEX(Table2[TT],MATCH(ROW()-1,Table2[//]))</f>
        <v>1</v>
      </c>
      <c r="C505" s="8" t="str">
        <f>INDEX(Table2[KET],MATCH(ROW()-1,Table2[//]))</f>
        <v>288 ls</v>
      </c>
    </row>
    <row r="506" spans="1:3">
      <c r="A506" s="6" t="str">
        <f>INDEX(Table2[NAMA BARANG],MATCH(ROW()-1,Table2[//]))</f>
        <v>Bp Ougier Rabbit</v>
      </c>
      <c r="B506" s="7">
        <f>INDEX(Table2[TT],MATCH(ROW()-1,Table2[//]))</f>
        <v>18</v>
      </c>
      <c r="C506" s="8" t="str">
        <f>INDEX(Table2[KET],MATCH(ROW()-1,Table2[//]))</f>
        <v>48 box</v>
      </c>
    </row>
    <row r="507" spans="1:3">
      <c r="A507" s="6" t="str">
        <f>INDEX(Table2[NAMA BARANG],MATCH(ROW()-1,Table2[//]))</f>
        <v>Bp Pelangi 6611(2)/ 005(2)</v>
      </c>
      <c r="B507" s="7">
        <f>INDEX(Table2[TT],MATCH(ROW()-1,Table2[//]))</f>
        <v>4</v>
      </c>
      <c r="C507" s="8" t="str">
        <f>INDEX(Table2[KET],MATCH(ROW()-1,Table2[//]))</f>
        <v>1728 pc</v>
      </c>
    </row>
    <row r="508" spans="1:3">
      <c r="A508" s="6" t="str">
        <f>INDEX(Table2[NAMA BARANG],MATCH(ROW()-1,Table2[//]))</f>
        <v>Bp Pelangi 9310</v>
      </c>
      <c r="B508" s="7">
        <f>INDEX(Table2[TT],MATCH(ROW()-1,Table2[//]))</f>
        <v>2</v>
      </c>
      <c r="C508" s="8" t="str">
        <f>INDEX(Table2[KET],MATCH(ROW()-1,Table2[//]))</f>
        <v>1728 pc</v>
      </c>
    </row>
    <row r="509" spans="1:3">
      <c r="A509" s="6" t="str">
        <f>INDEX(Table2[NAMA BARANG],MATCH(ROW()-1,Table2[//]))</f>
        <v>Bp PELNA 0.1 Ht</v>
      </c>
      <c r="B509" s="7">
        <f>INDEX(Table2[TT],MATCH(ROW()-1,Table2[//]))</f>
        <v>9</v>
      </c>
      <c r="C509" s="8" t="str">
        <f>INDEX(Table2[KET],MATCH(ROW()-1,Table2[//]))</f>
        <v>20 GRS</v>
      </c>
    </row>
    <row r="510" spans="1:3">
      <c r="A510" s="6" t="str">
        <f>INDEX(Table2[NAMA BARANG],MATCH(ROW()-1,Table2[//]))</f>
        <v>Bp pen gliter lestari</v>
      </c>
      <c r="B510" s="7">
        <f>INDEX(Table2[TT],MATCH(ROW()-1,Table2[//]))</f>
        <v>11</v>
      </c>
      <c r="C510" s="8" t="str">
        <f>INDEX(Table2[KET],MATCH(ROW()-1,Table2[//]))</f>
        <v>160 ls</v>
      </c>
    </row>
    <row r="511" spans="1:3">
      <c r="A511" s="6" t="str">
        <f>INDEX(Table2[NAMA BARANG],MATCH(ROW()-1,Table2[//]))</f>
        <v>Bp sepatu roda 084 (48)</v>
      </c>
      <c r="B511" s="7">
        <f>INDEX(Table2[TT],MATCH(ROW()-1,Table2[//]))</f>
        <v>2</v>
      </c>
      <c r="C511" s="8" t="str">
        <f>INDEX(Table2[KET],MATCH(ROW()-1,Table2[//]))</f>
        <v>144 ls</v>
      </c>
    </row>
    <row r="512" spans="1:3">
      <c r="A512" s="6" t="str">
        <f>INDEX(Table2[NAMA BARANG],MATCH(ROW()-1,Table2[//]))</f>
        <v>Bp SF -2991 two in one</v>
      </c>
      <c r="B512" s="7">
        <f>INDEX(Table2[TT],MATCH(ROW()-1,Table2[//]))</f>
        <v>11</v>
      </c>
      <c r="C512" s="8" t="str">
        <f>INDEX(Table2[KET],MATCH(ROW()-1,Table2[//]))</f>
        <v>192 ls</v>
      </c>
    </row>
    <row r="513" spans="1:3">
      <c r="A513" s="6" t="str">
        <f>INDEX(Table2[NAMA BARANG],MATCH(ROW()-1,Table2[//]))</f>
        <v>Bp Sika 189 Ht (20)/ biru(3)</v>
      </c>
      <c r="B513" s="7">
        <f>INDEX(Table2[TT],MATCH(ROW()-1,Table2[//]))</f>
        <v>23</v>
      </c>
      <c r="C513" s="8" t="str">
        <f>INDEX(Table2[KET],MATCH(ROW()-1,Table2[//]))</f>
        <v>180 ls</v>
      </c>
    </row>
    <row r="514" spans="1:3">
      <c r="A514" s="6" t="str">
        <f>INDEX(Table2[NAMA BARANG],MATCH(ROW()-1,Table2[//]))</f>
        <v>Bp Skyline S-6 Black</v>
      </c>
      <c r="B514" s="7">
        <f>INDEX(Table2[TT],MATCH(ROW()-1,Table2[//]))</f>
        <v>3</v>
      </c>
      <c r="C514" s="8" t="str">
        <f>INDEX(Table2[KET],MATCH(ROW()-1,Table2[//]))</f>
        <v>144 ls</v>
      </c>
    </row>
    <row r="515" spans="1:3">
      <c r="A515" s="6" t="str">
        <f>INDEX(Table2[NAMA BARANG],MATCH(ROW()-1,Table2[//]))</f>
        <v>Bp Smile 2038 (36)</v>
      </c>
      <c r="B515" s="7">
        <f>INDEX(Table2[TT],MATCH(ROW()-1,Table2[//]))</f>
        <v>36</v>
      </c>
      <c r="C515" s="8" t="str">
        <f>INDEX(Table2[KET],MATCH(ROW()-1,Table2[//]))</f>
        <v>1440 pc</v>
      </c>
    </row>
    <row r="516" spans="1:3">
      <c r="A516" s="6" t="str">
        <f>INDEX(Table2[NAMA BARANG],MATCH(ROW()-1,Table2[//]))</f>
        <v>Bp Snoopy Bening 300 MA</v>
      </c>
      <c r="B516" s="7">
        <f>INDEX(Table2[TT],MATCH(ROW()-1,Table2[//]))</f>
        <v>4</v>
      </c>
      <c r="C516" s="8" t="str">
        <f>INDEX(Table2[KET],MATCH(ROW()-1,Table2[//]))</f>
        <v>250 ls</v>
      </c>
    </row>
    <row r="517" spans="1:3">
      <c r="A517" s="6" t="str">
        <f>INDEX(Table2[NAMA BARANG],MATCH(ROW()-1,Table2[//]))</f>
        <v>BP SQ 112</v>
      </c>
      <c r="B517" s="7">
        <f>INDEX(Table2[TT],MATCH(ROW()-1,Table2[//]))</f>
        <v>2</v>
      </c>
      <c r="C517" s="8" t="str">
        <f>INDEX(Table2[KET],MATCH(ROW()-1,Table2[//]))</f>
        <v>144 LSN</v>
      </c>
    </row>
    <row r="518" spans="1:3">
      <c r="A518" s="6" t="str">
        <f>INDEX(Table2[NAMA BARANG],MATCH(ROW()-1,Table2[//]))</f>
        <v>BP SQ 116</v>
      </c>
      <c r="B518" s="7">
        <f>INDEX(Table2[TT],MATCH(ROW()-1,Table2[//]))</f>
        <v>4</v>
      </c>
      <c r="C518" s="8" t="str">
        <f>INDEX(Table2[KET],MATCH(ROW()-1,Table2[//]))</f>
        <v>144 LSN</v>
      </c>
    </row>
    <row r="519" spans="1:3">
      <c r="A519" s="6" t="str">
        <f>INDEX(Table2[NAMA BARANG],MATCH(ROW()-1,Table2[//]))</f>
        <v>BP SQ 119</v>
      </c>
      <c r="B519" s="7">
        <f>INDEX(Table2[TT],MATCH(ROW()-1,Table2[//]))</f>
        <v>4</v>
      </c>
      <c r="C519" s="8" t="str">
        <f>INDEX(Table2[KET],MATCH(ROW()-1,Table2[//]))</f>
        <v>144 LSN</v>
      </c>
    </row>
    <row r="520" spans="1:3">
      <c r="A520" s="6" t="str">
        <f>INDEX(Table2[NAMA BARANG],MATCH(ROW()-1,Table2[//]))</f>
        <v>BP SQ 203</v>
      </c>
      <c r="B520" s="7">
        <f>INDEX(Table2[TT],MATCH(ROW()-1,Table2[//]))</f>
        <v>1</v>
      </c>
      <c r="C520" s="8" t="str">
        <f>INDEX(Table2[KET],MATCH(ROW()-1,Table2[//]))</f>
        <v>144 LSN</v>
      </c>
    </row>
    <row r="521" spans="1:3">
      <c r="A521" s="6" t="str">
        <f>INDEX(Table2[NAMA BARANG],MATCH(ROW()-1,Table2[//]))</f>
        <v>BP SQ 204</v>
      </c>
      <c r="B521" s="7">
        <f>INDEX(Table2[TT],MATCH(ROW()-1,Table2[//]))</f>
        <v>1</v>
      </c>
      <c r="C521" s="8" t="str">
        <f>INDEX(Table2[KET],MATCH(ROW()-1,Table2[//]))</f>
        <v>144 LSN</v>
      </c>
    </row>
    <row r="522" spans="1:3">
      <c r="A522" s="6" t="str">
        <f>INDEX(Table2[NAMA BARANG],MATCH(ROW()-1,Table2[//]))</f>
        <v>BP SQ 205</v>
      </c>
      <c r="B522" s="7">
        <f>INDEX(Table2[TT],MATCH(ROW()-1,Table2[//]))</f>
        <v>2</v>
      </c>
      <c r="C522" s="8" t="str">
        <f>INDEX(Table2[KET],MATCH(ROW()-1,Table2[//]))</f>
        <v>144 LSN</v>
      </c>
    </row>
    <row r="523" spans="1:3">
      <c r="A523" s="6" t="str">
        <f>INDEX(Table2[NAMA BARANG],MATCH(ROW()-1,Table2[//]))</f>
        <v>BP SQ 812</v>
      </c>
      <c r="B523" s="7">
        <f>INDEX(Table2[TT],MATCH(ROW()-1,Table2[//]))</f>
        <v>9</v>
      </c>
      <c r="C523" s="8" t="str">
        <f>INDEX(Table2[KET],MATCH(ROW()-1,Table2[//]))</f>
        <v>144 LSN</v>
      </c>
    </row>
    <row r="524" spans="1:3">
      <c r="A524" s="6" t="str">
        <f>INDEX(Table2[NAMA BARANG],MATCH(ROW()-1,Table2[//]))</f>
        <v>Bp ST 4005/ 5w+mech</v>
      </c>
      <c r="B524" s="7">
        <f>INDEX(Table2[TT],MATCH(ROW()-1,Table2[//]))</f>
        <v>2</v>
      </c>
      <c r="C524" s="8">
        <f>INDEX(Table2[KET],MATCH(ROW()-1,Table2[//]))</f>
        <v>0</v>
      </c>
    </row>
    <row r="525" spans="1:3">
      <c r="A525" s="6" t="str">
        <f>INDEX(Table2[NAMA BARANG],MATCH(ROW()-1,Table2[//]))</f>
        <v>Bp Stand pen B 9212</v>
      </c>
      <c r="B525" s="7">
        <f>INDEX(Table2[TT],MATCH(ROW()-1,Table2[//]))</f>
        <v>2</v>
      </c>
      <c r="C525" s="8" t="str">
        <f>INDEX(Table2[KET],MATCH(ROW()-1,Table2[//]))</f>
        <v>500 pc</v>
      </c>
    </row>
    <row r="526" spans="1:3">
      <c r="A526" s="6" t="str">
        <f>INDEX(Table2[NAMA BARANG],MATCH(ROW()-1,Table2[//]))</f>
        <v>Bp Stick color Top Ht</v>
      </c>
      <c r="B526" s="7">
        <f>INDEX(Table2[TT],MATCH(ROW()-1,Table2[//]))</f>
        <v>4</v>
      </c>
      <c r="C526" s="8" t="str">
        <f>INDEX(Table2[KET],MATCH(ROW()-1,Table2[//]))</f>
        <v>12 gr</v>
      </c>
    </row>
    <row r="527" spans="1:3">
      <c r="A527" s="6" t="str">
        <f>INDEX(Table2[NAMA BARANG],MATCH(ROW()-1,Table2[//]))</f>
        <v>Bp Stick color Top light blue</v>
      </c>
      <c r="B527" s="7">
        <f>INDEX(Table2[TT],MATCH(ROW()-1,Table2[//]))</f>
        <v>3</v>
      </c>
      <c r="C527" s="8" t="str">
        <f>INDEX(Table2[KET],MATCH(ROW()-1,Table2[//]))</f>
        <v>12 gr</v>
      </c>
    </row>
    <row r="528" spans="1:3">
      <c r="A528" s="6" t="str">
        <f>INDEX(Table2[NAMA BARANG],MATCH(ROW()-1,Table2[//]))</f>
        <v>Bp Suling Butek 2856</v>
      </c>
      <c r="B528" s="7">
        <f>INDEX(Table2[TT],MATCH(ROW()-1,Table2[//]))</f>
        <v>2</v>
      </c>
      <c r="C528" s="8" t="str">
        <f>INDEX(Table2[KET],MATCH(ROW()-1,Table2[//]))</f>
        <v>144 ls</v>
      </c>
    </row>
    <row r="529" spans="1:3">
      <c r="A529" s="6" t="str">
        <f>INDEX(Table2[NAMA BARANG],MATCH(ROW()-1,Table2[//]))</f>
        <v>Bp tali 1835</v>
      </c>
      <c r="B529" s="7">
        <f>INDEX(Table2[TT],MATCH(ROW()-1,Table2[//]))</f>
        <v>2</v>
      </c>
      <c r="C529" s="8" t="str">
        <f>INDEX(Table2[KET],MATCH(ROW()-1,Table2[//]))</f>
        <v>100 ls</v>
      </c>
    </row>
    <row r="530" spans="1:3">
      <c r="A530" s="6" t="str">
        <f>INDEX(Table2[NAMA BARANG],MATCH(ROW()-1,Table2[//]))</f>
        <v>Bp tali PN 1001</v>
      </c>
      <c r="B530" s="7">
        <f>INDEX(Table2[TT],MATCH(ROW()-1,Table2[//]))</f>
        <v>8</v>
      </c>
      <c r="C530" s="8" t="str">
        <f>INDEX(Table2[KET],MATCH(ROW()-1,Table2[//]))</f>
        <v>200 ls</v>
      </c>
    </row>
    <row r="531" spans="1:3">
      <c r="A531" s="6" t="str">
        <f>INDEX(Table2[NAMA BARANG],MATCH(ROW()-1,Table2[//]))</f>
        <v>Bp Tekken warna pp 30</v>
      </c>
      <c r="B531" s="7">
        <f>INDEX(Table2[TT],MATCH(ROW()-1,Table2[//]))</f>
        <v>3</v>
      </c>
      <c r="C531" s="8" t="str">
        <f>INDEX(Table2[KET],MATCH(ROW()-1,Table2[//]))</f>
        <v>48 box</v>
      </c>
    </row>
    <row r="532" spans="1:3">
      <c r="A532" s="6" t="str">
        <f>INDEX(Table2[NAMA BARANG],MATCH(ROW()-1,Table2[//]))</f>
        <v>Bp Terompet (48)</v>
      </c>
      <c r="B532" s="7">
        <f>INDEX(Table2[TT],MATCH(ROW()-1,Table2[//]))</f>
        <v>6</v>
      </c>
      <c r="C532" s="8" t="str">
        <f>INDEX(Table2[KET],MATCH(ROW()-1,Table2[//]))</f>
        <v>36 box</v>
      </c>
    </row>
    <row r="533" spans="1:3">
      <c r="A533" s="6" t="str">
        <f>INDEX(Table2[NAMA BARANG],MATCH(ROW()-1,Table2[//]))</f>
        <v>Bp TF 1190 Ht (71), B (15)</v>
      </c>
      <c r="B533" s="7">
        <f>INDEX(Table2[TT],MATCH(ROW()-1,Table2[//]))</f>
        <v>86</v>
      </c>
      <c r="C533" s="8" t="str">
        <f>INDEX(Table2[KET],MATCH(ROW()-1,Table2[//]))</f>
        <v>144 LSN</v>
      </c>
    </row>
    <row r="534" spans="1:3">
      <c r="A534" s="6" t="str">
        <f>INDEX(Table2[NAMA BARANG],MATCH(ROW()-1,Table2[//]))</f>
        <v>Bp TF 1191</v>
      </c>
      <c r="B534" s="7">
        <f>INDEX(Table2[TT],MATCH(ROW()-1,Table2[//]))</f>
        <v>14</v>
      </c>
      <c r="C534" s="8" t="str">
        <f>INDEX(Table2[KET],MATCH(ROW()-1,Table2[//]))</f>
        <v>144 LSN</v>
      </c>
    </row>
    <row r="535" spans="1:3">
      <c r="A535" s="6" t="str">
        <f>INDEX(Table2[NAMA BARANG],MATCH(ROW()-1,Table2[//]))</f>
        <v>Bp TF 228</v>
      </c>
      <c r="B535" s="7">
        <f>INDEX(Table2[TT],MATCH(ROW()-1,Table2[//]))</f>
        <v>16</v>
      </c>
      <c r="C535" s="8" t="str">
        <f>INDEX(Table2[KET],MATCH(ROW()-1,Table2[//]))</f>
        <v>144 ls</v>
      </c>
    </row>
    <row r="536" spans="1:3">
      <c r="A536" s="6" t="str">
        <f>INDEX(Table2[NAMA BARANG],MATCH(ROW()-1,Table2[//]))</f>
        <v>Bp TF 3115</v>
      </c>
      <c r="B536" s="7">
        <f>INDEX(Table2[TT],MATCH(ROW()-1,Table2[//]))</f>
        <v>13</v>
      </c>
      <c r="C536" s="8" t="str">
        <f>INDEX(Table2[KET],MATCH(ROW()-1,Table2[//]))</f>
        <v>144 LSN</v>
      </c>
    </row>
    <row r="537" spans="1:3">
      <c r="A537" s="6" t="str">
        <f>INDEX(Table2[NAMA BARANG],MATCH(ROW()-1,Table2[//]))</f>
        <v>Bp TF 3135</v>
      </c>
      <c r="B537" s="7">
        <f>INDEX(Table2[TT],MATCH(ROW()-1,Table2[//]))</f>
        <v>5</v>
      </c>
      <c r="C537" s="8" t="str">
        <f>INDEX(Table2[KET],MATCH(ROW()-1,Table2[//]))</f>
        <v>144 LSN</v>
      </c>
    </row>
    <row r="538" spans="1:3">
      <c r="A538" s="6" t="str">
        <f>INDEX(Table2[NAMA BARANG],MATCH(ROW()-1,Table2[//]))</f>
        <v>Bp TF 3135 batik blk</v>
      </c>
      <c r="B538" s="7">
        <f>INDEX(Table2[TT],MATCH(ROW()-1,Table2[//]))</f>
        <v>77</v>
      </c>
      <c r="C538" s="8" t="str">
        <f>INDEX(Table2[KET],MATCH(ROW()-1,Table2[//]))</f>
        <v>72 ls</v>
      </c>
    </row>
    <row r="539" spans="1:3">
      <c r="A539" s="6" t="str">
        <f>INDEX(Table2[NAMA BARANG],MATCH(ROW()-1,Table2[//]))</f>
        <v>Bp TF 344 batik</v>
      </c>
      <c r="B539" s="7">
        <f>INDEX(Table2[TT],MATCH(ROW()-1,Table2[//]))</f>
        <v>5</v>
      </c>
      <c r="C539" s="8" t="str">
        <f>INDEX(Table2[KET],MATCH(ROW()-1,Table2[//]))</f>
        <v>108 ls</v>
      </c>
    </row>
    <row r="540" spans="1:3">
      <c r="A540" s="6" t="str">
        <f>INDEX(Table2[NAMA BARANG],MATCH(ROW()-1,Table2[//]))</f>
        <v>Bp TF 719</v>
      </c>
      <c r="B540" s="7">
        <f>INDEX(Table2[TT],MATCH(ROW()-1,Table2[//]))</f>
        <v>7</v>
      </c>
      <c r="C540" s="8" t="str">
        <f>INDEX(Table2[KET],MATCH(ROW()-1,Table2[//]))</f>
        <v>108 ls</v>
      </c>
    </row>
    <row r="541" spans="1:3">
      <c r="A541" s="6" t="str">
        <f>INDEX(Table2[NAMA BARANG],MATCH(ROW()-1,Table2[//]))</f>
        <v>Bp TF 729</v>
      </c>
      <c r="B541" s="7">
        <f>INDEX(Table2[TT],MATCH(ROW()-1,Table2[//]))</f>
        <v>9</v>
      </c>
      <c r="C541" s="8" t="str">
        <f>INDEX(Table2[KET],MATCH(ROW()-1,Table2[//]))</f>
        <v>108 ls</v>
      </c>
    </row>
    <row r="542" spans="1:3">
      <c r="A542" s="6" t="str">
        <f>INDEX(Table2[NAMA BARANG],MATCH(ROW()-1,Table2[//]))</f>
        <v>Bp TG 340 B</v>
      </c>
      <c r="B542" s="7">
        <f>INDEX(Table2[TT],MATCH(ROW()-1,Table2[//]))</f>
        <v>1</v>
      </c>
      <c r="C542" s="8" t="str">
        <f>INDEX(Table2[KET],MATCH(ROW()-1,Table2[//]))</f>
        <v>96 LSN</v>
      </c>
    </row>
    <row r="543" spans="1:3">
      <c r="A543" s="6" t="str">
        <f>INDEX(Table2[NAMA BARANG],MATCH(ROW()-1,Table2[//]))</f>
        <v xml:space="preserve">Bp Tizo TG 3091 Biasa(1), F(3) </v>
      </c>
      <c r="B543" s="7">
        <f>INDEX(Table2[TT],MATCH(ROW()-1,Table2[//]))</f>
        <v>4</v>
      </c>
      <c r="C543" s="8" t="str">
        <f>INDEX(Table2[KET],MATCH(ROW()-1,Table2[//]))</f>
        <v>144 LSN</v>
      </c>
    </row>
    <row r="544" spans="1:3">
      <c r="A544" s="6" t="str">
        <f>INDEX(Table2[NAMA BARANG],MATCH(ROW()-1,Table2[//]))</f>
        <v>Bp Tizo TG 31475 Biasa(2), F(1)</v>
      </c>
      <c r="B544" s="7">
        <f>INDEX(Table2[TT],MATCH(ROW()-1,Table2[//]))</f>
        <v>3</v>
      </c>
      <c r="C544" s="8" t="str">
        <f>INDEX(Table2[KET],MATCH(ROW()-1,Table2[//]))</f>
        <v>144 LSN</v>
      </c>
    </row>
    <row r="545" spans="1:3">
      <c r="A545" s="6" t="str">
        <f>INDEX(Table2[NAMA BARANG],MATCH(ROW()-1,Table2[//]))</f>
        <v>Bp Tizo TG 31763 Biasa(2), F(2)</v>
      </c>
      <c r="B545" s="7">
        <f>INDEX(Table2[TT],MATCH(ROW()-1,Table2[//]))</f>
        <v>4</v>
      </c>
      <c r="C545" s="8" t="str">
        <f>INDEX(Table2[KET],MATCH(ROW()-1,Table2[//]))</f>
        <v>144 LSN</v>
      </c>
    </row>
    <row r="546" spans="1:3">
      <c r="A546" s="6" t="str">
        <f>INDEX(Table2[NAMA BARANG],MATCH(ROW()-1,Table2[//]))</f>
        <v>Bp Tizo TG 31810</v>
      </c>
      <c r="B546" s="7">
        <f>INDEX(Table2[TT],MATCH(ROW()-1,Table2[//]))</f>
        <v>2</v>
      </c>
      <c r="C546" s="8" t="str">
        <f>INDEX(Table2[KET],MATCH(ROW()-1,Table2[//]))</f>
        <v>144 LSN</v>
      </c>
    </row>
    <row r="547" spans="1:3">
      <c r="A547" s="6" t="str">
        <f>INDEX(Table2[NAMA BARANG],MATCH(ROW()-1,Table2[//]))</f>
        <v>Bp Top 5559</v>
      </c>
      <c r="B547" s="7">
        <f>INDEX(Table2[TT],MATCH(ROW()-1,Table2[//]))</f>
        <v>2</v>
      </c>
      <c r="C547" s="8" t="str">
        <f>INDEX(Table2[KET],MATCH(ROW()-1,Table2[//]))</f>
        <v>33 box</v>
      </c>
    </row>
    <row r="548" spans="1:3">
      <c r="A548" s="6" t="str">
        <f>INDEX(Table2[NAMA BARANG],MATCH(ROW()-1,Table2[//]))</f>
        <v>Bp Top 5559</v>
      </c>
      <c r="B548" s="7">
        <f>INDEX(Table2[TT],MATCH(ROW()-1,Table2[//]))</f>
        <v>2</v>
      </c>
      <c r="C548" s="8" t="str">
        <f>INDEX(Table2[KET],MATCH(ROW()-1,Table2[//]))</f>
        <v>48 box</v>
      </c>
    </row>
    <row r="549" spans="1:3">
      <c r="A549" s="6" t="str">
        <f>INDEX(Table2[NAMA BARANG],MATCH(ROW()-1,Table2[//]))</f>
        <v>Bp Trix 150</v>
      </c>
      <c r="B549" s="7">
        <f>INDEX(Table2[TT],MATCH(ROW()-1,Table2[//]))</f>
        <v>2</v>
      </c>
      <c r="C549" s="8" t="str">
        <f>INDEX(Table2[KET],MATCH(ROW()-1,Table2[//]))</f>
        <v>192 ls</v>
      </c>
    </row>
    <row r="550" spans="1:3">
      <c r="A550" s="6" t="str">
        <f>INDEX(Table2[NAMA BARANG],MATCH(ROW()-1,Table2[//]))</f>
        <v xml:space="preserve">Bp TT senter 6014 smurf </v>
      </c>
      <c r="B550" s="7">
        <f>INDEX(Table2[TT],MATCH(ROW()-1,Table2[//]))</f>
        <v>2</v>
      </c>
      <c r="C550" s="8" t="str">
        <f>INDEX(Table2[KET],MATCH(ROW()-1,Table2[//]))</f>
        <v>72 ls</v>
      </c>
    </row>
    <row r="551" spans="1:3">
      <c r="A551" s="6" t="str">
        <f>INDEX(Table2[NAMA BARANG],MATCH(ROW()-1,Table2[//]))</f>
        <v>Bp TX 152</v>
      </c>
      <c r="B551" s="7">
        <f>INDEX(Table2[TT],MATCH(ROW()-1,Table2[//]))</f>
        <v>2</v>
      </c>
      <c r="C551" s="8" t="str">
        <f>INDEX(Table2[KET],MATCH(ROW()-1,Table2[//]))</f>
        <v>192 ls</v>
      </c>
    </row>
    <row r="552" spans="1:3">
      <c r="A552" s="6" t="str">
        <f>INDEX(Table2[NAMA BARANG],MATCH(ROW()-1,Table2[//]))</f>
        <v>Bp USA TP</v>
      </c>
      <c r="B552" s="7">
        <f>INDEX(Table2[TT],MATCH(ROW()-1,Table2[//]))</f>
        <v>4</v>
      </c>
      <c r="C552" s="8" t="str">
        <f>INDEX(Table2[KET],MATCH(ROW()-1,Table2[//]))</f>
        <v>100 ls</v>
      </c>
    </row>
    <row r="553" spans="1:3">
      <c r="A553" s="6" t="str">
        <f>INDEX(Table2[NAMA BARANG],MATCH(ROW()-1,Table2[//]))</f>
        <v>Bp VC 529 A 200 Vanco</v>
      </c>
      <c r="B553" s="7">
        <f>INDEX(Table2[TT],MATCH(ROW()-1,Table2[//]))</f>
        <v>6</v>
      </c>
      <c r="C553" s="8" t="str">
        <f>INDEX(Table2[KET],MATCH(ROW()-1,Table2[//]))</f>
        <v>144 ls</v>
      </c>
    </row>
    <row r="554" spans="1:3">
      <c r="A554" s="6" t="str">
        <f>INDEX(Table2[NAMA BARANG],MATCH(ROW()-1,Table2[//]))</f>
        <v>Bp VC 600 SegiEmpat batik</v>
      </c>
      <c r="B554" s="7">
        <f>INDEX(Table2[TT],MATCH(ROW()-1,Table2[//]))</f>
        <v>2</v>
      </c>
      <c r="C554" s="8" t="str">
        <f>INDEX(Table2[KET],MATCH(ROW()-1,Table2[//]))</f>
        <v>144 ls</v>
      </c>
    </row>
    <row r="555" spans="1:3">
      <c r="A555" s="6" t="str">
        <f>INDEX(Table2[NAMA BARANG],MATCH(ROW()-1,Table2[//]))</f>
        <v>Bp Vtro 213 BT 21</v>
      </c>
      <c r="B555" s="7">
        <f>INDEX(Table2[TT],MATCH(ROW()-1,Table2[//]))</f>
        <v>1</v>
      </c>
      <c r="C555" s="8" t="str">
        <f>INDEX(Table2[KET],MATCH(ROW()-1,Table2[//]))</f>
        <v>144 ls</v>
      </c>
    </row>
    <row r="556" spans="1:3">
      <c r="A556" s="6" t="str">
        <f>INDEX(Table2[NAMA BARANG],MATCH(ROW()-1,Table2[//]))</f>
        <v>Bp Vtro 220 BTS</v>
      </c>
      <c r="B556" s="7">
        <f>INDEX(Table2[TT],MATCH(ROW()-1,Table2[//]))</f>
        <v>8</v>
      </c>
      <c r="C556" s="8" t="str">
        <f>INDEX(Table2[KET],MATCH(ROW()-1,Table2[//]))</f>
        <v>144 ls</v>
      </c>
    </row>
    <row r="557" spans="1:3">
      <c r="A557" s="6" t="str">
        <f>INDEX(Table2[NAMA BARANG],MATCH(ROW()-1,Table2[//]))</f>
        <v>Bp Vtro 223 BTS</v>
      </c>
      <c r="B557" s="7">
        <f>INDEX(Table2[TT],MATCH(ROW()-1,Table2[//]))</f>
        <v>5</v>
      </c>
      <c r="C557" s="8" t="str">
        <f>INDEX(Table2[KET],MATCH(ROW()-1,Table2[//]))</f>
        <v>144 ls</v>
      </c>
    </row>
    <row r="558" spans="1:3">
      <c r="A558" s="6" t="str">
        <f>INDEX(Table2[NAMA BARANG],MATCH(ROW()-1,Table2[//]))</f>
        <v>Bp WR Gp 112s 12w</v>
      </c>
      <c r="B558" s="7">
        <f>INDEX(Table2[TT],MATCH(ROW()-1,Table2[//]))</f>
        <v>1</v>
      </c>
      <c r="C558" s="8" t="str">
        <f>INDEX(Table2[KET],MATCH(ROW()-1,Table2[//]))</f>
        <v>160 set</v>
      </c>
    </row>
    <row r="559" spans="1:3">
      <c r="A559" s="6" t="str">
        <f>INDEX(Table2[NAMA BARANG],MATCH(ROW()-1,Table2[//]))</f>
        <v>Bp X data M1</v>
      </c>
      <c r="B559" s="7">
        <f>INDEX(Table2[TT],MATCH(ROW()-1,Table2[//]))</f>
        <v>5</v>
      </c>
      <c r="C559" s="8" t="str">
        <f>INDEX(Table2[KET],MATCH(ROW()-1,Table2[//]))</f>
        <v>20 GRS</v>
      </c>
    </row>
    <row r="560" spans="1:3">
      <c r="A560" s="6" t="str">
        <f>INDEX(Table2[NAMA BARANG],MATCH(ROW()-1,Table2[//]))</f>
        <v>Bp XD 061H/ 5w+mech</v>
      </c>
      <c r="B560" s="7">
        <f>INDEX(Table2[TT],MATCH(ROW()-1,Table2[//]))</f>
        <v>1</v>
      </c>
      <c r="C560" s="8" t="str">
        <f>INDEX(Table2[KET],MATCH(ROW()-1,Table2[//]))</f>
        <v>1296 pc</v>
      </c>
    </row>
    <row r="561" spans="1:3">
      <c r="A561" s="6" t="str">
        <f>INDEX(Table2[NAMA BARANG],MATCH(ROW()-1,Table2[//]))</f>
        <v>Bp XD 070 B10/ 3w</v>
      </c>
      <c r="B561" s="7">
        <f>INDEX(Table2[TT],MATCH(ROW()-1,Table2[//]))</f>
        <v>3</v>
      </c>
      <c r="C561" s="8" t="str">
        <f>INDEX(Table2[KET],MATCH(ROW()-1,Table2[//]))</f>
        <v>144 ls</v>
      </c>
    </row>
    <row r="562" spans="1:3">
      <c r="A562" s="6" t="str">
        <f>INDEX(Table2[NAMA BARANG],MATCH(ROW()-1,Table2[//]))</f>
        <v>Bp XDM 3017</v>
      </c>
      <c r="B562" s="7">
        <f>INDEX(Table2[TT],MATCH(ROW()-1,Table2[//]))</f>
        <v>2</v>
      </c>
      <c r="C562" s="8" t="str">
        <f>INDEX(Table2[KET],MATCH(ROW()-1,Table2[//]))</f>
        <v>144 ls</v>
      </c>
    </row>
    <row r="563" spans="1:3">
      <c r="A563" s="6" t="str">
        <f>INDEX(Table2[NAMA BARANG],MATCH(ROW()-1,Table2[//]))</f>
        <v>Bp XDM 3155</v>
      </c>
      <c r="B563" s="7">
        <f>INDEX(Table2[TT],MATCH(ROW()-1,Table2[//]))</f>
        <v>2</v>
      </c>
      <c r="C563" s="8" t="str">
        <f>INDEX(Table2[KET],MATCH(ROW()-1,Table2[//]))</f>
        <v>144 ls</v>
      </c>
    </row>
    <row r="564" spans="1:3">
      <c r="A564" s="6" t="str">
        <f>INDEX(Table2[NAMA BARANG],MATCH(ROW()-1,Table2[//]))</f>
        <v>Bp XDM 860</v>
      </c>
      <c r="B564" s="7">
        <f>INDEX(Table2[TT],MATCH(ROW()-1,Table2[//]))</f>
        <v>1</v>
      </c>
      <c r="C564" s="8" t="str">
        <f>INDEX(Table2[KET],MATCH(ROW()-1,Table2[//]))</f>
        <v>40 ls</v>
      </c>
    </row>
    <row r="565" spans="1:3">
      <c r="A565" s="6" t="str">
        <f>INDEX(Table2[NAMA BARANG],MATCH(ROW()-1,Table2[//]))</f>
        <v>Bp XDM Fancy 3124(1)/ 3125(1)</v>
      </c>
      <c r="B565" s="7">
        <f>INDEX(Table2[TT],MATCH(ROW()-1,Table2[//]))</f>
        <v>2</v>
      </c>
      <c r="C565" s="8" t="str">
        <f>INDEX(Table2[KET],MATCH(ROW()-1,Table2[//]))</f>
        <v>180 ls</v>
      </c>
    </row>
    <row r="566" spans="1:3">
      <c r="A566" s="6" t="str">
        <f>INDEX(Table2[NAMA BARANG],MATCH(ROW()-1,Table2[//]))</f>
        <v>Bp XDM Fancy 3126</v>
      </c>
      <c r="B566" s="7">
        <f>INDEX(Table2[TT],MATCH(ROW()-1,Table2[//]))</f>
        <v>3</v>
      </c>
      <c r="C566" s="8" t="str">
        <f>INDEX(Table2[KET],MATCH(ROW()-1,Table2[//]))</f>
        <v>180 ls</v>
      </c>
    </row>
    <row r="567" spans="1:3">
      <c r="A567" s="6" t="str">
        <f>INDEX(Table2[NAMA BARANG],MATCH(ROW()-1,Table2[//]))</f>
        <v>Bp XDM GP.851</v>
      </c>
      <c r="B567" s="7">
        <f>INDEX(Table2[TT],MATCH(ROW()-1,Table2[//]))</f>
        <v>1</v>
      </c>
      <c r="C567" s="8" t="str">
        <f>INDEX(Table2[KET],MATCH(ROW()-1,Table2[//]))</f>
        <v>40 ls</v>
      </c>
    </row>
    <row r="568" spans="1:3">
      <c r="A568" s="6" t="str">
        <f>INDEX(Table2[NAMA BARANG],MATCH(ROW()-1,Table2[//]))</f>
        <v>Bp XDM P213</v>
      </c>
      <c r="B568" s="7">
        <f>INDEX(Table2[TT],MATCH(ROW()-1,Table2[//]))</f>
        <v>1</v>
      </c>
      <c r="C568" s="8" t="str">
        <f>INDEX(Table2[KET],MATCH(ROW()-1,Table2[//]))</f>
        <v>144 ls</v>
      </c>
    </row>
    <row r="569" spans="1:3">
      <c r="A569" s="6" t="str">
        <f>INDEX(Table2[NAMA BARANG],MATCH(ROW()-1,Table2[//]))</f>
        <v>Bp Y L1000 HK panjang 1x48</v>
      </c>
      <c r="B569" s="7">
        <f>INDEX(Table2[TT],MATCH(ROW()-1,Table2[//]))</f>
        <v>1</v>
      </c>
      <c r="C569" s="8" t="str">
        <f>INDEX(Table2[KET],MATCH(ROW()-1,Table2[//]))</f>
        <v>36 box</v>
      </c>
    </row>
    <row r="570" spans="1:3">
      <c r="A570" s="6" t="str">
        <f>INDEX(Table2[NAMA BARANG],MATCH(ROW()-1,Table2[//]))</f>
        <v>Bp Zhixin 2963</v>
      </c>
      <c r="B570" s="7">
        <f>INDEX(Table2[TT],MATCH(ROW()-1,Table2[//]))</f>
        <v>2</v>
      </c>
      <c r="C570" s="8" t="str">
        <f>INDEX(Table2[KET],MATCH(ROW()-1,Table2[//]))</f>
        <v>120 ls</v>
      </c>
    </row>
    <row r="571" spans="1:3">
      <c r="A571" s="6" t="str">
        <f>INDEX(Table2[NAMA BARANG],MATCH(ROW()-1,Table2[//]))</f>
        <v>Bp Zhixin ZH 101</v>
      </c>
      <c r="B571" s="7">
        <f>INDEX(Table2[TT],MATCH(ROW()-1,Table2[//]))</f>
        <v>16</v>
      </c>
      <c r="C571" s="8">
        <f>INDEX(Table2[KET],MATCH(ROW()-1,Table2[//]))</f>
        <v>120</v>
      </c>
    </row>
    <row r="572" spans="1:3">
      <c r="A572" s="6" t="str">
        <f>INDEX(Table2[NAMA BARANG],MATCH(ROW()-1,Table2[//]))</f>
        <v>Bp Zhixin ZH 102</v>
      </c>
      <c r="B572" s="7">
        <f>INDEX(Table2[TT],MATCH(ROW()-1,Table2[//]))</f>
        <v>22</v>
      </c>
      <c r="C572" s="8" t="str">
        <f>INDEX(Table2[KET],MATCH(ROW()-1,Table2[//]))</f>
        <v>120 ls</v>
      </c>
    </row>
    <row r="573" spans="1:3">
      <c r="A573" s="6" t="str">
        <f>INDEX(Table2[NAMA BARANG],MATCH(ROW()-1,Table2[//]))</f>
        <v>Bp ZinZhua HT 1020</v>
      </c>
      <c r="B573" s="7">
        <f>INDEX(Table2[TT],MATCH(ROW()-1,Table2[//]))</f>
        <v>13</v>
      </c>
      <c r="C573" s="8" t="str">
        <f>INDEX(Table2[KET],MATCH(ROW()-1,Table2[//]))</f>
        <v>192 LSN</v>
      </c>
    </row>
    <row r="574" spans="1:3">
      <c r="A574" s="6" t="str">
        <f>INDEX(Table2[NAMA BARANG],MATCH(ROW()-1,Table2[//]))</f>
        <v>Bp/ pen holder PH 909(4)</v>
      </c>
      <c r="B574" s="7">
        <f>INDEX(Table2[TT],MATCH(ROW()-1,Table2[//]))</f>
        <v>4</v>
      </c>
      <c r="C574" s="8" t="str">
        <f>INDEX(Table2[KET],MATCH(ROW()-1,Table2[//]))</f>
        <v>96 pc</v>
      </c>
    </row>
    <row r="575" spans="1:3">
      <c r="A575" s="6" t="str">
        <f>INDEX(Table2[NAMA BARANG],MATCH(ROW()-1,Table2[//]))</f>
        <v>Bp/ Vullpen 3081(1)/ 3083(1)/ 3095(2)</v>
      </c>
      <c r="B575" s="7">
        <f>INDEX(Table2[TT],MATCH(ROW()-1,Table2[//]))</f>
        <v>4</v>
      </c>
      <c r="C575" s="8" t="str">
        <f>INDEX(Table2[KET],MATCH(ROW()-1,Table2[//]))</f>
        <v>20 ls</v>
      </c>
    </row>
    <row r="576" spans="1:3">
      <c r="A576" s="6" t="str">
        <f>INDEX(Table2[NAMA BARANG],MATCH(ROW()-1,Table2[//]))</f>
        <v>Bp/ Vullpen 3096</v>
      </c>
      <c r="B576" s="7">
        <f>INDEX(Table2[TT],MATCH(ROW()-1,Table2[//]))</f>
        <v>1</v>
      </c>
      <c r="C576" s="8" t="str">
        <f>INDEX(Table2[KET],MATCH(ROW()-1,Table2[//]))</f>
        <v>20 ls</v>
      </c>
    </row>
    <row r="577" spans="1:3">
      <c r="A577" s="6" t="str">
        <f>INDEX(Table2[NAMA BARANG],MATCH(ROW()-1,Table2[//]))</f>
        <v>Bp/ Vullpen TF 801 (15)/ TF 802 (28)</v>
      </c>
      <c r="B577" s="7">
        <f>INDEX(Table2[TT],MATCH(ROW()-1,Table2[//]))</f>
        <v>43</v>
      </c>
      <c r="C577" s="8" t="str">
        <f>INDEX(Table2[KET],MATCH(ROW()-1,Table2[//]))</f>
        <v>50 ls</v>
      </c>
    </row>
    <row r="578" spans="1:3">
      <c r="A578" s="6" t="str">
        <f>INDEX(Table2[NAMA BARANG],MATCH(ROW()-1,Table2[//]))</f>
        <v>BTL A 2560-37/38 A5/30lb</v>
      </c>
      <c r="B578" s="7">
        <f>INDEX(Table2[TT],MATCH(ROW()-1,Table2[//]))</f>
        <v>1</v>
      </c>
      <c r="C578" s="8">
        <f>INDEX(Table2[KET],MATCH(ROW()-1,Table2[//]))</f>
        <v>0</v>
      </c>
    </row>
    <row r="579" spans="1:3">
      <c r="A579" s="6" t="str">
        <f>INDEX(Table2[NAMA BARANG],MATCH(ROW()-1,Table2[//]))</f>
        <v>BTS 329-1A/ 6</v>
      </c>
      <c r="B579" s="7">
        <f>INDEX(Table2[TT],MATCH(ROW()-1,Table2[//]))</f>
        <v>3</v>
      </c>
      <c r="C579" s="8" t="str">
        <f>INDEX(Table2[KET],MATCH(ROW()-1,Table2[//]))</f>
        <v>240 pc</v>
      </c>
    </row>
    <row r="580" spans="1:3">
      <c r="A580" s="6" t="str">
        <f>INDEX(Table2[NAMA BARANG],MATCH(ROW()-1,Table2[//]))</f>
        <v>BTS 329-2 A5-100</v>
      </c>
      <c r="B580" s="7">
        <f>INDEX(Table2[TT],MATCH(ROW()-1,Table2[//]))</f>
        <v>7</v>
      </c>
      <c r="C580" s="8" t="str">
        <f>INDEX(Table2[KET],MATCH(ROW()-1,Table2[//]))</f>
        <v>240 pc</v>
      </c>
    </row>
    <row r="581" spans="1:3">
      <c r="A581" s="6" t="str">
        <f>INDEX(Table2[NAMA BARANG],MATCH(ROW()-1,Table2[//]))</f>
        <v>BTS 60 404</v>
      </c>
      <c r="B581" s="7">
        <f>INDEX(Table2[TT],MATCH(ROW()-1,Table2[//]))</f>
        <v>1</v>
      </c>
      <c r="C581" s="8" t="str">
        <f>INDEX(Table2[KET],MATCH(ROW()-1,Table2[//]))</f>
        <v>80 pc</v>
      </c>
    </row>
    <row r="582" spans="1:3">
      <c r="A582" s="6" t="str">
        <f>INDEX(Table2[NAMA BARANG],MATCH(ROW()-1,Table2[//]))</f>
        <v>BTS 60-404/A5-45 Depan</v>
      </c>
      <c r="B582" s="7">
        <f>INDEX(Table2[TT],MATCH(ROW()-1,Table2[//]))</f>
        <v>9</v>
      </c>
      <c r="C582" s="8">
        <f>INDEX(Table2[KET],MATCH(ROW()-1,Table2[//]))</f>
        <v>320</v>
      </c>
    </row>
    <row r="583" spans="1:3">
      <c r="A583" s="6" t="str">
        <f>INDEX(Table2[NAMA BARANG],MATCH(ROW()-1,Table2[//]))</f>
        <v>BTS A680-08 (3)</v>
      </c>
      <c r="B583" s="7">
        <f>INDEX(Table2[TT],MATCH(ROW()-1,Table2[//]))</f>
        <v>3</v>
      </c>
      <c r="C583" s="8">
        <f>INDEX(Table2[KET],MATCH(ROW()-1,Table2[//]))</f>
        <v>320</v>
      </c>
    </row>
    <row r="584" spans="1:3">
      <c r="A584" s="6" t="str">
        <f>INDEX(Table2[NAMA BARANG],MATCH(ROW()-1,Table2[//]))</f>
        <v>BTS B156/ A6 Index</v>
      </c>
      <c r="B584" s="7">
        <f>INDEX(Table2[TT],MATCH(ROW()-1,Table2[//]))</f>
        <v>3</v>
      </c>
      <c r="C584" s="8">
        <f>INDEX(Table2[KET],MATCH(ROW()-1,Table2[//]))</f>
        <v>160</v>
      </c>
    </row>
    <row r="585" spans="1:3">
      <c r="A585" s="6" t="str">
        <f>INDEX(Table2[NAMA BARANG],MATCH(ROW()-1,Table2[//]))</f>
        <v>BTS gasta A5 80-12 Bola</v>
      </c>
      <c r="B585" s="7">
        <f>INDEX(Table2[TT],MATCH(ROW()-1,Table2[//]))</f>
        <v>7</v>
      </c>
      <c r="C585" s="8" t="str">
        <f>INDEX(Table2[KET],MATCH(ROW()-1,Table2[//]))</f>
        <v>168 pc</v>
      </c>
    </row>
    <row r="586" spans="1:3">
      <c r="A586" s="6" t="str">
        <f>INDEX(Table2[NAMA BARANG],MATCH(ROW()-1,Table2[//]))</f>
        <v>BTS gasta HA 32-8211/ A5-50 FR</v>
      </c>
      <c r="B586" s="7">
        <f>INDEX(Table2[TT],MATCH(ROW()-1,Table2[//]))</f>
        <v>2</v>
      </c>
      <c r="C586" s="8" t="str">
        <f>INDEX(Table2[KET],MATCH(ROW()-1,Table2[//]))</f>
        <v>320 pc</v>
      </c>
    </row>
    <row r="587" spans="1:3">
      <c r="A587" s="6" t="str">
        <f>INDEX(Table2[NAMA BARANG],MATCH(ROW()-1,Table2[//]))</f>
        <v>BTS gasta HA 32-8213/ A5-50 FR</v>
      </c>
      <c r="B587" s="7">
        <f>INDEX(Table2[TT],MATCH(ROW()-1,Table2[//]))</f>
        <v>1</v>
      </c>
      <c r="C587" s="8" t="str">
        <f>INDEX(Table2[KET],MATCH(ROW()-1,Table2[//]))</f>
        <v>320 pc</v>
      </c>
    </row>
    <row r="588" spans="1:3">
      <c r="A588" s="6" t="str">
        <f>INDEX(Table2[NAMA BARANG],MATCH(ROW()-1,Table2[//]))</f>
        <v>BTS NB A666/ A6</v>
      </c>
      <c r="B588" s="7">
        <f>INDEX(Table2[TT],MATCH(ROW()-1,Table2[//]))</f>
        <v>1</v>
      </c>
      <c r="C588" s="8" t="str">
        <f>INDEX(Table2[KET],MATCH(ROW()-1,Table2[//]))</f>
        <v>252 pc</v>
      </c>
    </row>
    <row r="589" spans="1:3">
      <c r="A589" s="6" t="str">
        <f>INDEX(Table2[NAMA BARANG],MATCH(ROW()-1,Table2[//]))</f>
        <v>BTS WZ A5 25100-64 w</v>
      </c>
      <c r="B589" s="7">
        <f>INDEX(Table2[TT],MATCH(ROW()-1,Table2[//]))</f>
        <v>1</v>
      </c>
      <c r="C589" s="8">
        <f>INDEX(Table2[KET],MATCH(ROW()-1,Table2[//]))</f>
        <v>160</v>
      </c>
    </row>
    <row r="590" spans="1:3">
      <c r="A590" s="6" t="str">
        <f>INDEX(Table2[NAMA BARANG],MATCH(ROW()-1,Table2[//]))</f>
        <v>Buldog Clip 3 Dingli/ V Tech (24) 0024</v>
      </c>
      <c r="B590" s="7">
        <f>INDEX(Table2[TT],MATCH(ROW()-1,Table2[//]))</f>
        <v>15</v>
      </c>
      <c r="C590" s="8" t="str">
        <f>INDEX(Table2[KET],MATCH(ROW()-1,Table2[//]))</f>
        <v>60 ls</v>
      </c>
    </row>
    <row r="591" spans="1:3">
      <c r="A591" s="6" t="str">
        <f>INDEX(Table2[NAMA BARANG],MATCH(ROW()-1,Table2[//]))</f>
        <v>Buldog Clip 4 V tech (18) 0023</v>
      </c>
      <c r="B591" s="7">
        <f>INDEX(Table2[TT],MATCH(ROW()-1,Table2[//]))</f>
        <v>21</v>
      </c>
      <c r="C591" s="8" t="str">
        <f>INDEX(Table2[KET],MATCH(ROW()-1,Table2[//]))</f>
        <v>30 ls</v>
      </c>
    </row>
    <row r="592" spans="1:3">
      <c r="A592" s="6" t="str">
        <f>INDEX(Table2[NAMA BARANG],MATCH(ROW()-1,Table2[//]))</f>
        <v>Bulldog clip joss BC 0023 (4) ETJ</v>
      </c>
      <c r="B592" s="7">
        <f>INDEX(Table2[TT],MATCH(ROW()-1,Table2[//]))</f>
        <v>5</v>
      </c>
      <c r="C592" s="8" t="str">
        <f>INDEX(Table2[KET],MATCH(ROW()-1,Table2[//]))</f>
        <v>360 pc</v>
      </c>
    </row>
    <row r="593" spans="1:3">
      <c r="A593" s="6" t="str">
        <f>INDEX(Table2[NAMA BARANG],MATCH(ROW()-1,Table2[//]))</f>
        <v>Business file D file P</v>
      </c>
      <c r="B593" s="7">
        <f>INDEX(Table2[TT],MATCH(ROW()-1,Table2[//]))</f>
        <v>3</v>
      </c>
      <c r="C593" s="8" t="str">
        <f>INDEX(Table2[KET],MATCH(ROW()-1,Table2[//]))</f>
        <v>50 ls</v>
      </c>
    </row>
    <row r="594" spans="1:3">
      <c r="A594" s="6" t="str">
        <f>INDEX(Table2[NAMA BARANG],MATCH(ROW()-1,Table2[//]))</f>
        <v>Business file Sika K(18)</v>
      </c>
      <c r="B594" s="7">
        <f>INDEX(Table2[TT],MATCH(ROW()-1,Table2[//]))</f>
        <v>18</v>
      </c>
      <c r="C594" s="8" t="str">
        <f>INDEX(Table2[KET],MATCH(ROW()-1,Table2[//]))</f>
        <v>50 ls</v>
      </c>
    </row>
    <row r="595" spans="1:3">
      <c r="A595" s="6" t="str">
        <f>INDEX(Table2[NAMA BARANG],MATCH(ROW()-1,Table2[//]))</f>
        <v>Business file Sika P</v>
      </c>
      <c r="B595" s="7">
        <f>INDEX(Table2[TT],MATCH(ROW()-1,Table2[//]))</f>
        <v>7</v>
      </c>
      <c r="C595" s="8" t="str">
        <f>INDEX(Table2[KET],MATCH(ROW()-1,Table2[//]))</f>
        <v>50 ls</v>
      </c>
    </row>
    <row r="596" spans="1:3">
      <c r="A596" s="6" t="str">
        <f>INDEX(Table2[NAMA BARANG],MATCH(ROW()-1,Table2[//]))</f>
        <v>Bussines file enter K(1)/ Hj(2)</v>
      </c>
      <c r="B596" s="7">
        <f>INDEX(Table2[TT],MATCH(ROW()-1,Table2[//]))</f>
        <v>3</v>
      </c>
      <c r="C596" s="8" t="str">
        <f>INDEX(Table2[KET],MATCH(ROW()-1,Table2[//]))</f>
        <v>50 ls</v>
      </c>
    </row>
    <row r="597" spans="1:3">
      <c r="A597" s="6" t="str">
        <f>INDEX(Table2[NAMA BARANG],MATCH(ROW()-1,Table2[//]))</f>
        <v>Bussines file mardex</v>
      </c>
      <c r="B597" s="7">
        <f>INDEX(Table2[TT],MATCH(ROW()-1,Table2[//]))</f>
        <v>1</v>
      </c>
      <c r="C597" s="8" t="str">
        <f>INDEX(Table2[KET],MATCH(ROW()-1,Table2[//]))</f>
        <v>50 ls</v>
      </c>
    </row>
    <row r="598" spans="1:3">
      <c r="A598" s="6" t="str">
        <f>INDEX(Table2[NAMA BARANG],MATCH(ROW()-1,Table2[//]))</f>
        <v>Card DX 612 (13M Biru)</v>
      </c>
      <c r="B598" s="7">
        <f>INDEX(Table2[TT],MATCH(ROW()-1,Table2[//]))</f>
        <v>34</v>
      </c>
      <c r="C598" s="8" t="str">
        <f>INDEX(Table2[KET],MATCH(ROW()-1,Table2[//]))</f>
        <v>1000 pc</v>
      </c>
    </row>
    <row r="599" spans="1:3">
      <c r="A599" s="6" t="str">
        <f>INDEX(Table2[NAMA BARANG],MATCH(ROW()-1,Table2[//]))</f>
        <v>Card DX 622 (10 Biru)</v>
      </c>
      <c r="B599" s="7">
        <f>INDEX(Table2[TT],MATCH(ROW()-1,Table2[//]))</f>
        <v>69</v>
      </c>
      <c r="C599" s="8" t="str">
        <f>INDEX(Table2[KET],MATCH(ROW()-1,Table2[//]))</f>
        <v>1000 pc</v>
      </c>
    </row>
    <row r="600" spans="1:3">
      <c r="A600" s="6" t="str">
        <f>INDEX(Table2[NAMA BARANG],MATCH(ROW()-1,Table2[//]))</f>
        <v>Card DX 622 (eTJ) P(2)</v>
      </c>
      <c r="B600" s="7">
        <f>INDEX(Table2[TT],MATCH(ROW()-1,Table2[//]))</f>
        <v>2</v>
      </c>
      <c r="C600" s="8">
        <f>INDEX(Table2[KET],MATCH(ROW()-1,Table2[//]))</f>
        <v>1000</v>
      </c>
    </row>
    <row r="601" spans="1:3">
      <c r="A601" s="6" t="str">
        <f>INDEX(Table2[NAMA BARANG],MATCH(ROW()-1,Table2[//]))</f>
        <v>Card Dy 612 jos 10M</v>
      </c>
      <c r="B601" s="7">
        <f>INDEX(Table2[TT],MATCH(ROW()-1,Table2[//]))</f>
        <v>5</v>
      </c>
      <c r="C601" s="8" t="str">
        <f>INDEX(Table2[KET],MATCH(ROW()-1,Table2[//]))</f>
        <v>2000 pc</v>
      </c>
    </row>
    <row r="602" spans="1:3">
      <c r="A602" s="6" t="str">
        <f>INDEX(Table2[NAMA BARANG],MATCH(ROW()-1,Table2[//]))</f>
        <v>Carry file Topla 8820 B</v>
      </c>
      <c r="B602" s="7">
        <f>INDEX(Table2[TT],MATCH(ROW()-1,Table2[//]))</f>
        <v>8</v>
      </c>
      <c r="C602" s="8">
        <f>INDEX(Table2[KET],MATCH(ROW()-1,Table2[//]))</f>
        <v>4</v>
      </c>
    </row>
    <row r="603" spans="1:3">
      <c r="A603" s="6" t="str">
        <f>INDEX(Table2[NAMA BARANG],MATCH(ROW()-1,Table2[//]))</f>
        <v>Carry file Topla 8820 Hj</v>
      </c>
      <c r="B603" s="7">
        <f>INDEX(Table2[TT],MATCH(ROW()-1,Table2[//]))</f>
        <v>5</v>
      </c>
      <c r="C603" s="8">
        <f>INDEX(Table2[KET],MATCH(ROW()-1,Table2[//]))</f>
        <v>4</v>
      </c>
    </row>
    <row r="604" spans="1:3">
      <c r="A604" s="6" t="str">
        <f>INDEX(Table2[NAMA BARANG],MATCH(ROW()-1,Table2[//]))</f>
        <v>Carry file Topla 8820 M(6)/ K(7)</v>
      </c>
      <c r="B604" s="7">
        <f>INDEX(Table2[TT],MATCH(ROW()-1,Table2[//]))</f>
        <v>13</v>
      </c>
      <c r="C604" s="8">
        <f>INDEX(Table2[KET],MATCH(ROW()-1,Table2[//]))</f>
        <v>40</v>
      </c>
    </row>
    <row r="605" spans="1:3">
      <c r="A605" s="6" t="str">
        <f>INDEX(Table2[NAMA BARANG],MATCH(ROW()-1,Table2[//]))</f>
        <v>Carry file Topla 8820 putih</v>
      </c>
      <c r="B605" s="7">
        <f>INDEX(Table2[TT],MATCH(ROW()-1,Table2[//]))</f>
        <v>10</v>
      </c>
      <c r="C605" s="8" t="str">
        <f>INDEX(Table2[KET],MATCH(ROW()-1,Table2[//]))</f>
        <v>40 pc</v>
      </c>
    </row>
    <row r="606" spans="1:3">
      <c r="A606" s="6" t="str">
        <f>INDEX(Table2[NAMA BARANG],MATCH(ROW()-1,Table2[//]))</f>
        <v>Carry file Topla 8830 K</v>
      </c>
      <c r="B606" s="7">
        <f>INDEX(Table2[TT],MATCH(ROW()-1,Table2[//]))</f>
        <v>2</v>
      </c>
      <c r="C606" s="8">
        <f>INDEX(Table2[KET],MATCH(ROW()-1,Table2[//]))</f>
        <v>30</v>
      </c>
    </row>
    <row r="607" spans="1:3">
      <c r="A607" s="6" t="str">
        <f>INDEX(Table2[NAMA BARANG],MATCH(ROW()-1,Table2[//]))</f>
        <v>Carry file Topla 8830 putih</v>
      </c>
      <c r="B607" s="7">
        <f>INDEX(Table2[TT],MATCH(ROW()-1,Table2[//]))</f>
        <v>6</v>
      </c>
      <c r="C607" s="8" t="str">
        <f>INDEX(Table2[KET],MATCH(ROW()-1,Table2[//]))</f>
        <v>30 pc</v>
      </c>
    </row>
    <row r="608" spans="1:3">
      <c r="A608" s="6" t="str">
        <f>INDEX(Table2[NAMA BARANG],MATCH(ROW()-1,Table2[//]))</f>
        <v>Cat air Enter A 129</v>
      </c>
      <c r="B608" s="7">
        <f>INDEX(Table2[TT],MATCH(ROW()-1,Table2[//]))</f>
        <v>4</v>
      </c>
      <c r="C608" s="8" t="str">
        <f>INDEX(Table2[KET],MATCH(ROW()-1,Table2[//]))</f>
        <v>120 SET</v>
      </c>
    </row>
    <row r="609" spans="1:3">
      <c r="A609" s="6" t="str">
        <f>INDEX(Table2[NAMA BARANG],MATCH(ROW()-1,Table2[//]))</f>
        <v>Cat air Opini 110</v>
      </c>
      <c r="B609" s="7">
        <f>INDEX(Table2[TT],MATCH(ROW()-1,Table2[//]))</f>
        <v>10</v>
      </c>
      <c r="C609" s="8" t="str">
        <f>INDEX(Table2[KET],MATCH(ROW()-1,Table2[//]))</f>
        <v>18 LSN</v>
      </c>
    </row>
    <row r="610" spans="1:3">
      <c r="A610" s="6" t="str">
        <f>INDEX(Table2[NAMA BARANG],MATCH(ROW()-1,Table2[//]))</f>
        <v>Cat air Opini 120</v>
      </c>
      <c r="B610" s="7">
        <f>INDEX(Table2[TT],MATCH(ROW()-1,Table2[//]))</f>
        <v>4</v>
      </c>
      <c r="C610" s="8" t="str">
        <f>INDEX(Table2[KET],MATCH(ROW()-1,Table2[//]))</f>
        <v>12 LSN</v>
      </c>
    </row>
    <row r="611" spans="1:3">
      <c r="A611" s="6" t="str">
        <f>INDEX(Table2[NAMA BARANG],MATCH(ROW()-1,Table2[//]))</f>
        <v>Catur magnit TNT AO32</v>
      </c>
      <c r="B611" s="7">
        <f>INDEX(Table2[TT],MATCH(ROW()-1,Table2[//]))</f>
        <v>4</v>
      </c>
      <c r="C611" s="8" t="str">
        <f>INDEX(Table2[KET],MATCH(ROW()-1,Table2[//]))</f>
        <v>192 pc</v>
      </c>
    </row>
    <row r="612" spans="1:3">
      <c r="A612" s="6" t="str">
        <f>INDEX(Table2[NAMA BARANG],MATCH(ROW()-1,Table2[//]))</f>
        <v>CD 3680 besar</v>
      </c>
      <c r="B612" s="7">
        <f>INDEX(Table2[TT],MATCH(ROW()-1,Table2[//]))</f>
        <v>3</v>
      </c>
      <c r="C612" s="8" t="str">
        <f>INDEX(Table2[KET],MATCH(ROW()-1,Table2[//]))</f>
        <v>160 pc</v>
      </c>
    </row>
    <row r="613" spans="1:3">
      <c r="A613" s="6" t="str">
        <f>INDEX(Table2[NAMA BARANG],MATCH(ROW()-1,Table2[//]))</f>
        <v>CD Bag bola TNT 274</v>
      </c>
      <c r="B613" s="7">
        <f>INDEX(Table2[TT],MATCH(ROW()-1,Table2[//]))</f>
        <v>2</v>
      </c>
      <c r="C613" s="8" t="str">
        <f>INDEX(Table2[KET],MATCH(ROW()-1,Table2[//]))</f>
        <v>800 pc</v>
      </c>
    </row>
    <row r="614" spans="1:3">
      <c r="A614" s="6" t="str">
        <f>INDEX(Table2[NAMA BARANG],MATCH(ROW()-1,Table2[//]))</f>
        <v>CD Bag Disney TNT 277</v>
      </c>
      <c r="B614" s="7">
        <f>INDEX(Table2[TT],MATCH(ROW()-1,Table2[//]))</f>
        <v>4</v>
      </c>
      <c r="C614" s="8" t="str">
        <f>INDEX(Table2[KET],MATCH(ROW()-1,Table2[//]))</f>
        <v>200 pc</v>
      </c>
    </row>
    <row r="615" spans="1:3">
      <c r="A615" s="6" t="str">
        <f>INDEX(Table2[NAMA BARANG],MATCH(ROW()-1,Table2[//]))</f>
        <v>Celengan Bulat 3103</v>
      </c>
      <c r="B615" s="7">
        <f>INDEX(Table2[TT],MATCH(ROW()-1,Table2[//]))</f>
        <v>1</v>
      </c>
      <c r="C615" s="8">
        <f>INDEX(Table2[KET],MATCH(ROW()-1,Table2[//]))</f>
        <v>72</v>
      </c>
    </row>
    <row r="616" spans="1:3">
      <c r="A616" s="6" t="str">
        <f>INDEX(Table2[NAMA BARANG],MATCH(ROW()-1,Table2[//]))</f>
        <v>Celengan L 8 House</v>
      </c>
      <c r="B616" s="7">
        <f>INDEX(Table2[TT],MATCH(ROW()-1,Table2[//]))</f>
        <v>6</v>
      </c>
      <c r="C616" s="8" t="str">
        <f>INDEX(Table2[KET],MATCH(ROW()-1,Table2[//]))</f>
        <v>120 bh</v>
      </c>
    </row>
    <row r="617" spans="1:3">
      <c r="A617" s="6" t="str">
        <f>INDEX(Table2[NAMA BARANG],MATCH(ROW()-1,Table2[//]))</f>
        <v>Celengan P 32 House</v>
      </c>
      <c r="B617" s="7">
        <f>INDEX(Table2[TT],MATCH(ROW()-1,Table2[//]))</f>
        <v>7</v>
      </c>
      <c r="C617" s="8" t="str">
        <f>INDEX(Table2[KET],MATCH(ROW()-1,Table2[//]))</f>
        <v>120 bh</v>
      </c>
    </row>
    <row r="618" spans="1:3">
      <c r="A618" s="6" t="str">
        <f>INDEX(Table2[NAMA BARANG],MATCH(ROW()-1,Table2[//]))</f>
        <v>Celengan XL</v>
      </c>
      <c r="B618" s="7">
        <f>INDEX(Table2[TT],MATCH(ROW()-1,Table2[//]))</f>
        <v>1</v>
      </c>
      <c r="C618" s="8" t="str">
        <f>INDEX(Table2[KET],MATCH(ROW()-1,Table2[//]))</f>
        <v>6 LSN</v>
      </c>
    </row>
    <row r="619" spans="1:3">
      <c r="A619" s="6" t="str">
        <f>INDEX(Table2[NAMA BARANG],MATCH(ROW()-1,Table2[//]))</f>
        <v>Clear Holder 20 lb GM hijau</v>
      </c>
      <c r="B619" s="7">
        <f>INDEX(Table2[TT],MATCH(ROW()-1,Table2[//]))</f>
        <v>1</v>
      </c>
      <c r="C619" s="8">
        <f>INDEX(Table2[KET],MATCH(ROW()-1,Table2[//]))</f>
        <v>144</v>
      </c>
    </row>
    <row r="620" spans="1:3">
      <c r="A620" s="6" t="str">
        <f>INDEX(Table2[NAMA BARANG],MATCH(ROW()-1,Table2[//]))</f>
        <v>Clear Holder 20 lb GM kuning</v>
      </c>
      <c r="B620" s="7">
        <f>INDEX(Table2[TT],MATCH(ROW()-1,Table2[//]))</f>
        <v>1</v>
      </c>
      <c r="C620" s="8" t="str">
        <f>INDEX(Table2[KET],MATCH(ROW()-1,Table2[//]))</f>
        <v>144 pc</v>
      </c>
    </row>
    <row r="621" spans="1:3">
      <c r="A621" s="6" t="str">
        <f>INDEX(Table2[NAMA BARANG],MATCH(ROW()-1,Table2[//]))</f>
        <v>Clear Holder 20 lb GM merah</v>
      </c>
      <c r="B621" s="7">
        <f>INDEX(Table2[TT],MATCH(ROW()-1,Table2[//]))</f>
        <v>1</v>
      </c>
      <c r="C621" s="8" t="str">
        <f>INDEX(Table2[KET],MATCH(ROW()-1,Table2[//]))</f>
        <v>144 pc</v>
      </c>
    </row>
    <row r="622" spans="1:3">
      <c r="A622" s="6" t="str">
        <f>INDEX(Table2[NAMA BARANG],MATCH(ROW()-1,Table2[//]))</f>
        <v>Clear holder 40 enter mix</v>
      </c>
      <c r="B622" s="7">
        <f>INDEX(Table2[TT],MATCH(ROW()-1,Table2[//]))</f>
        <v>1</v>
      </c>
      <c r="C622" s="8" t="str">
        <f>INDEX(Table2[KET],MATCH(ROW()-1,Table2[//]))</f>
        <v>12 ls</v>
      </c>
    </row>
    <row r="623" spans="1:3">
      <c r="A623" s="6" t="str">
        <f>INDEX(Table2[NAMA BARANG],MATCH(ROW()-1,Table2[//]))</f>
        <v>Clear Holder 60L Trambo/ snow peak</v>
      </c>
      <c r="B623" s="7">
        <f>INDEX(Table2[TT],MATCH(ROW()-1,Table2[//]))</f>
        <v>5</v>
      </c>
      <c r="C623" s="8" t="str">
        <f>INDEX(Table2[KET],MATCH(ROW()-1,Table2[//]))</f>
        <v>10 ls</v>
      </c>
    </row>
    <row r="624" spans="1:3">
      <c r="A624" s="6" t="str">
        <f>INDEX(Table2[NAMA BARANG],MATCH(ROW()-1,Table2[//]))</f>
        <v>Clear Holder A-lot 20 lbr Abu/Hj/Pink/Htm</v>
      </c>
      <c r="B624" s="7">
        <f>INDEX(Table2[TT],MATCH(ROW()-1,Table2[//]))</f>
        <v>2</v>
      </c>
      <c r="C624" s="8" t="str">
        <f>INDEX(Table2[KET],MATCH(ROW()-1,Table2[//]))</f>
        <v>300 pc</v>
      </c>
    </row>
    <row r="625" spans="1:3">
      <c r="A625" s="6" t="str">
        <f>INDEX(Table2[NAMA BARANG],MATCH(ROW()-1,Table2[//]))</f>
        <v>Clear Holder amanda F4 20 lb</v>
      </c>
      <c r="B625" s="7">
        <f>INDEX(Table2[TT],MATCH(ROW()-1,Table2[//]))</f>
        <v>4</v>
      </c>
      <c r="C625" s="8" t="str">
        <f>INDEX(Table2[KET],MATCH(ROW()-1,Table2[//]))</f>
        <v>96 pc</v>
      </c>
    </row>
    <row r="626" spans="1:3">
      <c r="A626" s="6" t="str">
        <f>INDEX(Table2[NAMA BARANG],MATCH(ROW()-1,Table2[//]))</f>
        <v xml:space="preserve">Clear Holder CH 020 UTN </v>
      </c>
      <c r="B626" s="7">
        <f>INDEX(Table2[TT],MATCH(ROW()-1,Table2[//]))</f>
        <v>111</v>
      </c>
      <c r="C626" s="8" t="str">
        <f>INDEX(Table2[KET],MATCH(ROW()-1,Table2[//]))</f>
        <v>120 pc</v>
      </c>
    </row>
    <row r="627" spans="1:3">
      <c r="A627" s="6" t="str">
        <f>INDEX(Table2[NAMA BARANG],MATCH(ROW()-1,Table2[//]))</f>
        <v xml:space="preserve">Clear Holder CH 040 UTN </v>
      </c>
      <c r="B627" s="7">
        <f>INDEX(Table2[TT],MATCH(ROW()-1,Table2[//]))</f>
        <v>13</v>
      </c>
      <c r="C627" s="8" t="str">
        <f>INDEX(Table2[KET],MATCH(ROW()-1,Table2[//]))</f>
        <v>96 pc</v>
      </c>
    </row>
    <row r="628" spans="1:3">
      <c r="A628" s="6" t="str">
        <f>INDEX(Table2[NAMA BARANG],MATCH(ROW()-1,Table2[//]))</f>
        <v xml:space="preserve">Clear Holder CH 060 UTN </v>
      </c>
      <c r="B628" s="7">
        <f>INDEX(Table2[TT],MATCH(ROW()-1,Table2[//]))</f>
        <v>10</v>
      </c>
      <c r="C628" s="8" t="str">
        <f>INDEX(Table2[KET],MATCH(ROW()-1,Table2[//]))</f>
        <v>72 pc</v>
      </c>
    </row>
    <row r="629" spans="1:3">
      <c r="A629" s="6" t="str">
        <f>INDEX(Table2[NAMA BARANG],MATCH(ROW()-1,Table2[//]))</f>
        <v xml:space="preserve">Clear Holder CH 080 UTN </v>
      </c>
      <c r="B629" s="7">
        <f>INDEX(Table2[TT],MATCH(ROW()-1,Table2[//]))</f>
        <v>30</v>
      </c>
      <c r="C629" s="8" t="str">
        <f>INDEX(Table2[KET],MATCH(ROW()-1,Table2[//]))</f>
        <v>72 pc</v>
      </c>
    </row>
    <row r="630" spans="1:3">
      <c r="A630" s="6" t="str">
        <f>INDEX(Table2[NAMA BARANG],MATCH(ROW()-1,Table2[//]))</f>
        <v>Clear Holder Huajie 60 lb Butek</v>
      </c>
      <c r="B630" s="7">
        <f>INDEX(Table2[TT],MATCH(ROW()-1,Table2[//]))</f>
        <v>1</v>
      </c>
      <c r="C630" s="8" t="str">
        <f>INDEX(Table2[KET],MATCH(ROW()-1,Table2[//]))</f>
        <v>160 pc</v>
      </c>
    </row>
    <row r="631" spans="1:3">
      <c r="A631" s="6" t="str">
        <f>INDEX(Table2[NAMA BARANG],MATCH(ROW()-1,Table2[//]))</f>
        <v>Clear Holder Huajie 60 lb Trans</v>
      </c>
      <c r="B631" s="7">
        <f>INDEX(Table2[TT],MATCH(ROW()-1,Table2[//]))</f>
        <v>1</v>
      </c>
      <c r="C631" s="8" t="str">
        <f>INDEX(Table2[KET],MATCH(ROW()-1,Table2[//]))</f>
        <v>160 pc</v>
      </c>
    </row>
    <row r="632" spans="1:3">
      <c r="A632" s="6" t="str">
        <f>INDEX(Table2[NAMA BARANG],MATCH(ROW()-1,Table2[//]))</f>
        <v>Clear holder jos 20</v>
      </c>
      <c r="B632" s="7">
        <f>INDEX(Table2[TT],MATCH(ROW()-1,Table2[//]))</f>
        <v>1</v>
      </c>
      <c r="C632" s="8">
        <f>INDEX(Table2[KET],MATCH(ROW()-1,Table2[//]))</f>
        <v>120</v>
      </c>
    </row>
    <row r="633" spans="1:3">
      <c r="A633" s="6" t="str">
        <f>INDEX(Table2[NAMA BARANG],MATCH(ROW()-1,Table2[//]))</f>
        <v>Clear Holder jos 80 FL</v>
      </c>
      <c r="B633" s="7">
        <f>INDEX(Table2[TT],MATCH(ROW()-1,Table2[//]))</f>
        <v>14</v>
      </c>
      <c r="C633" s="8">
        <f>INDEX(Table2[KET],MATCH(ROW()-1,Table2[//]))</f>
        <v>48</v>
      </c>
    </row>
    <row r="634" spans="1:3">
      <c r="A634" s="6" t="str">
        <f>INDEX(Table2[NAMA BARANG],MATCH(ROW()-1,Table2[//]))</f>
        <v>Clear Holder metal CH 840 A4</v>
      </c>
      <c r="B634" s="7">
        <f>INDEX(Table2[TT],MATCH(ROW()-1,Table2[//]))</f>
        <v>7</v>
      </c>
      <c r="C634" s="8" t="str">
        <f>INDEX(Table2[KET],MATCH(ROW()-1,Table2[//]))</f>
        <v>60 pc</v>
      </c>
    </row>
    <row r="635" spans="1:3">
      <c r="A635" s="6" t="str">
        <f>INDEX(Table2[NAMA BARANG],MATCH(ROW()-1,Table2[//]))</f>
        <v>Clear Holder metal CH 860 A4</v>
      </c>
      <c r="B635" s="7">
        <f>INDEX(Table2[TT],MATCH(ROW()-1,Table2[//]))</f>
        <v>40</v>
      </c>
      <c r="C635" s="8" t="str">
        <f>INDEX(Table2[KET],MATCH(ROW()-1,Table2[//]))</f>
        <v>60 pc</v>
      </c>
    </row>
    <row r="636" spans="1:3">
      <c r="A636" s="6" t="str">
        <f>INDEX(Table2[NAMA BARANG],MATCH(ROW()-1,Table2[//]))</f>
        <v>Clear Holder Snowpeak 20 lbr (Ungu/ Hj/Pink/ Orange)</v>
      </c>
      <c r="B636" s="7">
        <f>INDEX(Table2[TT],MATCH(ROW()-1,Table2[//]))</f>
        <v>1</v>
      </c>
      <c r="C636" s="8" t="str">
        <f>INDEX(Table2[KET],MATCH(ROW()-1,Table2[//]))</f>
        <v>10 ls</v>
      </c>
    </row>
    <row r="637" spans="1:3">
      <c r="A637" s="6" t="str">
        <f>INDEX(Table2[NAMA BARANG],MATCH(ROW()-1,Table2[//]))</f>
        <v>Clear Holder Tizo B(2)/ Hj(1)</v>
      </c>
      <c r="B637" s="7">
        <f>INDEX(Table2[TT],MATCH(ROW()-1,Table2[//]))</f>
        <v>3</v>
      </c>
      <c r="C637" s="8" t="str">
        <f>INDEX(Table2[KET],MATCH(ROW()-1,Table2[//]))</f>
        <v>120 pc</v>
      </c>
    </row>
    <row r="638" spans="1:3">
      <c r="A638" s="6" t="str">
        <f>INDEX(Table2[NAMA BARANG],MATCH(ROW()-1,Table2[//]))</f>
        <v>Clear Holder V-Tech VTF 20K Ht(1) Hj(4)</v>
      </c>
      <c r="B638" s="7">
        <f>INDEX(Table2[TT],MATCH(ROW()-1,Table2[//]))</f>
        <v>5</v>
      </c>
      <c r="C638" s="8" t="str">
        <f>INDEX(Table2[KET],MATCH(ROW()-1,Table2[//]))</f>
        <v>96 pc</v>
      </c>
    </row>
    <row r="639" spans="1:3">
      <c r="A639" s="6" t="str">
        <f>INDEX(Table2[NAMA BARANG],MATCH(ROW()-1,Table2[//]))</f>
        <v>Clip Board 303 (Clip Besar)</v>
      </c>
      <c r="B639" s="7">
        <f>INDEX(Table2[TT],MATCH(ROW()-1,Table2[//]))</f>
        <v>3</v>
      </c>
      <c r="C639" s="8" t="str">
        <f>INDEX(Table2[KET],MATCH(ROW()-1,Table2[//]))</f>
        <v>8 ls</v>
      </c>
    </row>
    <row r="640" spans="1:3">
      <c r="A640" s="6" t="str">
        <f>INDEX(Table2[NAMA BARANG],MATCH(ROW()-1,Table2[//]))</f>
        <v>Clip Board 307 S worry kecil</v>
      </c>
      <c r="B640" s="7">
        <f>INDEX(Table2[TT],MATCH(ROW()-1,Table2[//]))</f>
        <v>1</v>
      </c>
      <c r="C640" s="8" t="str">
        <f>INDEX(Table2[KET],MATCH(ROW()-1,Table2[//]))</f>
        <v>24 ls</v>
      </c>
    </row>
    <row r="641" spans="1:3">
      <c r="A641" s="6" t="str">
        <f>INDEX(Table2[NAMA BARANG],MATCH(ROW()-1,Table2[//]))</f>
        <v>Clip Board Fancy BB/ Barbie</v>
      </c>
      <c r="B641" s="7">
        <f>INDEX(Table2[TT],MATCH(ROW()-1,Table2[//]))</f>
        <v>1</v>
      </c>
      <c r="C641" s="8" t="str">
        <f>INDEX(Table2[KET],MATCH(ROW()-1,Table2[//]))</f>
        <v>144 pc</v>
      </c>
    </row>
    <row r="642" spans="1:3">
      <c r="A642" s="6" t="str">
        <f>INDEX(Table2[NAMA BARANG],MATCH(ROW()-1,Table2[//]))</f>
        <v>Clip Board Fancy Disney Holo</v>
      </c>
      <c r="B642" s="7">
        <f>INDEX(Table2[TT],MATCH(ROW()-1,Table2[//]))</f>
        <v>1</v>
      </c>
      <c r="C642" s="8" t="str">
        <f>INDEX(Table2[KET],MATCH(ROW()-1,Table2[//]))</f>
        <v>144 pc</v>
      </c>
    </row>
    <row r="643" spans="1:3">
      <c r="A643" s="6" t="str">
        <f>INDEX(Table2[NAMA BARANG],MATCH(ROW()-1,Table2[//]))</f>
        <v>Clip Board Fancy Love Holo</v>
      </c>
      <c r="B643" s="7">
        <f>INDEX(Table2[TT],MATCH(ROW()-1,Table2[//]))</f>
        <v>4</v>
      </c>
      <c r="C643" s="8" t="str">
        <f>INDEX(Table2[KET],MATCH(ROW()-1,Table2[//]))</f>
        <v>144 pc</v>
      </c>
    </row>
    <row r="644" spans="1:3">
      <c r="A644" s="6" t="str">
        <f>INDEX(Table2[NAMA BARANG],MATCH(ROW()-1,Table2[//]))</f>
        <v>Clip Board Fancy mika galaxy</v>
      </c>
      <c r="B644" s="7">
        <f>INDEX(Table2[TT],MATCH(ROW()-1,Table2[//]))</f>
        <v>10</v>
      </c>
      <c r="C644" s="8" t="str">
        <f>INDEX(Table2[KET],MATCH(ROW()-1,Table2[//]))</f>
        <v>144 pc</v>
      </c>
    </row>
    <row r="645" spans="1:3">
      <c r="A645" s="6" t="str">
        <f>INDEX(Table2[NAMA BARANG],MATCH(ROW()-1,Table2[//]))</f>
        <v>Clip Board Fancy MS 168 (Smart)</v>
      </c>
      <c r="B645" s="7">
        <f>INDEX(Table2[TT],MATCH(ROW()-1,Table2[//]))</f>
        <v>2</v>
      </c>
      <c r="C645" s="8" t="str">
        <f>INDEX(Table2[KET],MATCH(ROW()-1,Table2[//]))</f>
        <v>15 ls</v>
      </c>
    </row>
    <row r="646" spans="1:3">
      <c r="A646" s="6" t="str">
        <f>INDEX(Table2[NAMA BARANG],MATCH(ROW()-1,Table2[//]))</f>
        <v>Clip Board Fancy NT Topla</v>
      </c>
      <c r="B646" s="7">
        <f>INDEX(Table2[TT],MATCH(ROW()-1,Table2[//]))</f>
        <v>4</v>
      </c>
      <c r="C646" s="8" t="str">
        <f>INDEX(Table2[KET],MATCH(ROW()-1,Table2[//]))</f>
        <v>12 ls</v>
      </c>
    </row>
    <row r="647" spans="1:3">
      <c r="A647" s="6" t="str">
        <f>INDEX(Table2[NAMA BARANG],MATCH(ROW()-1,Table2[//]))</f>
        <v>Clip Board Folio Fancy SMM Deluxe</v>
      </c>
      <c r="B647" s="7">
        <f>INDEX(Table2[TT],MATCH(ROW()-1,Table2[//]))</f>
        <v>1</v>
      </c>
      <c r="C647" s="8" t="str">
        <f>INDEX(Table2[KET],MATCH(ROW()-1,Table2[//]))</f>
        <v>12 ls</v>
      </c>
    </row>
    <row r="648" spans="1:3">
      <c r="A648" s="6" t="str">
        <f>INDEX(Table2[NAMA BARANG],MATCH(ROW()-1,Table2[//]))</f>
        <v>Clip board holo 2 mk</v>
      </c>
      <c r="B648" s="7">
        <f>INDEX(Table2[TT],MATCH(ROW()-1,Table2[//]))</f>
        <v>33</v>
      </c>
      <c r="C648" s="8" t="str">
        <f>INDEX(Table2[KET],MATCH(ROW()-1,Table2[//]))</f>
        <v>12 ls</v>
      </c>
    </row>
    <row r="649" spans="1:3">
      <c r="A649" s="6" t="str">
        <f>INDEX(Table2[NAMA BARANG],MATCH(ROW()-1,Table2[//]))</f>
        <v xml:space="preserve">Clip Board kwalitas </v>
      </c>
      <c r="B649" s="7">
        <f>INDEX(Table2[TT],MATCH(ROW()-1,Table2[//]))</f>
        <v>2</v>
      </c>
      <c r="C649" s="8" t="str">
        <f>INDEX(Table2[KET],MATCH(ROW()-1,Table2[//]))</f>
        <v>12 ls</v>
      </c>
    </row>
    <row r="650" spans="1:3">
      <c r="A650" s="6" t="str">
        <f>INDEX(Table2[NAMA BARANG],MATCH(ROW()-1,Table2[//]))</f>
        <v>Clip Board kwalitas Fancy</v>
      </c>
      <c r="B650" s="7">
        <f>INDEX(Table2[TT],MATCH(ROW()-1,Table2[//]))</f>
        <v>9</v>
      </c>
      <c r="C650" s="8" t="str">
        <f>INDEX(Table2[KET],MATCH(ROW()-1,Table2[//]))</f>
        <v>16 ls</v>
      </c>
    </row>
    <row r="651" spans="1:3">
      <c r="A651" s="6" t="str">
        <f>INDEX(Table2[NAMA BARANG],MATCH(ROW()-1,Table2[//]))</f>
        <v>Clip Board mika batik</v>
      </c>
      <c r="B651" s="7">
        <f>INDEX(Table2[TT],MATCH(ROW()-1,Table2[//]))</f>
        <v>4</v>
      </c>
      <c r="C651" s="8" t="str">
        <f>INDEX(Table2[KET],MATCH(ROW()-1,Table2[//]))</f>
        <v>120 pc</v>
      </c>
    </row>
    <row r="652" spans="1:3">
      <c r="A652" s="6" t="str">
        <f>INDEX(Table2[NAMA BARANG],MATCH(ROW()-1,Table2[//]))</f>
        <v>Clip Board mika Fancy (Baru) BB, FR (blk), K pony, SPD/ AV</v>
      </c>
      <c r="B652" s="7">
        <f>INDEX(Table2[TT],MATCH(ROW()-1,Table2[//]))</f>
        <v>9</v>
      </c>
      <c r="C652" s="8" t="str">
        <f>INDEX(Table2[KET],MATCH(ROW()-1,Table2[//]))</f>
        <v>144 pc</v>
      </c>
    </row>
    <row r="653" spans="1:3">
      <c r="A653" s="6" t="str">
        <f>INDEX(Table2[NAMA BARANG],MATCH(ROW()-1,Table2[//]))</f>
        <v>Clip Board mika Holo Fancy (baru)</v>
      </c>
      <c r="B653" s="7">
        <f>INDEX(Table2[TT],MATCH(ROW()-1,Table2[//]))</f>
        <v>16</v>
      </c>
      <c r="C653" s="8" t="str">
        <f>INDEX(Table2[KET],MATCH(ROW()-1,Table2[//]))</f>
        <v>120 pc</v>
      </c>
    </row>
    <row r="654" spans="1:3">
      <c r="A654" s="6" t="str">
        <f>INDEX(Table2[NAMA BARANG],MATCH(ROW()-1,Table2[//]))</f>
        <v>Clip Board mika Rainbow</v>
      </c>
      <c r="B654" s="7">
        <f>INDEX(Table2[TT],MATCH(ROW()-1,Table2[//]))</f>
        <v>2</v>
      </c>
      <c r="C654" s="8" t="str">
        <f>INDEX(Table2[KET],MATCH(ROW()-1,Table2[//]))</f>
        <v>120 pc</v>
      </c>
    </row>
    <row r="655" spans="1:3">
      <c r="A655" s="6" t="str">
        <f>INDEX(Table2[NAMA BARANG],MATCH(ROW()-1,Table2[//]))</f>
        <v>Clip Board papan double Fancy</v>
      </c>
      <c r="B655" s="7">
        <f>INDEX(Table2[TT],MATCH(ROW()-1,Table2[//]))</f>
        <v>4</v>
      </c>
      <c r="C655" s="8" t="str">
        <f>INDEX(Table2[KET],MATCH(ROW()-1,Table2[//]))</f>
        <v>16 ls</v>
      </c>
    </row>
    <row r="656" spans="1:3">
      <c r="A656" s="6" t="str">
        <f>INDEX(Table2[NAMA BARANG],MATCH(ROW()-1,Table2[//]))</f>
        <v>Clip Board papan gambar B5</v>
      </c>
      <c r="B656" s="7">
        <f>INDEX(Table2[TT],MATCH(ROW()-1,Table2[//]))</f>
        <v>1</v>
      </c>
      <c r="C656" s="8" t="str">
        <f>INDEX(Table2[KET],MATCH(ROW()-1,Table2[//]))</f>
        <v>16 ls</v>
      </c>
    </row>
    <row r="657" spans="1:3">
      <c r="A657" s="6" t="str">
        <f>INDEX(Table2[NAMA BARANG],MATCH(ROW()-1,Table2[//]))</f>
        <v>Clip Board Transparent F4 530 moshi²</v>
      </c>
      <c r="B657" s="7">
        <f>INDEX(Table2[TT],MATCH(ROW()-1,Table2[//]))</f>
        <v>2</v>
      </c>
      <c r="C657" s="8" t="str">
        <f>INDEX(Table2[KET],MATCH(ROW()-1,Table2[//]))</f>
        <v>12 ls</v>
      </c>
    </row>
    <row r="658" spans="1:3">
      <c r="A658" s="6" t="str">
        <f>INDEX(Table2[NAMA BARANG],MATCH(ROW()-1,Table2[//]))</f>
        <v>Clip Candy no 1</v>
      </c>
      <c r="B658" s="7">
        <f>INDEX(Table2[TT],MATCH(ROW()-1,Table2[//]))</f>
        <v>37</v>
      </c>
      <c r="C658" s="8" t="str">
        <f>INDEX(Table2[KET],MATCH(ROW()-1,Table2[//]))</f>
        <v>500 pc</v>
      </c>
    </row>
    <row r="659" spans="1:3">
      <c r="A659" s="6" t="str">
        <f>INDEX(Table2[NAMA BARANG],MATCH(ROW()-1,Table2[//]))</f>
        <v>Clip File Topla Wrn Hj/ Ht/ M/ B</v>
      </c>
      <c r="B659" s="7">
        <f>INDEX(Table2[TT],MATCH(ROW()-1,Table2[//]))</f>
        <v>1</v>
      </c>
      <c r="C659" s="8" t="str">
        <f>INDEX(Table2[KET],MATCH(ROW()-1,Table2[//]))</f>
        <v>216 pc</v>
      </c>
    </row>
    <row r="660" spans="1:3">
      <c r="A660" s="6" t="str">
        <f>INDEX(Table2[NAMA BARANG],MATCH(ROW()-1,Table2[//]))</f>
        <v>Clip file yushinca 318</v>
      </c>
      <c r="B660" s="7">
        <f>INDEX(Table2[TT],MATCH(ROW()-1,Table2[//]))</f>
        <v>31</v>
      </c>
      <c r="C660" s="8" t="str">
        <f>INDEX(Table2[KET],MATCH(ROW()-1,Table2[//]))</f>
        <v>60 pc</v>
      </c>
    </row>
    <row r="661" spans="1:3">
      <c r="A661" s="6" t="str">
        <f>INDEX(Table2[NAMA BARANG],MATCH(ROW()-1,Table2[//]))</f>
        <v>Clip Tali 1,0 BLK K B M</v>
      </c>
      <c r="B661" s="7">
        <f>INDEX(Table2[TT],MATCH(ROW()-1,Table2[//]))</f>
        <v>12</v>
      </c>
      <c r="C661" s="8">
        <f>INDEX(Table2[KET],MATCH(ROW()-1,Table2[//]))</f>
        <v>2000</v>
      </c>
    </row>
    <row r="662" spans="1:3">
      <c r="A662" s="6" t="str">
        <f>INDEX(Table2[NAMA BARANG],MATCH(ROW()-1,Table2[//]))</f>
        <v>Clipboard Kayu Kotak SQ</v>
      </c>
      <c r="B662" s="7">
        <f>INDEX(Table2[TT],MATCH(ROW()-1,Table2[//]))</f>
        <v>1</v>
      </c>
      <c r="C662" s="8" t="str">
        <f>INDEX(Table2[KET],MATCH(ROW()-1,Table2[//]))</f>
        <v>12 LSN</v>
      </c>
    </row>
    <row r="663" spans="1:3">
      <c r="A663" s="6" t="str">
        <f>INDEX(Table2[NAMA BARANG],MATCH(ROW()-1,Table2[//]))</f>
        <v>Coinbank 6447 (8)/ 8090 (3)</v>
      </c>
      <c r="B663" s="7">
        <f>INDEX(Table2[TT],MATCH(ROW()-1,Table2[//]))</f>
        <v>11</v>
      </c>
      <c r="C663" s="8" t="str">
        <f>INDEX(Table2[KET],MATCH(ROW()-1,Table2[//]))</f>
        <v>144 pc</v>
      </c>
    </row>
    <row r="664" spans="1:3">
      <c r="A664" s="6" t="str">
        <f>INDEX(Table2[NAMA BARANG],MATCH(ROW()-1,Table2[//]))</f>
        <v>CoinBank 8811-8815 | music AB</v>
      </c>
      <c r="B664" s="7">
        <f>INDEX(Table2[TT],MATCH(ROW()-1,Table2[//]))</f>
        <v>3</v>
      </c>
      <c r="C664" s="8" t="str">
        <f>INDEX(Table2[KET],MATCH(ROW()-1,Table2[//]))</f>
        <v>48 pc</v>
      </c>
    </row>
    <row r="665" spans="1:3">
      <c r="A665" s="6" t="str">
        <f>INDEX(Table2[NAMA BARANG],MATCH(ROW()-1,Table2[//]))</f>
        <v>CoinBank DME 001</v>
      </c>
      <c r="B665" s="7">
        <f>INDEX(Table2[TT],MATCH(ROW()-1,Table2[//]))</f>
        <v>5</v>
      </c>
      <c r="C665" s="8" t="str">
        <f>INDEX(Table2[KET],MATCH(ROW()-1,Table2[//]))</f>
        <v>240 pc</v>
      </c>
    </row>
    <row r="666" spans="1:3">
      <c r="A666" s="6" t="str">
        <f>INDEX(Table2[NAMA BARANG],MATCH(ROW()-1,Table2[//]))</f>
        <v>Coinbank M</v>
      </c>
      <c r="B666" s="7">
        <f>INDEX(Table2[TT],MATCH(ROW()-1,Table2[//]))</f>
        <v>1</v>
      </c>
      <c r="C666" s="8" t="str">
        <f>INDEX(Table2[KET],MATCH(ROW()-1,Table2[//]))</f>
        <v>16 ls</v>
      </c>
    </row>
    <row r="667" spans="1:3">
      <c r="A667" s="6" t="str">
        <f>INDEX(Table2[NAMA BARANG],MATCH(ROW()-1,Table2[//]))</f>
        <v>Coinbank S (BLK)</v>
      </c>
      <c r="B667" s="7">
        <f>INDEX(Table2[TT],MATCH(ROW()-1,Table2[//]))</f>
        <v>1</v>
      </c>
      <c r="C667" s="8" t="str">
        <f>INDEX(Table2[KET],MATCH(ROW()-1,Table2[//]))</f>
        <v>16 ls</v>
      </c>
    </row>
    <row r="668" spans="1:3">
      <c r="A668" s="6" t="str">
        <f>INDEX(Table2[NAMA BARANG],MATCH(ROW()-1,Table2[//]))</f>
        <v>Compas DC 45-2A</v>
      </c>
      <c r="B668" s="7">
        <f>INDEX(Table2[TT],MATCH(ROW()-1,Table2[//]))</f>
        <v>3</v>
      </c>
      <c r="C668" s="8" t="str">
        <f>INDEX(Table2[KET],MATCH(ROW()-1,Table2[//]))</f>
        <v>12 ls</v>
      </c>
    </row>
    <row r="669" spans="1:3">
      <c r="A669" s="6" t="str">
        <f>INDEX(Table2[NAMA BARANG],MATCH(ROW()-1,Table2[//]))</f>
        <v>Compas DC 45-3A</v>
      </c>
      <c r="B669" s="7">
        <f>INDEX(Table2[TT],MATCH(ROW()-1,Table2[//]))</f>
        <v>8</v>
      </c>
      <c r="C669" s="8" t="str">
        <f>INDEX(Table2[KET],MATCH(ROW()-1,Table2[//]))</f>
        <v>12 ls</v>
      </c>
    </row>
    <row r="670" spans="1:3">
      <c r="A670" s="6" t="str">
        <f>INDEX(Table2[NAMA BARANG],MATCH(ROW()-1,Table2[//]))</f>
        <v>Compass 44mm</v>
      </c>
      <c r="B670" s="7">
        <f>INDEX(Table2[TT],MATCH(ROW()-1,Table2[//]))</f>
        <v>1</v>
      </c>
      <c r="C670" s="8" t="str">
        <f>INDEX(Table2[KET],MATCH(ROW()-1,Table2[//]))</f>
        <v>1000 pc</v>
      </c>
    </row>
    <row r="671" spans="1:3">
      <c r="A671" s="6" t="str">
        <f>INDEX(Table2[NAMA BARANG],MATCH(ROW()-1,Table2[//]))</f>
        <v>Compass 60mm</v>
      </c>
      <c r="B671" s="7">
        <f>INDEX(Table2[TT],MATCH(ROW()-1,Table2[//]))</f>
        <v>1</v>
      </c>
      <c r="C671" s="8">
        <f>INDEX(Table2[KET],MATCH(ROW()-1,Table2[//]))</f>
        <v>430</v>
      </c>
    </row>
    <row r="672" spans="1:3">
      <c r="A672" s="6" t="str">
        <f>INDEX(Table2[NAMA BARANG],MATCH(ROW()-1,Table2[//]))</f>
        <v>Compass gold CA 026 I gold</v>
      </c>
      <c r="B672" s="7">
        <f>INDEX(Table2[TT],MATCH(ROW()-1,Table2[//]))</f>
        <v>2</v>
      </c>
      <c r="C672" s="8" t="str">
        <f>INDEX(Table2[KET],MATCH(ROW()-1,Table2[//]))</f>
        <v>144 pc</v>
      </c>
    </row>
    <row r="673" spans="1:3">
      <c r="A673" s="6" t="str">
        <f>INDEX(Table2[NAMA BARANG],MATCH(ROW()-1,Table2[//]))</f>
        <v>Crayon 01-01 12y baby Dragon baru</v>
      </c>
      <c r="B673" s="7">
        <f>INDEX(Table2[TT],MATCH(ROW()-1,Table2[//]))</f>
        <v>2</v>
      </c>
      <c r="C673" s="8" t="str">
        <f>INDEX(Table2[KET],MATCH(ROW()-1,Table2[//]))</f>
        <v>24 ls</v>
      </c>
    </row>
    <row r="674" spans="1:3">
      <c r="A674" s="6" t="str">
        <f>INDEX(Table2[NAMA BARANG],MATCH(ROW()-1,Table2[//]))</f>
        <v>Crayon 12w pdk Fancy 1011</v>
      </c>
      <c r="B674" s="7">
        <f>INDEX(Table2[TT],MATCH(ROW()-1,Table2[//]))</f>
        <v>22</v>
      </c>
      <c r="C674" s="8" t="str">
        <f>INDEX(Table2[KET],MATCH(ROW()-1,Table2[//]))</f>
        <v>192 pc</v>
      </c>
    </row>
    <row r="675" spans="1:3">
      <c r="A675" s="6" t="str">
        <f>INDEX(Table2[NAMA BARANG],MATCH(ROW()-1,Table2[//]))</f>
        <v>Crayon 12W Squeezy</v>
      </c>
      <c r="B675" s="7">
        <f>INDEX(Table2[TT],MATCH(ROW()-1,Table2[//]))</f>
        <v>29</v>
      </c>
      <c r="C675" s="8" t="str">
        <f>INDEX(Table2[KET],MATCH(ROW()-1,Table2[//]))</f>
        <v>144 pc</v>
      </c>
    </row>
    <row r="676" spans="1:3">
      <c r="A676" s="6" t="str">
        <f>INDEX(Table2[NAMA BARANG],MATCH(ROW()-1,Table2[//]))</f>
        <v>Crayon 59918</v>
      </c>
      <c r="B676" s="7">
        <f>INDEX(Table2[TT],MATCH(ROW()-1,Table2[//]))</f>
        <v>3</v>
      </c>
      <c r="C676" s="8">
        <f>INDEX(Table2[KET],MATCH(ROW()-1,Table2[//]))</f>
        <v>96</v>
      </c>
    </row>
    <row r="677" spans="1:3">
      <c r="A677" s="6" t="str">
        <f>INDEX(Table2[NAMA BARANG],MATCH(ROW()-1,Table2[//]))</f>
        <v>Crayon DB 777 18 putar</v>
      </c>
      <c r="B677" s="7">
        <f>INDEX(Table2[TT],MATCH(ROW()-1,Table2[//]))</f>
        <v>23</v>
      </c>
      <c r="C677" s="8" t="str">
        <f>INDEX(Table2[KET],MATCH(ROW()-1,Table2[//]))</f>
        <v>60 pc</v>
      </c>
    </row>
    <row r="678" spans="1:3">
      <c r="A678" s="6" t="str">
        <f>INDEX(Table2[NAMA BARANG],MATCH(ROW()-1,Table2[//]))</f>
        <v>Crayon Kojico 12w</v>
      </c>
      <c r="B678" s="7">
        <f>INDEX(Table2[TT],MATCH(ROW()-1,Table2[//]))</f>
        <v>8</v>
      </c>
      <c r="C678" s="8" t="str">
        <f>INDEX(Table2[KET],MATCH(ROW()-1,Table2[//]))</f>
        <v>48 ls</v>
      </c>
    </row>
    <row r="679" spans="1:3">
      <c r="A679" s="6" t="str">
        <f>INDEX(Table2[NAMA BARANG],MATCH(ROW()-1,Table2[//]))</f>
        <v>Crayon Navanta 55w</v>
      </c>
      <c r="B679" s="7">
        <f>INDEX(Table2[TT],MATCH(ROW()-1,Table2[//]))</f>
        <v>63</v>
      </c>
      <c r="C679" s="8" t="str">
        <f>INDEX(Table2[KET],MATCH(ROW()-1,Table2[//]))</f>
        <v>24 set</v>
      </c>
    </row>
    <row r="680" spans="1:3">
      <c r="A680" s="6" t="str">
        <f>INDEX(Table2[NAMA BARANG],MATCH(ROW()-1,Table2[//]))</f>
        <v>Crayon putar 1012 (Gading)</v>
      </c>
      <c r="B680" s="7">
        <f>INDEX(Table2[TT],MATCH(ROW()-1,Table2[//]))</f>
        <v>3</v>
      </c>
      <c r="C680" s="8" t="str">
        <f>INDEX(Table2[KET],MATCH(ROW()-1,Table2[//]))</f>
        <v>192 PCS</v>
      </c>
    </row>
    <row r="681" spans="1:3">
      <c r="A681" s="6" t="str">
        <f>INDEX(Table2[NAMA BARANG],MATCH(ROW()-1,Table2[//]))</f>
        <v>Crayon putar 12w no 208 pendek</v>
      </c>
      <c r="B681" s="7">
        <f>INDEX(Table2[TT],MATCH(ROW()-1,Table2[//]))</f>
        <v>26</v>
      </c>
      <c r="C681" s="8" t="str">
        <f>INDEX(Table2[KET],MATCH(ROW()-1,Table2[//]))</f>
        <v>144 pc</v>
      </c>
    </row>
    <row r="682" spans="1:3">
      <c r="A682" s="6" t="str">
        <f>INDEX(Table2[NAMA BARANG],MATCH(ROW()-1,Table2[//]))</f>
        <v>Crayon putar 12w pdk Deboss</v>
      </c>
      <c r="B682" s="7">
        <f>INDEX(Table2[TT],MATCH(ROW()-1,Table2[//]))</f>
        <v>6</v>
      </c>
      <c r="C682" s="8" t="str">
        <f>INDEX(Table2[KET],MATCH(ROW()-1,Table2[//]))</f>
        <v>60 pc</v>
      </c>
    </row>
    <row r="683" spans="1:3">
      <c r="A683" s="6" t="str">
        <f>INDEX(Table2[NAMA BARANG],MATCH(ROW()-1,Table2[//]))</f>
        <v>Crayon putar 24w Deboss</v>
      </c>
      <c r="B683" s="7">
        <f>INDEX(Table2[TT],MATCH(ROW()-1,Table2[//]))</f>
        <v>39</v>
      </c>
      <c r="C683" s="8" t="str">
        <f>INDEX(Table2[KET],MATCH(ROW()-1,Table2[//]))</f>
        <v>72 pc</v>
      </c>
    </row>
    <row r="684" spans="1:3">
      <c r="A684" s="6" t="str">
        <f>INDEX(Table2[NAMA BARANG],MATCH(ROW()-1,Table2[//]))</f>
        <v>Crayon putar 602 Zhendi</v>
      </c>
      <c r="B684" s="7">
        <f>INDEX(Table2[TT],MATCH(ROW()-1,Table2[//]))</f>
        <v>4</v>
      </c>
      <c r="C684" s="8" t="str">
        <f>INDEX(Table2[KET],MATCH(ROW()-1,Table2[//]))</f>
        <v>288 pc</v>
      </c>
    </row>
    <row r="685" spans="1:3">
      <c r="A685" s="6" t="str">
        <f>INDEX(Table2[NAMA BARANG],MATCH(ROW()-1,Table2[//]))</f>
        <v>Crayon putar Fancy pdk 12w Seeyou</v>
      </c>
      <c r="B685" s="7">
        <f>INDEX(Table2[TT],MATCH(ROW()-1,Table2[//]))</f>
        <v>21</v>
      </c>
      <c r="C685" s="8" t="str">
        <f>INDEX(Table2[KET],MATCH(ROW()-1,Table2[//]))</f>
        <v>144 pc</v>
      </c>
    </row>
    <row r="686" spans="1:3">
      <c r="A686" s="6" t="str">
        <f>INDEX(Table2[NAMA BARANG],MATCH(ROW()-1,Table2[//]))</f>
        <v>Crayon putar pjg Fancy karakter 12w 2530 mix</v>
      </c>
      <c r="B686" s="7">
        <f>INDEX(Table2[TT],MATCH(ROW()-1,Table2[//]))</f>
        <v>2</v>
      </c>
      <c r="C686" s="8" t="str">
        <f>INDEX(Table2[KET],MATCH(ROW()-1,Table2[//]))</f>
        <v>144 pc</v>
      </c>
    </row>
    <row r="687" spans="1:3">
      <c r="A687" s="6" t="str">
        <f>INDEX(Table2[NAMA BARANG],MATCH(ROW()-1,Table2[//]))</f>
        <v>Crayon putar small T C12 montana pdk</v>
      </c>
      <c r="B687" s="7">
        <f>INDEX(Table2[TT],MATCH(ROW()-1,Table2[//]))</f>
        <v>3</v>
      </c>
      <c r="C687" s="8" t="str">
        <f>INDEX(Table2[KET],MATCH(ROW()-1,Table2[//]))</f>
        <v>144 pc</v>
      </c>
    </row>
    <row r="688" spans="1:3">
      <c r="A688" s="6" t="str">
        <f>INDEX(Table2[NAMA BARANG],MATCH(ROW()-1,Table2[//]))</f>
        <v>Crayon TSS 12 putar pjg minion</v>
      </c>
      <c r="B688" s="7">
        <f>INDEX(Table2[TT],MATCH(ROW()-1,Table2[//]))</f>
        <v>15</v>
      </c>
      <c r="C688" s="8" t="str">
        <f>INDEX(Table2[KET],MATCH(ROW()-1,Table2[//]))</f>
        <v>144 pc</v>
      </c>
    </row>
    <row r="689" spans="1:3">
      <c r="A689" s="6" t="str">
        <f>INDEX(Table2[NAMA BARANG],MATCH(ROW()-1,Table2[//]))</f>
        <v>Crayon Twister 24w TF Spp</v>
      </c>
      <c r="B689" s="7">
        <f>INDEX(Table2[TT],MATCH(ROW()-1,Table2[//]))</f>
        <v>3</v>
      </c>
      <c r="C689" s="8" t="str">
        <f>INDEX(Table2[KET],MATCH(ROW()-1,Table2[//]))</f>
        <v>48 pc</v>
      </c>
    </row>
    <row r="690" spans="1:3">
      <c r="A690" s="6" t="str">
        <f>INDEX(Table2[NAMA BARANG],MATCH(ROW()-1,Table2[//]))</f>
        <v>Crayon Zhong Hwa mini 2H 12 CRS</v>
      </c>
      <c r="B690" s="7">
        <f>INDEX(Table2[TT],MATCH(ROW()-1,Table2[//]))</f>
        <v>4</v>
      </c>
      <c r="C690" s="8" t="str">
        <f>INDEX(Table2[KET],MATCH(ROW()-1,Table2[//]))</f>
        <v>144 pc</v>
      </c>
    </row>
    <row r="691" spans="1:3">
      <c r="A691" s="6" t="str">
        <f>INDEX(Table2[NAMA BARANG],MATCH(ROW()-1,Table2[//]))</f>
        <v>Cutter 332</v>
      </c>
      <c r="B691" s="7">
        <f>INDEX(Table2[TT],MATCH(ROW()-1,Table2[//]))</f>
        <v>42</v>
      </c>
      <c r="C691" s="8" t="str">
        <f>INDEX(Table2[KET],MATCH(ROW()-1,Table2[//]))</f>
        <v>40 ls</v>
      </c>
    </row>
    <row r="692" spans="1:3">
      <c r="A692" s="6" t="str">
        <f>INDEX(Table2[NAMA BARANG],MATCH(ROW()-1,Table2[//]))</f>
        <v>Cutter 6898/ 6838</v>
      </c>
      <c r="B692" s="7">
        <f>INDEX(Table2[TT],MATCH(ROW()-1,Table2[//]))</f>
        <v>2</v>
      </c>
      <c r="C692" s="8" t="str">
        <f>INDEX(Table2[KET],MATCH(ROW()-1,Table2[//]))</f>
        <v>400 pc</v>
      </c>
    </row>
    <row r="693" spans="1:3">
      <c r="A693" s="6" t="str">
        <f>INDEX(Table2[NAMA BARANG],MATCH(ROW()-1,Table2[//]))</f>
        <v>Cutter Golden 888 B</v>
      </c>
      <c r="B693" s="7">
        <f>INDEX(Table2[TT],MATCH(ROW()-1,Table2[//]))</f>
        <v>18</v>
      </c>
      <c r="C693" s="8" t="str">
        <f>INDEX(Table2[KET],MATCH(ROW()-1,Table2[//]))</f>
        <v>60 LSN</v>
      </c>
    </row>
    <row r="694" spans="1:3">
      <c r="A694" s="6" t="str">
        <f>INDEX(Table2[NAMA BARANG],MATCH(ROW()-1,Table2[//]))</f>
        <v>Cutter Taco Besar 88</v>
      </c>
      <c r="B694" s="7">
        <f>INDEX(Table2[TT],MATCH(ROW()-1,Table2[//]))</f>
        <v>11</v>
      </c>
      <c r="C694" s="8" t="str">
        <f>INDEX(Table2[KET],MATCH(ROW()-1,Table2[//]))</f>
        <v>60 LSN</v>
      </c>
    </row>
    <row r="695" spans="1:3">
      <c r="A695" s="6" t="str">
        <f>INDEX(Table2[NAMA BARANG],MATCH(ROW()-1,Table2[//]))</f>
        <v>Cutter Taco Kcl 78 TR Premium Transparan(4)</v>
      </c>
      <c r="B695" s="7">
        <f>INDEX(Table2[TT],MATCH(ROW()-1,Table2[//]))</f>
        <v>4</v>
      </c>
      <c r="C695" s="8" t="str">
        <f>INDEX(Table2[KET],MATCH(ROW()-1,Table2[//]))</f>
        <v>120 ls</v>
      </c>
    </row>
    <row r="696" spans="1:3">
      <c r="A696" s="6" t="str">
        <f>INDEX(Table2[NAMA BARANG],MATCH(ROW()-1,Table2[//]))</f>
        <v>Cutter Taco Kecil 78</v>
      </c>
      <c r="B696" s="7">
        <f>INDEX(Table2[TT],MATCH(ROW()-1,Table2[//]))</f>
        <v>9</v>
      </c>
      <c r="C696" s="8" t="str">
        <f>INDEX(Table2[KET],MATCH(ROW()-1,Table2[//]))</f>
        <v>120 LSN</v>
      </c>
    </row>
    <row r="697" spans="1:3">
      <c r="A697" s="6" t="str">
        <f>INDEX(Table2[NAMA BARANG],MATCH(ROW()-1,Table2[//]))</f>
        <v>Cutter Transp golden GC 888</v>
      </c>
      <c r="B697" s="7">
        <f>INDEX(Table2[TT],MATCH(ROW()-1,Table2[//]))</f>
        <v>23</v>
      </c>
      <c r="C697" s="8" t="str">
        <f>INDEX(Table2[KET],MATCH(ROW()-1,Table2[//]))</f>
        <v>60 ls</v>
      </c>
    </row>
    <row r="698" spans="1:3">
      <c r="A698" s="6" t="str">
        <f>INDEX(Table2[NAMA BARANG],MATCH(ROW()-1,Table2[//]))</f>
        <v>Desk Organiser 838</v>
      </c>
      <c r="B698" s="7">
        <f>INDEX(Table2[TT],MATCH(ROW()-1,Table2[//]))</f>
        <v>9</v>
      </c>
      <c r="C698" s="8" t="str">
        <f>INDEX(Table2[KET],MATCH(ROW()-1,Table2[//]))</f>
        <v>72 pc</v>
      </c>
    </row>
    <row r="699" spans="1:3">
      <c r="A699" s="6" t="str">
        <f>INDEX(Table2[NAMA BARANG],MATCH(ROW()-1,Table2[//]))</f>
        <v>Desk set 9058 (MT 113) Besi</v>
      </c>
      <c r="B699" s="7">
        <f>INDEX(Table2[TT],MATCH(ROW()-1,Table2[//]))</f>
        <v>1</v>
      </c>
      <c r="C699" s="8" t="str">
        <f>INDEX(Table2[KET],MATCH(ROW()-1,Table2[//]))</f>
        <v>48 PCS</v>
      </c>
    </row>
    <row r="700" spans="1:3">
      <c r="A700" s="6" t="str">
        <f>INDEX(Table2[NAMA BARANG],MATCH(ROW()-1,Table2[//]))</f>
        <v>Desk Set bulat 802 Ht</v>
      </c>
      <c r="B700" s="7">
        <f>INDEX(Table2[TT],MATCH(ROW()-1,Table2[//]))</f>
        <v>68</v>
      </c>
      <c r="C700" s="8">
        <f>INDEX(Table2[KET],MATCH(ROW()-1,Table2[//]))</f>
        <v>96</v>
      </c>
    </row>
    <row r="701" spans="1:3">
      <c r="A701" s="6" t="str">
        <f>INDEX(Table2[NAMA BARANG],MATCH(ROW()-1,Table2[//]))</f>
        <v>Desk Set Deluxe 5098 bening</v>
      </c>
      <c r="B701" s="7">
        <f>INDEX(Table2[TT],MATCH(ROW()-1,Table2[//]))</f>
        <v>2</v>
      </c>
      <c r="C701" s="8" t="str">
        <f>INDEX(Table2[KET],MATCH(ROW()-1,Table2[//]))</f>
        <v>60 pc</v>
      </c>
    </row>
    <row r="702" spans="1:3">
      <c r="A702" s="6" t="str">
        <f>INDEX(Table2[NAMA BARANG],MATCH(ROW()-1,Table2[//]))</f>
        <v>Desk Set kotak 804 Ht</v>
      </c>
      <c r="B702" s="7">
        <f>INDEX(Table2[TT],MATCH(ROW()-1,Table2[//]))</f>
        <v>87</v>
      </c>
      <c r="C702" s="8">
        <f>INDEX(Table2[KET],MATCH(ROW()-1,Table2[//]))</f>
        <v>96</v>
      </c>
    </row>
    <row r="703" spans="1:3">
      <c r="A703" s="6" t="str">
        <f>INDEX(Table2[NAMA BARANG],MATCH(ROW()-1,Table2[//]))</f>
        <v>Diary Dos Tas Gliter FS-32-003</v>
      </c>
      <c r="B703" s="7">
        <f>INDEX(Table2[TT],MATCH(ROW()-1,Table2[//]))</f>
        <v>3</v>
      </c>
      <c r="C703" s="8" t="str">
        <f>INDEX(Table2[KET],MATCH(ROW()-1,Table2[//]))</f>
        <v>40 pc</v>
      </c>
    </row>
    <row r="704" spans="1:3">
      <c r="A704" s="6" t="str">
        <f>INDEX(Table2[NAMA BARANG],MATCH(ROW()-1,Table2[//]))</f>
        <v>Diary g Pkc Lk Holo</v>
      </c>
      <c r="B704" s="7">
        <f>INDEX(Table2[TT],MATCH(ROW()-1,Table2[//]))</f>
        <v>11</v>
      </c>
      <c r="C704" s="8" t="str">
        <f>INDEX(Table2[KET],MATCH(ROW()-1,Table2[//]))</f>
        <v>20 ls</v>
      </c>
    </row>
    <row r="705" spans="1:3">
      <c r="A705" s="6" t="str">
        <f>INDEX(Table2[NAMA BARANG],MATCH(ROW()-1,Table2[//]))</f>
        <v>Diary Holo Licca Kcl</v>
      </c>
      <c r="B705" s="7">
        <f>INDEX(Table2[TT],MATCH(ROW()-1,Table2[//]))</f>
        <v>9</v>
      </c>
      <c r="C705" s="8" t="str">
        <f>INDEX(Table2[KET],MATCH(ROW()-1,Table2[//]))</f>
        <v>40 ls</v>
      </c>
    </row>
    <row r="706" spans="1:3">
      <c r="A706" s="6" t="str">
        <f>INDEX(Table2[NAMA BARANG],MATCH(ROW()-1,Table2[//]))</f>
        <v>Diary Holo Pkc Tg PHS Millenium 2000</v>
      </c>
      <c r="B706" s="7">
        <f>INDEX(Table2[TT],MATCH(ROW()-1,Table2[//]))</f>
        <v>1</v>
      </c>
      <c r="C706" s="8" t="str">
        <f>INDEX(Table2[KET],MATCH(ROW()-1,Table2[//]))</f>
        <v>30 ls</v>
      </c>
    </row>
    <row r="707" spans="1:3">
      <c r="A707" s="6" t="str">
        <f>INDEX(Table2[NAMA BARANG],MATCH(ROW()-1,Table2[//]))</f>
        <v>Diary Kancing NBS 402</v>
      </c>
      <c r="B707" s="7">
        <f>INDEX(Table2[TT],MATCH(ROW()-1,Table2[//]))</f>
        <v>2</v>
      </c>
      <c r="C707" s="8" t="str">
        <f>INDEX(Table2[KET],MATCH(ROW()-1,Table2[//]))</f>
        <v>144 pc</v>
      </c>
    </row>
    <row r="708" spans="1:3">
      <c r="A708" s="6" t="str">
        <f>INDEX(Table2[NAMA BARANG],MATCH(ROW()-1,Table2[//]))</f>
        <v>Diary Kunci 64k B0239</v>
      </c>
      <c r="B708" s="7">
        <f>INDEX(Table2[TT],MATCH(ROW()-1,Table2[//]))</f>
        <v>6</v>
      </c>
      <c r="C708" s="8" t="str">
        <f>INDEX(Table2[KET],MATCH(ROW()-1,Table2[//]))</f>
        <v>120 pc</v>
      </c>
    </row>
    <row r="709" spans="1:3">
      <c r="A709" s="6" t="str">
        <f>INDEX(Table2[NAMA BARANG],MATCH(ROW()-1,Table2[//]))</f>
        <v>Diary Kunci Holo Jumbo Snoopy</v>
      </c>
      <c r="B709" s="7">
        <f>INDEX(Table2[TT],MATCH(ROW()-1,Table2[//]))</f>
        <v>2</v>
      </c>
      <c r="C709" s="8" t="str">
        <f>INDEX(Table2[KET],MATCH(ROW()-1,Table2[//]))</f>
        <v>12 ls</v>
      </c>
    </row>
    <row r="710" spans="1:3">
      <c r="A710" s="6" t="str">
        <f>INDEX(Table2[NAMA BARANG],MATCH(ROW()-1,Table2[//]))</f>
        <v>Diary Kunci mutiara 2500</v>
      </c>
      <c r="B710" s="7">
        <f>INDEX(Table2[TT],MATCH(ROW()-1,Table2[//]))</f>
        <v>42</v>
      </c>
      <c r="C710" s="8" t="str">
        <f>INDEX(Table2[KET],MATCH(ROW()-1,Table2[//]))</f>
        <v>120 bh</v>
      </c>
    </row>
    <row r="711" spans="1:3">
      <c r="A711" s="6" t="str">
        <f>INDEX(Table2[NAMA BARANG],MATCH(ROW()-1,Table2[//]))</f>
        <v>Diary Mini Kado M Mouse</v>
      </c>
      <c r="B711" s="7">
        <f>INDEX(Table2[TT],MATCH(ROW()-1,Table2[//]))</f>
        <v>3</v>
      </c>
      <c r="C711" s="8" t="str">
        <f>INDEX(Table2[KET],MATCH(ROW()-1,Table2[//]))</f>
        <v>92 ls</v>
      </c>
    </row>
    <row r="712" spans="1:3">
      <c r="A712" s="6" t="str">
        <f>INDEX(Table2[NAMA BARANG],MATCH(ROW()-1,Table2[//]))</f>
        <v>Diary Mini Kembang/ Tigro</v>
      </c>
      <c r="B712" s="7">
        <f>INDEX(Table2[TT],MATCH(ROW()-1,Table2[//]))</f>
        <v>1</v>
      </c>
      <c r="C712" s="8" t="str">
        <f>INDEX(Table2[KET],MATCH(ROW()-1,Table2[//]))</f>
        <v>135 ls</v>
      </c>
    </row>
    <row r="713" spans="1:3">
      <c r="A713" s="6" t="str">
        <f>INDEX(Table2[NAMA BARANG],MATCH(ROW()-1,Table2[//]))</f>
        <v>Diary parfume Asiong</v>
      </c>
      <c r="B713" s="7">
        <f>INDEX(Table2[TT],MATCH(ROW()-1,Table2[//]))</f>
        <v>1</v>
      </c>
      <c r="C713" s="8" t="str">
        <f>INDEX(Table2[KET],MATCH(ROW()-1,Table2[//]))</f>
        <v>144 pc</v>
      </c>
    </row>
    <row r="714" spans="1:3">
      <c r="A714" s="6" t="str">
        <f>INDEX(Table2[NAMA BARANG],MATCH(ROW()-1,Table2[//]))</f>
        <v>Diary Princess/ sheep/ MM</v>
      </c>
      <c r="B714" s="7">
        <f>INDEX(Table2[TT],MATCH(ROW()-1,Table2[//]))</f>
        <v>2</v>
      </c>
      <c r="C714" s="8" t="str">
        <f>INDEX(Table2[KET],MATCH(ROW()-1,Table2[//]))</f>
        <v>240 pc</v>
      </c>
    </row>
    <row r="715" spans="1:3">
      <c r="A715" s="6" t="str">
        <f>INDEX(Table2[NAMA BARANG],MATCH(ROW()-1,Table2[//]))</f>
        <v>Diary Q 32K- S002 FR</v>
      </c>
      <c r="B715" s="7">
        <f>INDEX(Table2[TT],MATCH(ROW()-1,Table2[//]))</f>
        <v>2</v>
      </c>
      <c r="C715" s="8">
        <f>INDEX(Table2[KET],MATCH(ROW()-1,Table2[//]))</f>
        <v>320</v>
      </c>
    </row>
    <row r="716" spans="1:3">
      <c r="A716" s="6" t="str">
        <f>INDEX(Table2[NAMA BARANG],MATCH(ROW()-1,Table2[//]))</f>
        <v>Diary Q 32K-G 318 FR</v>
      </c>
      <c r="B716" s="7">
        <f>INDEX(Table2[TT],MATCH(ROW()-1,Table2[//]))</f>
        <v>5</v>
      </c>
      <c r="C716" s="8">
        <f>INDEX(Table2[KET],MATCH(ROW()-1,Table2[//]))</f>
        <v>240</v>
      </c>
    </row>
    <row r="717" spans="1:3">
      <c r="A717" s="6" t="str">
        <f>INDEX(Table2[NAMA BARANG],MATCH(ROW()-1,Table2[//]))</f>
        <v>Diary Q 64K- S001/ Kitty</v>
      </c>
      <c r="B717" s="7">
        <f>INDEX(Table2[TT],MATCH(ROW()-1,Table2[//]))</f>
        <v>5</v>
      </c>
      <c r="C717" s="8">
        <f>INDEX(Table2[KET],MATCH(ROW()-1,Table2[//]))</f>
        <v>520</v>
      </c>
    </row>
    <row r="718" spans="1:3">
      <c r="A718" s="6" t="str">
        <f>INDEX(Table2[NAMA BARANG],MATCH(ROW()-1,Table2[//]))</f>
        <v>Diary Q 64K- S002 PR</v>
      </c>
      <c r="B718" s="7">
        <f>INDEX(Table2[TT],MATCH(ROW()-1,Table2[//]))</f>
        <v>2</v>
      </c>
      <c r="C718" s="8">
        <f>INDEX(Table2[KET],MATCH(ROW()-1,Table2[//]))</f>
        <v>520</v>
      </c>
    </row>
    <row r="719" spans="1:3">
      <c r="A719" s="6" t="str">
        <f>INDEX(Table2[NAMA BARANG],MATCH(ROW()-1,Table2[//]))</f>
        <v>Diary Sampul Mika Hello Kitty Bsr</v>
      </c>
      <c r="B719" s="7">
        <f>INDEX(Table2[TT],MATCH(ROW()-1,Table2[//]))</f>
        <v>11</v>
      </c>
      <c r="C719" s="8" t="str">
        <f>INDEX(Table2[KET],MATCH(ROW()-1,Table2[//]))</f>
        <v>20 ls</v>
      </c>
    </row>
    <row r="720" spans="1:3">
      <c r="A720" s="6" t="str">
        <f>INDEX(Table2[NAMA BARANG],MATCH(ROW()-1,Table2[//]))</f>
        <v>Diary Sepak Bola B Holo</v>
      </c>
      <c r="B720" s="7">
        <f>INDEX(Table2[TT],MATCH(ROW()-1,Table2[//]))</f>
        <v>1</v>
      </c>
      <c r="C720" s="8" t="str">
        <f>INDEX(Table2[KET],MATCH(ROW()-1,Table2[//]))</f>
        <v>15 ls</v>
      </c>
    </row>
    <row r="721" spans="1:3">
      <c r="A721" s="6" t="str">
        <f>INDEX(Table2[NAMA BARANG],MATCH(ROW()-1,Table2[//]))</f>
        <v>Diary Shinchan A/ B</v>
      </c>
      <c r="B721" s="7">
        <f>INDEX(Table2[TT],MATCH(ROW()-1,Table2[//]))</f>
        <v>1</v>
      </c>
      <c r="C721" s="8" t="str">
        <f>INDEX(Table2[KET],MATCH(ROW()-1,Table2[//]))</f>
        <v>35 ls</v>
      </c>
    </row>
    <row r="722" spans="1:3">
      <c r="A722" s="6" t="str">
        <f>INDEX(Table2[NAMA BARANG],MATCH(ROW()-1,Table2[//]))</f>
        <v>Diary spiral cover PP A6</v>
      </c>
      <c r="B722" s="7">
        <f>INDEX(Table2[TT],MATCH(ROW()-1,Table2[//]))</f>
        <v>1</v>
      </c>
      <c r="C722" s="8">
        <f>INDEX(Table2[KET],MATCH(ROW()-1,Table2[//]))</f>
        <v>0</v>
      </c>
    </row>
    <row r="723" spans="1:3">
      <c r="A723" s="6" t="str">
        <f>INDEX(Table2[NAMA BARANG],MATCH(ROW()-1,Table2[//]))</f>
        <v>Diary spiral Pa ROHAMA</v>
      </c>
      <c r="B723" s="7">
        <f>INDEX(Table2[TT],MATCH(ROW()-1,Table2[//]))</f>
        <v>8</v>
      </c>
      <c r="C723" s="8" t="str">
        <f>INDEX(Table2[KET],MATCH(ROW()-1,Table2[//]))</f>
        <v>600 pc</v>
      </c>
    </row>
    <row r="724" spans="1:3">
      <c r="A724" s="6" t="str">
        <f>INDEX(Table2[NAMA BARANG],MATCH(ROW()-1,Table2[//]))</f>
        <v>Diary Spoon FD 2000 Hk/ MM/ WTP/ TLTB</v>
      </c>
      <c r="B724" s="7">
        <f>INDEX(Table2[TT],MATCH(ROW()-1,Table2[//]))</f>
        <v>10</v>
      </c>
      <c r="C724" s="8" t="str">
        <f>INDEX(Table2[KET],MATCH(ROW()-1,Table2[//]))</f>
        <v>30 ls</v>
      </c>
    </row>
    <row r="725" spans="1:3">
      <c r="A725" s="6" t="str">
        <f>INDEX(Table2[NAMA BARANG],MATCH(ROW()-1,Table2[//]))</f>
        <v>Diary System 1000 EL 3m 593 with Lock</v>
      </c>
      <c r="B725" s="7">
        <f>INDEX(Table2[TT],MATCH(ROW()-1,Table2[//]))</f>
        <v>1</v>
      </c>
      <c r="C725" s="8" t="str">
        <f>INDEX(Table2[KET],MATCH(ROW()-1,Table2[//]))</f>
        <v>390 pc</v>
      </c>
    </row>
    <row r="726" spans="1:3">
      <c r="A726" s="6" t="str">
        <f>INDEX(Table2[NAMA BARANG],MATCH(ROW()-1,Table2[//]))</f>
        <v>Diary System JSL D-1078 Bsr</v>
      </c>
      <c r="B726" s="7">
        <f>INDEX(Table2[TT],MATCH(ROW()-1,Table2[//]))</f>
        <v>12</v>
      </c>
      <c r="C726" s="8" t="str">
        <f>INDEX(Table2[KET],MATCH(ROW()-1,Table2[//]))</f>
        <v>120 pc</v>
      </c>
    </row>
    <row r="727" spans="1:3">
      <c r="A727" s="6" t="str">
        <f>INDEX(Table2[NAMA BARANG],MATCH(ROW()-1,Table2[//]))</f>
        <v>Diary Tg Digimon</v>
      </c>
      <c r="B727" s="7">
        <f>INDEX(Table2[TT],MATCH(ROW()-1,Table2[//]))</f>
        <v>3</v>
      </c>
      <c r="C727" s="8" t="str">
        <f>INDEX(Table2[KET],MATCH(ROW()-1,Table2[//]))</f>
        <v>30 ls</v>
      </c>
    </row>
    <row r="728" spans="1:3">
      <c r="A728" s="6" t="str">
        <f>INDEX(Table2[NAMA BARANG],MATCH(ROW()-1,Table2[//]))</f>
        <v>Dispenser + Solasi 10604</v>
      </c>
      <c r="B728" s="7">
        <f>INDEX(Table2[TT],MATCH(ROW()-1,Table2[//]))</f>
        <v>7</v>
      </c>
      <c r="C728" s="8" t="str">
        <f>INDEX(Table2[KET],MATCH(ROW()-1,Table2[//]))</f>
        <v>50 box</v>
      </c>
    </row>
    <row r="729" spans="1:3">
      <c r="A729" s="6" t="str">
        <f>INDEX(Table2[NAMA BARANG],MATCH(ROW()-1,Table2[//]))</f>
        <v>Dispenser Besi Enter</v>
      </c>
      <c r="B729" s="7">
        <f>INDEX(Table2[TT],MATCH(ROW()-1,Table2[//]))</f>
        <v>4</v>
      </c>
      <c r="C729" s="8" t="str">
        <f>INDEX(Table2[KET],MATCH(ROW()-1,Table2[//]))</f>
        <v>100 pc</v>
      </c>
    </row>
    <row r="730" spans="1:3">
      <c r="A730" s="6" t="str">
        <f>INDEX(Table2[NAMA BARANG],MATCH(ROW()-1,Table2[//]))</f>
        <v>Dispenser Camat</v>
      </c>
      <c r="B730" s="7">
        <f>INDEX(Table2[TT],MATCH(ROW()-1,Table2[//]))</f>
        <v>5</v>
      </c>
      <c r="C730" s="8" t="str">
        <f>INDEX(Table2[KET],MATCH(ROW()-1,Table2[//]))</f>
        <v>288 pc</v>
      </c>
    </row>
    <row r="731" spans="1:3">
      <c r="A731" s="6" t="str">
        <f>INDEX(Table2[NAMA BARANG],MATCH(ROW()-1,Table2[//]))</f>
        <v>Dispenser DTD 888/ 889</v>
      </c>
      <c r="B731" s="7">
        <f>INDEX(Table2[TT],MATCH(ROW()-1,Table2[//]))</f>
        <v>1</v>
      </c>
      <c r="C731" s="8" t="str">
        <f>INDEX(Table2[KET],MATCH(ROW()-1,Table2[//]))</f>
        <v>156 pc</v>
      </c>
    </row>
    <row r="732" spans="1:3">
      <c r="A732" s="6" t="str">
        <f>INDEX(Table2[NAMA BARANG],MATCH(ROW()-1,Table2[//]))</f>
        <v>Dispenser Kenjoy 25</v>
      </c>
      <c r="B732" s="7">
        <f>INDEX(Table2[TT],MATCH(ROW()-1,Table2[//]))</f>
        <v>4</v>
      </c>
      <c r="C732" s="8" t="str">
        <f>INDEX(Table2[KET],MATCH(ROW()-1,Table2[//]))</f>
        <v>175 pc</v>
      </c>
    </row>
    <row r="733" spans="1:3">
      <c r="A733" s="6" t="str">
        <f>INDEX(Table2[NAMA BARANG],MATCH(ROW()-1,Table2[//]))</f>
        <v>Dispenser Kenjoy 50</v>
      </c>
      <c r="B733" s="7">
        <f>INDEX(Table2[TT],MATCH(ROW()-1,Table2[//]))</f>
        <v>2</v>
      </c>
      <c r="C733" s="8" t="str">
        <f>INDEX(Table2[KET],MATCH(ROW()-1,Table2[//]))</f>
        <v>40 PCS</v>
      </c>
    </row>
    <row r="734" spans="1:3">
      <c r="A734" s="6" t="str">
        <f>INDEX(Table2[NAMA BARANG],MATCH(ROW()-1,Table2[//]))</f>
        <v>Dispenser Keong VT 216</v>
      </c>
      <c r="B734" s="7">
        <f>INDEX(Table2[TT],MATCH(ROW()-1,Table2[//]))</f>
        <v>38</v>
      </c>
      <c r="C734" s="8" t="str">
        <f>INDEX(Table2[KET],MATCH(ROW()-1,Table2[//]))</f>
        <v>100 pc</v>
      </c>
    </row>
    <row r="735" spans="1:3">
      <c r="A735" s="6" t="str">
        <f>INDEX(Table2[NAMA BARANG],MATCH(ROW()-1,Table2[//]))</f>
        <v>Dispenser Mini+Refill 20st</v>
      </c>
      <c r="B735" s="7">
        <f>INDEX(Table2[TT],MATCH(ROW()-1,Table2[//]))</f>
        <v>5</v>
      </c>
      <c r="C735" s="8" t="str">
        <f>INDEX(Table2[KET],MATCH(ROW()-1,Table2[//]))</f>
        <v>400 set</v>
      </c>
    </row>
    <row r="736" spans="1:3">
      <c r="A736" s="6" t="str">
        <f>INDEX(Table2[NAMA BARANG],MATCH(ROW()-1,Table2[//]))</f>
        <v>Dispenser plakband besi a 806 moshi"</v>
      </c>
      <c r="B736" s="7">
        <f>INDEX(Table2[TT],MATCH(ROW()-1,Table2[//]))</f>
        <v>24</v>
      </c>
      <c r="C736" s="8">
        <f>INDEX(Table2[KET],MATCH(ROW()-1,Table2[//]))</f>
        <v>100</v>
      </c>
    </row>
    <row r="737" spans="1:3">
      <c r="A737" s="6" t="str">
        <f>INDEX(Table2[NAMA BARANG],MATCH(ROW()-1,Table2[//]))</f>
        <v>Dispenser plakband plastik A 805 moshi"</v>
      </c>
      <c r="B737" s="7">
        <f>INDEX(Table2[TT],MATCH(ROW()-1,Table2[//]))</f>
        <v>13</v>
      </c>
      <c r="C737" s="8" t="str">
        <f>INDEX(Table2[KET],MATCH(ROW()-1,Table2[//]))</f>
        <v>288 pc</v>
      </c>
    </row>
    <row r="738" spans="1:3">
      <c r="A738" s="6" t="str">
        <f>INDEX(Table2[NAMA BARANG],MATCH(ROW()-1,Table2[//]))</f>
        <v>Dispenser polar MN 305 (F)</v>
      </c>
      <c r="B738" s="7">
        <f>INDEX(Table2[TT],MATCH(ROW()-1,Table2[//]))</f>
        <v>1</v>
      </c>
      <c r="C738" s="8" t="str">
        <f>INDEX(Table2[KET],MATCH(ROW()-1,Table2[//]))</f>
        <v>48 ls</v>
      </c>
    </row>
    <row r="739" spans="1:3">
      <c r="A739" s="6" t="str">
        <f>INDEX(Table2[NAMA BARANG],MATCH(ROW()-1,Table2[//]))</f>
        <v>Dispenser SRM 2066 (faktur)</v>
      </c>
      <c r="B739" s="7">
        <f>INDEX(Table2[TT],MATCH(ROW()-1,Table2[//]))</f>
        <v>3</v>
      </c>
      <c r="C739" s="8" t="str">
        <f>INDEX(Table2[KET],MATCH(ROW()-1,Table2[//]))</f>
        <v>24 pc</v>
      </c>
    </row>
    <row r="740" spans="1:3">
      <c r="A740" s="6" t="str">
        <f>INDEX(Table2[NAMA BARANG],MATCH(ROW()-1,Table2[//]))</f>
        <v>Dispenser SY 9013 (97013) Harry potter</v>
      </c>
      <c r="B740" s="7">
        <f>INDEX(Table2[TT],MATCH(ROW()-1,Table2[//]))</f>
        <v>14</v>
      </c>
      <c r="C740" s="8" t="str">
        <f>INDEX(Table2[KET],MATCH(ROW()-1,Table2[//]))</f>
        <v>960 pc</v>
      </c>
    </row>
    <row r="741" spans="1:3">
      <c r="A741" s="6" t="str">
        <f>INDEX(Table2[NAMA BARANG],MATCH(ROW()-1,Table2[//]))</f>
        <v>Dispenser Tape TZ 52048</v>
      </c>
      <c r="B741" s="7">
        <f>INDEX(Table2[TT],MATCH(ROW()-1,Table2[//]))</f>
        <v>5</v>
      </c>
      <c r="C741" s="8">
        <f>INDEX(Table2[KET],MATCH(ROW()-1,Table2[//]))</f>
        <v>72</v>
      </c>
    </row>
    <row r="742" spans="1:3">
      <c r="A742" s="6" t="str">
        <f>INDEX(Table2[NAMA BARANG],MATCH(ROW()-1,Table2[//]))</f>
        <v>Dispenser TF 100</v>
      </c>
      <c r="B742" s="7">
        <f>INDEX(Table2[TT],MATCH(ROW()-1,Table2[//]))</f>
        <v>2</v>
      </c>
      <c r="C742" s="8">
        <f>INDEX(Table2[KET],MATCH(ROW()-1,Table2[//]))</f>
        <v>24</v>
      </c>
    </row>
    <row r="743" spans="1:3">
      <c r="A743" s="6" t="str">
        <f>INDEX(Table2[NAMA BARANG],MATCH(ROW()-1,Table2[//]))</f>
        <v>Dispenser Topla 805</v>
      </c>
      <c r="B743" s="7">
        <f>INDEX(Table2[TT],MATCH(ROW()-1,Table2[//]))</f>
        <v>2</v>
      </c>
      <c r="C743" s="8" t="str">
        <f>INDEX(Table2[KET],MATCH(ROW()-1,Table2[//]))</f>
        <v>36 pc</v>
      </c>
    </row>
    <row r="744" spans="1:3">
      <c r="A744" s="6" t="str">
        <f>INDEX(Table2[NAMA BARANG],MATCH(ROW()-1,Table2[//]))</f>
        <v>Document bag File F 001</v>
      </c>
      <c r="B744" s="7">
        <f>INDEX(Table2[TT],MATCH(ROW()-1,Table2[//]))</f>
        <v>3</v>
      </c>
      <c r="C744" s="8" t="str">
        <f>INDEX(Table2[KET],MATCH(ROW()-1,Table2[//]))</f>
        <v>480 pc</v>
      </c>
    </row>
    <row r="745" spans="1:3">
      <c r="A745" s="6" t="str">
        <f>INDEX(Table2[NAMA BARANG],MATCH(ROW()-1,Table2[//]))</f>
        <v>Dok CHp 20 Florecion/ YOEKER</v>
      </c>
      <c r="B745" s="7">
        <f>INDEX(Table2[TT],MATCH(ROW()-1,Table2[//]))</f>
        <v>12</v>
      </c>
      <c r="C745" s="8" t="str">
        <f>INDEX(Table2[KET],MATCH(ROW()-1,Table2[//]))</f>
        <v>10 ls</v>
      </c>
    </row>
    <row r="746" spans="1:3">
      <c r="A746" s="6" t="str">
        <f>INDEX(Table2[NAMA BARANG],MATCH(ROW()-1,Table2[//]))</f>
        <v>Dok CHp 60 Florecion/ YOEKER</v>
      </c>
      <c r="B746" s="7">
        <f>INDEX(Table2[TT],MATCH(ROW()-1,Table2[//]))</f>
        <v>10</v>
      </c>
      <c r="C746" s="8" t="str">
        <f>INDEX(Table2[KET],MATCH(ROW()-1,Table2[//]))</f>
        <v>10 ls</v>
      </c>
    </row>
    <row r="747" spans="1:3">
      <c r="A747" s="6" t="str">
        <f>INDEX(Table2[NAMA BARANG],MATCH(ROW()-1,Table2[//]))</f>
        <v>Dok keeper microtop KT 340H</v>
      </c>
      <c r="B747" s="7">
        <f>INDEX(Table2[TT],MATCH(ROW()-1,Table2[//]))</f>
        <v>5</v>
      </c>
      <c r="C747" s="8" t="str">
        <f>INDEX(Table2[KET],MATCH(ROW()-1,Table2[//]))</f>
        <v>180 pc</v>
      </c>
    </row>
    <row r="748" spans="1:3">
      <c r="A748" s="6" t="str">
        <f>INDEX(Table2[NAMA BARANG],MATCH(ROW()-1,Table2[//]))</f>
        <v>Dok Ret Diplomat</v>
      </c>
      <c r="B748" s="7">
        <f>INDEX(Table2[TT],MATCH(ROW()-1,Table2[//]))</f>
        <v>2</v>
      </c>
      <c r="C748" s="8" t="str">
        <f>INDEX(Table2[KET],MATCH(ROW()-1,Table2[//]))</f>
        <v>5 ls</v>
      </c>
    </row>
    <row r="749" spans="1:3">
      <c r="A749" s="6" t="str">
        <f>INDEX(Table2[NAMA BARANG],MATCH(ROW()-1,Table2[//]))</f>
        <v xml:space="preserve">Dokumen microtop KT 320 </v>
      </c>
      <c r="B749" s="7">
        <f>INDEX(Table2[TT],MATCH(ROW()-1,Table2[//]))</f>
        <v>3</v>
      </c>
      <c r="C749" s="8" t="str">
        <f>INDEX(Table2[KET],MATCH(ROW()-1,Table2[//]))</f>
        <v>240 pc</v>
      </c>
    </row>
    <row r="750" spans="1:3">
      <c r="A750" s="6" t="str">
        <f>INDEX(Table2[NAMA BARANG],MATCH(ROW()-1,Table2[//]))</f>
        <v>Dokumen UTN 201</v>
      </c>
      <c r="B750" s="7">
        <f>INDEX(Table2[TT],MATCH(ROW()-1,Table2[//]))</f>
        <v>12</v>
      </c>
      <c r="C750" s="8" t="str">
        <f>INDEX(Table2[KET],MATCH(ROW()-1,Table2[//]))</f>
        <v>5 ls</v>
      </c>
    </row>
    <row r="751" spans="1:3">
      <c r="A751" s="6" t="str">
        <f>INDEX(Table2[NAMA BARANG],MATCH(ROW()-1,Table2[//]))</f>
        <v>Double Foam Kojiko 2"</v>
      </c>
      <c r="B751" s="7">
        <f>INDEX(Table2[TT],MATCH(ROW()-1,Table2[//]))</f>
        <v>5</v>
      </c>
      <c r="C751" s="8">
        <f>INDEX(Table2[KET],MATCH(ROW()-1,Table2[//]))</f>
        <v>150</v>
      </c>
    </row>
    <row r="752" spans="1:3">
      <c r="A752" s="6" t="str">
        <f>INDEX(Table2[NAMA BARANG],MATCH(ROW()-1,Table2[//]))</f>
        <v>Double Foam polar Sp 015 (4)/ F(2)</v>
      </c>
      <c r="B752" s="7">
        <f>INDEX(Table2[TT],MATCH(ROW()-1,Table2[//]))</f>
        <v>5</v>
      </c>
      <c r="C752" s="8" t="str">
        <f>INDEX(Table2[KET],MATCH(ROW()-1,Table2[//]))</f>
        <v>36 BOX</v>
      </c>
    </row>
    <row r="753" spans="1:3">
      <c r="A753" s="6" t="str">
        <f>INDEX(Table2[NAMA BARANG],MATCH(ROW()-1,Table2[//]))</f>
        <v>Double Foam polar Sp 016 (2)/ F(4)</v>
      </c>
      <c r="B753" s="7">
        <f>INDEX(Table2[TT],MATCH(ROW()-1,Table2[//]))</f>
        <v>6</v>
      </c>
      <c r="C753" s="8" t="str">
        <f>INDEX(Table2[KET],MATCH(ROW()-1,Table2[//]))</f>
        <v>36 BOX</v>
      </c>
    </row>
    <row r="754" spans="1:3">
      <c r="A754" s="6" t="str">
        <f>INDEX(Table2[NAMA BARANG],MATCH(ROW()-1,Table2[//]))</f>
        <v>Double Tape Nippon 1 Hj</v>
      </c>
      <c r="B754" s="7">
        <f>INDEX(Table2[TT],MATCH(ROW()-1,Table2[//]))</f>
        <v>90</v>
      </c>
      <c r="C754" s="8">
        <f>INDEX(Table2[KET],MATCH(ROW()-1,Table2[//]))</f>
        <v>150</v>
      </c>
    </row>
    <row r="755" spans="1:3">
      <c r="A755" s="6" t="str">
        <f>INDEX(Table2[NAMA BARANG],MATCH(ROW()-1,Table2[//]))</f>
        <v>Drawing Board 2 muka DS 20x30 K</v>
      </c>
      <c r="B755" s="7">
        <f>INDEX(Table2[TT],MATCH(ROW()-1,Table2[//]))</f>
        <v>2</v>
      </c>
      <c r="C755" s="8" t="str">
        <f>INDEX(Table2[KET],MATCH(ROW()-1,Table2[//]))</f>
        <v>72 pc</v>
      </c>
    </row>
    <row r="756" spans="1:3">
      <c r="A756" s="6" t="str">
        <f>INDEX(Table2[NAMA BARANG],MATCH(ROW()-1,Table2[//]))</f>
        <v>Drawing Board 2 muka DS 25x35 K</v>
      </c>
      <c r="B756" s="7">
        <f>INDEX(Table2[TT],MATCH(ROW()-1,Table2[//]))</f>
        <v>2</v>
      </c>
      <c r="C756" s="8" t="str">
        <f>INDEX(Table2[KET],MATCH(ROW()-1,Table2[//]))</f>
        <v>60 pc</v>
      </c>
    </row>
    <row r="757" spans="1:3">
      <c r="A757" s="6" t="str">
        <f>INDEX(Table2[NAMA BARANG],MATCH(ROW()-1,Table2[//]))</f>
        <v>Drawing board BT 21 no.216</v>
      </c>
      <c r="B757" s="7">
        <f>INDEX(Table2[TT],MATCH(ROW()-1,Table2[//]))</f>
        <v>3</v>
      </c>
      <c r="C757" s="8" t="str">
        <f>INDEX(Table2[KET],MATCH(ROW()-1,Table2[//]))</f>
        <v>96 PCS</v>
      </c>
    </row>
    <row r="758" spans="1:3">
      <c r="A758" s="6" t="str">
        <f>INDEX(Table2[NAMA BARANG],MATCH(ROW()-1,Table2[//]))</f>
        <v>Drawing Board Fancy Kecil FD-057</v>
      </c>
      <c r="B758" s="7">
        <f>INDEX(Table2[TT],MATCH(ROW()-1,Table2[//]))</f>
        <v>26</v>
      </c>
      <c r="C758" s="8" t="str">
        <f>INDEX(Table2[KET],MATCH(ROW()-1,Table2[//]))</f>
        <v>96 pc</v>
      </c>
    </row>
    <row r="759" spans="1:3">
      <c r="A759" s="6" t="str">
        <f>INDEX(Table2[NAMA BARANG],MATCH(ROW()-1,Table2[//]))</f>
        <v>Drawing Board Kertas (29x21)</v>
      </c>
      <c r="B759" s="7">
        <f>INDEX(Table2[TT],MATCH(ROW()-1,Table2[//]))</f>
        <v>4</v>
      </c>
      <c r="C759" s="8" t="str">
        <f>INDEX(Table2[KET],MATCH(ROW()-1,Table2[//]))</f>
        <v>16 ls</v>
      </c>
    </row>
    <row r="760" spans="1:3">
      <c r="A760" s="6" t="str">
        <f>INDEX(Table2[NAMA BARANG],MATCH(ROW()-1,Table2[//]))</f>
        <v>Drawing Board Kertas 29x21</v>
      </c>
      <c r="B760" s="7">
        <f>INDEX(Table2[TT],MATCH(ROW()-1,Table2[//]))</f>
        <v>5</v>
      </c>
      <c r="C760" s="8" t="str">
        <f>INDEX(Table2[KET],MATCH(ROW()-1,Table2[//]))</f>
        <v>10 ls</v>
      </c>
    </row>
    <row r="761" spans="1:3">
      <c r="A761" s="6" t="str">
        <f>INDEX(Table2[NAMA BARANG],MATCH(ROW()-1,Table2[//]))</f>
        <v>Drawing Board SH 0902 D/ 20x30</v>
      </c>
      <c r="B761" s="7">
        <f>INDEX(Table2[TT],MATCH(ROW()-1,Table2[//]))</f>
        <v>16</v>
      </c>
      <c r="C761" s="8" t="str">
        <f>INDEX(Table2[KET],MATCH(ROW()-1,Table2[//]))</f>
        <v>72 pc</v>
      </c>
    </row>
    <row r="762" spans="1:3">
      <c r="A762" s="6" t="str">
        <f>INDEX(Table2[NAMA BARANG],MATCH(ROW()-1,Table2[//]))</f>
        <v>Elevated tray 602</v>
      </c>
      <c r="B762" s="7">
        <f>INDEX(Table2[TT],MATCH(ROW()-1,Table2[//]))</f>
        <v>2</v>
      </c>
      <c r="C762" s="8" t="str">
        <f>INDEX(Table2[KET],MATCH(ROW()-1,Table2[//]))</f>
        <v>12 pc</v>
      </c>
    </row>
    <row r="763" spans="1:3">
      <c r="A763" s="6" t="str">
        <f>INDEX(Table2[NAMA BARANG],MATCH(ROW()-1,Table2[//]))</f>
        <v>Elevated tray microtop 603</v>
      </c>
      <c r="B763" s="7">
        <f>INDEX(Table2[TT],MATCH(ROW()-1,Table2[//]))</f>
        <v>4</v>
      </c>
      <c r="C763" s="8" t="str">
        <f>INDEX(Table2[KET],MATCH(ROW()-1,Table2[//]))</f>
        <v>8 pc</v>
      </c>
    </row>
    <row r="764" spans="1:3">
      <c r="A764" s="6" t="str">
        <f>INDEX(Table2[NAMA BARANG],MATCH(ROW()-1,Table2[//]))</f>
        <v>Expanding file 5304</v>
      </c>
      <c r="B764" s="7">
        <f>INDEX(Table2[TT],MATCH(ROW()-1,Table2[//]))</f>
        <v>13</v>
      </c>
      <c r="C764" s="8" t="str">
        <f>INDEX(Table2[KET],MATCH(ROW()-1,Table2[//]))</f>
        <v>60 pc</v>
      </c>
    </row>
    <row r="765" spans="1:3">
      <c r="A765" s="6" t="str">
        <f>INDEX(Table2[NAMA BARANG],MATCH(ROW()-1,Table2[//]))</f>
        <v>Expanding file 8402</v>
      </c>
      <c r="B765" s="7">
        <f>INDEX(Table2[TT],MATCH(ROW()-1,Table2[//]))</f>
        <v>2</v>
      </c>
      <c r="C765" s="8" t="str">
        <f>INDEX(Table2[KET],MATCH(ROW()-1,Table2[//]))</f>
        <v>48 pc</v>
      </c>
    </row>
    <row r="766" spans="1:3">
      <c r="A766" s="6" t="str">
        <f>INDEX(Table2[NAMA BARANG],MATCH(ROW()-1,Table2[//]))</f>
        <v>Expanding file TZ 2012</v>
      </c>
      <c r="B766" s="7">
        <f>INDEX(Table2[TT],MATCH(ROW()-1,Table2[//]))</f>
        <v>12</v>
      </c>
      <c r="C766" s="8" t="str">
        <f>INDEX(Table2[KET],MATCH(ROW()-1,Table2[//]))</f>
        <v>200 pc</v>
      </c>
    </row>
    <row r="767" spans="1:3">
      <c r="A767" s="6" t="str">
        <f>INDEX(Table2[NAMA BARANG],MATCH(ROW()-1,Table2[//]))</f>
        <v>Expanding file TZ 2016</v>
      </c>
      <c r="B767" s="7">
        <f>INDEX(Table2[TT],MATCH(ROW()-1,Table2[//]))</f>
        <v>4</v>
      </c>
      <c r="C767" s="8" t="str">
        <f>INDEX(Table2[KET],MATCH(ROW()-1,Table2[//]))</f>
        <v>200 pc</v>
      </c>
    </row>
    <row r="768" spans="1:3">
      <c r="A768" s="6" t="str">
        <f>INDEX(Table2[NAMA BARANG],MATCH(ROW()-1,Table2[//]))</f>
        <v>Fabric Colour CA 130 (9 ml)</v>
      </c>
      <c r="B768" s="7">
        <f>INDEX(Table2[TT],MATCH(ROW()-1,Table2[//]))</f>
        <v>2</v>
      </c>
      <c r="C768" s="8" t="str">
        <f>INDEX(Table2[KET],MATCH(ROW()-1,Table2[//]))</f>
        <v>20 pc</v>
      </c>
    </row>
    <row r="769" spans="1:3">
      <c r="A769" s="6" t="str">
        <f>INDEX(Table2[NAMA BARANG],MATCH(ROW()-1,Table2[//]))</f>
        <v>Face Shield anak (M)</v>
      </c>
      <c r="B769" s="7">
        <f>INDEX(Table2[TT],MATCH(ROW()-1,Table2[//]))</f>
        <v>1</v>
      </c>
      <c r="C769" s="8" t="str">
        <f>INDEX(Table2[KET],MATCH(ROW()-1,Table2[//]))</f>
        <v>300 pc</v>
      </c>
    </row>
    <row r="770" spans="1:3">
      <c r="A770" s="6" t="str">
        <f>INDEX(Table2[NAMA BARANG],MATCH(ROW()-1,Table2[//]))</f>
        <v>Face Shield Dewasa</v>
      </c>
      <c r="B770" s="7">
        <f>INDEX(Table2[TT],MATCH(ROW()-1,Table2[//]))</f>
        <v>48</v>
      </c>
      <c r="C770" s="8" t="str">
        <f>INDEX(Table2[KET],MATCH(ROW()-1,Table2[//]))</f>
        <v>300 pc</v>
      </c>
    </row>
    <row r="771" spans="1:3">
      <c r="A771" s="6" t="str">
        <f>INDEX(Table2[NAMA BARANG],MATCH(ROW()-1,Table2[//]))</f>
        <v>Face Shield kacamata 12</v>
      </c>
      <c r="B771" s="7">
        <f>INDEX(Table2[TT],MATCH(ROW()-1,Table2[//]))</f>
        <v>6</v>
      </c>
      <c r="C771" s="8" t="str">
        <f>INDEX(Table2[KET],MATCH(ROW()-1,Table2[//]))</f>
        <v>720 pc</v>
      </c>
    </row>
    <row r="772" spans="1:3">
      <c r="A772" s="6" t="str">
        <f>INDEX(Table2[NAMA BARANG],MATCH(ROW()-1,Table2[//]))</f>
        <v>Fancy Set 2062</v>
      </c>
      <c r="B772" s="7">
        <f>INDEX(Table2[TT],MATCH(ROW()-1,Table2[//]))</f>
        <v>12</v>
      </c>
      <c r="C772" s="8" t="str">
        <f>INDEX(Table2[KET],MATCH(ROW()-1,Table2[//]))</f>
        <v>144 pc</v>
      </c>
    </row>
    <row r="773" spans="1:3">
      <c r="A773" s="6" t="str">
        <f>INDEX(Table2[NAMA BARANG],MATCH(ROW()-1,Table2[//]))</f>
        <v>Fancy Set 2067</v>
      </c>
      <c r="B773" s="7">
        <f>INDEX(Table2[TT],MATCH(ROW()-1,Table2[//]))</f>
        <v>1</v>
      </c>
      <c r="C773" s="8" t="str">
        <f>INDEX(Table2[KET],MATCH(ROW()-1,Table2[//]))</f>
        <v>144 pc</v>
      </c>
    </row>
    <row r="774" spans="1:3">
      <c r="A774" s="6" t="str">
        <f>INDEX(Table2[NAMA BARANG],MATCH(ROW()-1,Table2[//]))</f>
        <v>Fancy Set AB JB SM 30 Hk 1</v>
      </c>
      <c r="B774" s="7">
        <f>INDEX(Table2[TT],MATCH(ROW()-1,Table2[//]))</f>
        <v>49</v>
      </c>
      <c r="C774" s="8" t="str">
        <f>INDEX(Table2[KET],MATCH(ROW()-1,Table2[//]))</f>
        <v>240 pc</v>
      </c>
    </row>
    <row r="775" spans="1:3">
      <c r="A775" s="6" t="str">
        <f>INDEX(Table2[NAMA BARANG],MATCH(ROW()-1,Table2[//]))</f>
        <v>Fancy Set RS 3000</v>
      </c>
      <c r="B775" s="7">
        <f>INDEX(Table2[TT],MATCH(ROW()-1,Table2[//]))</f>
        <v>1</v>
      </c>
      <c r="C775" s="8">
        <f>INDEX(Table2[KET],MATCH(ROW()-1,Table2[//]))</f>
        <v>240</v>
      </c>
    </row>
    <row r="776" spans="1:3">
      <c r="A776" s="6" t="str">
        <f>INDEX(Table2[NAMA BARANG],MATCH(ROW()-1,Table2[//]))</f>
        <v>Fancy Set SF 5896 AB(4)/ 5696 Shaun(1)</v>
      </c>
      <c r="B776" s="7">
        <f>INDEX(Table2[TT],MATCH(ROW()-1,Table2[//]))</f>
        <v>5</v>
      </c>
      <c r="C776" s="8" t="str">
        <f>INDEX(Table2[KET],MATCH(ROW()-1,Table2[//]))</f>
        <v>240 pc</v>
      </c>
    </row>
    <row r="777" spans="1:3">
      <c r="A777" s="6" t="str">
        <f>INDEX(Table2[NAMA BARANG],MATCH(ROW()-1,Table2[//]))</f>
        <v>Fancy Set XD 8005</v>
      </c>
      <c r="B777" s="7">
        <f>INDEX(Table2[TT],MATCH(ROW()-1,Table2[//]))</f>
        <v>15</v>
      </c>
      <c r="C777" s="8" t="str">
        <f>INDEX(Table2[KET],MATCH(ROW()-1,Table2[//]))</f>
        <v>144 pc</v>
      </c>
    </row>
    <row r="778" spans="1:3">
      <c r="A778" s="6" t="str">
        <f>INDEX(Table2[NAMA BARANG],MATCH(ROW()-1,Table2[//]))</f>
        <v>Fancy Set XD 8010 B(2)/ W(3)/ M(4)/ Q(3)/ K(2)/ (2)</v>
      </c>
      <c r="B778" s="7">
        <f>INDEX(Table2[TT],MATCH(ROW()-1,Table2[//]))</f>
        <v>14</v>
      </c>
      <c r="C778" s="8" t="str">
        <f>INDEX(Table2[KET],MATCH(ROW()-1,Table2[//]))</f>
        <v>384 pc</v>
      </c>
    </row>
    <row r="779" spans="1:3">
      <c r="A779" s="6" t="str">
        <f>INDEX(Table2[NAMA BARANG],MATCH(ROW()-1,Table2[//]))</f>
        <v>Foto Frame HJ D2 105 plst Baby bird</v>
      </c>
      <c r="B779" s="7">
        <f>INDEX(Table2[TT],MATCH(ROW()-1,Table2[//]))</f>
        <v>3</v>
      </c>
      <c r="C779" s="8" t="str">
        <f>INDEX(Table2[KET],MATCH(ROW()-1,Table2[//]))</f>
        <v>720 pc</v>
      </c>
    </row>
    <row r="780" spans="1:3">
      <c r="A780" s="6" t="str">
        <f>INDEX(Table2[NAMA BARANG],MATCH(ROW()-1,Table2[//]))</f>
        <v>Foto Frame Magnit+Clip SY-1361</v>
      </c>
      <c r="B780" s="7">
        <f>INDEX(Table2[TT],MATCH(ROW()-1,Table2[//]))</f>
        <v>2</v>
      </c>
      <c r="C780" s="8" t="str">
        <f>INDEX(Table2[KET],MATCH(ROW()-1,Table2[//]))</f>
        <v>200 ls</v>
      </c>
    </row>
    <row r="781" spans="1:3">
      <c r="A781" s="6" t="str">
        <f>INDEX(Table2[NAMA BARANG],MATCH(ROW()-1,Table2[//]))</f>
        <v>Gantungan Kunci Lampu (1x12)</v>
      </c>
      <c r="B781" s="7">
        <f>INDEX(Table2[TT],MATCH(ROW()-1,Table2[//]))</f>
        <v>1</v>
      </c>
      <c r="C781" s="8" t="str">
        <f>INDEX(Table2[KET],MATCH(ROW()-1,Table2[//]))</f>
        <v>120 disp</v>
      </c>
    </row>
    <row r="782" spans="1:3">
      <c r="A782" s="6" t="str">
        <f>INDEX(Table2[NAMA BARANG],MATCH(ROW()-1,Table2[//]))</f>
        <v>Garisan 14cm Gergaji 8102 (64) Cool Cat</v>
      </c>
      <c r="B782" s="7">
        <f>INDEX(Table2[TT],MATCH(ROW()-1,Table2[//]))</f>
        <v>6</v>
      </c>
      <c r="C782" s="8" t="str">
        <f>INDEX(Table2[KET],MATCH(ROW()-1,Table2[//]))</f>
        <v>240 ls</v>
      </c>
    </row>
    <row r="783" spans="1:3">
      <c r="A783" s="6" t="str">
        <f>INDEX(Table2[NAMA BARANG],MATCH(ROW()-1,Table2[//]))</f>
        <v>Garisan 14cm Gergaji 8102 (64) Cool Cat</v>
      </c>
      <c r="B783" s="7">
        <f>INDEX(Table2[TT],MATCH(ROW()-1,Table2[//]))</f>
        <v>1</v>
      </c>
      <c r="C783" s="8" t="str">
        <f>INDEX(Table2[KET],MATCH(ROW()-1,Table2[//]))</f>
        <v>3200 pc</v>
      </c>
    </row>
    <row r="784" spans="1:3">
      <c r="A784" s="6" t="str">
        <f>INDEX(Table2[NAMA BARANG],MATCH(ROW()-1,Table2[//]))</f>
        <v>Garisan 14cm Gergaji 9358 Bear (1 Disp=12)</v>
      </c>
      <c r="B784" s="7">
        <f>INDEX(Table2[TT],MATCH(ROW()-1,Table2[//]))</f>
        <v>5</v>
      </c>
      <c r="C784" s="8" t="str">
        <f>INDEX(Table2[KET],MATCH(ROW()-1,Table2[//]))</f>
        <v>240 ls</v>
      </c>
    </row>
    <row r="785" spans="1:3">
      <c r="A785" s="6" t="str">
        <f>INDEX(Table2[NAMA BARANG],MATCH(ROW()-1,Table2[//]))</f>
        <v>Garisan 15-30 8903 girl</v>
      </c>
      <c r="B785" s="7">
        <f>INDEX(Table2[TT],MATCH(ROW()-1,Table2[//]))</f>
        <v>2</v>
      </c>
      <c r="C785" s="8" t="str">
        <f>INDEX(Table2[KET],MATCH(ROW()-1,Table2[//]))</f>
        <v>40 box</v>
      </c>
    </row>
    <row r="786" spans="1:3">
      <c r="A786" s="6" t="str">
        <f>INDEX(Table2[NAMA BARANG],MATCH(ROW()-1,Table2[//]))</f>
        <v>Garisan 15cm 311 (84)</v>
      </c>
      <c r="B786" s="7">
        <f>INDEX(Table2[TT],MATCH(ROW()-1,Table2[//]))</f>
        <v>7</v>
      </c>
      <c r="C786" s="8" t="str">
        <f>INDEX(Table2[KET],MATCH(ROW()-1,Table2[//]))</f>
        <v>30 box</v>
      </c>
    </row>
    <row r="787" spans="1:3">
      <c r="A787" s="6" t="str">
        <f>INDEX(Table2[NAMA BARANG],MATCH(ROW()-1,Table2[//]))</f>
        <v>Garisan 15cm 536-750 Cartoon Network (48)</v>
      </c>
      <c r="B787" s="7">
        <f>INDEX(Table2[TT],MATCH(ROW()-1,Table2[//]))</f>
        <v>62</v>
      </c>
      <c r="C787" s="8" t="str">
        <f>INDEX(Table2[KET],MATCH(ROW()-1,Table2[//]))</f>
        <v>80 ls</v>
      </c>
    </row>
    <row r="788" spans="1:3">
      <c r="A788" s="6" t="str">
        <f>INDEX(Table2[NAMA BARANG],MATCH(ROW()-1,Table2[//]))</f>
        <v>Garisan 15cm AB 0067</v>
      </c>
      <c r="B788" s="7">
        <f>INDEX(Table2[TT],MATCH(ROW()-1,Table2[//]))</f>
        <v>3</v>
      </c>
      <c r="C788" s="8" t="str">
        <f>INDEX(Table2[KET],MATCH(ROW()-1,Table2[//]))</f>
        <v>40 box</v>
      </c>
    </row>
    <row r="789" spans="1:3">
      <c r="A789" s="6" t="str">
        <f>INDEX(Table2[NAMA BARANG],MATCH(ROW()-1,Table2[//]))</f>
        <v>Garisan 15cm AB 851 (200 pc)</v>
      </c>
      <c r="B789" s="7">
        <f>INDEX(Table2[TT],MATCH(ROW()-1,Table2[//]))</f>
        <v>6</v>
      </c>
      <c r="C789" s="8" t="str">
        <f>INDEX(Table2[KET],MATCH(ROW()-1,Table2[//]))</f>
        <v>24 box</v>
      </c>
    </row>
    <row r="790" spans="1:3">
      <c r="A790" s="6" t="str">
        <f>INDEX(Table2[NAMA BARANG],MATCH(ROW()-1,Table2[//]))</f>
        <v>Garisan 15cm ANT 006 Nike</v>
      </c>
      <c r="B790" s="7">
        <f>INDEX(Table2[TT],MATCH(ROW()-1,Table2[//]))</f>
        <v>6</v>
      </c>
      <c r="C790" s="8" t="str">
        <f>INDEX(Table2[KET],MATCH(ROW()-1,Table2[//]))</f>
        <v>240 ls</v>
      </c>
    </row>
    <row r="791" spans="1:3">
      <c r="A791" s="6" t="str">
        <f>INDEX(Table2[NAMA BARANG],MATCH(ROW()-1,Table2[//]))</f>
        <v>Garisan 15cm B-30 Palu Bear</v>
      </c>
      <c r="B791" s="7">
        <f>INDEX(Table2[TT],MATCH(ROW()-1,Table2[//]))</f>
        <v>1</v>
      </c>
      <c r="C791" s="8" t="str">
        <f>INDEX(Table2[KET],MATCH(ROW()-1,Table2[//]))</f>
        <v>240 ls</v>
      </c>
    </row>
    <row r="792" spans="1:3">
      <c r="A792" s="6" t="str">
        <f>INDEX(Table2[NAMA BARANG],MATCH(ROW()-1,Table2[//]))</f>
        <v>Garisan 15cm lentur Smurf 1100-2 (1x36)</v>
      </c>
      <c r="B792" s="7">
        <f>INDEX(Table2[TT],MATCH(ROW()-1,Table2[//]))</f>
        <v>6</v>
      </c>
      <c r="C792" s="8" t="str">
        <f>INDEX(Table2[KET],MATCH(ROW()-1,Table2[//]))</f>
        <v>80 box</v>
      </c>
    </row>
    <row r="793" spans="1:3">
      <c r="A793" s="6" t="str">
        <f>INDEX(Table2[NAMA BARANG],MATCH(ROW()-1,Table2[//]))</f>
        <v>Garisan 15cm lipat 0229 (40)</v>
      </c>
      <c r="B793" s="7">
        <f>INDEX(Table2[TT],MATCH(ROW()-1,Table2[//]))</f>
        <v>2</v>
      </c>
      <c r="C793" s="8" t="str">
        <f>INDEX(Table2[KET],MATCH(ROW()-1,Table2[//]))</f>
        <v>32 box</v>
      </c>
    </row>
    <row r="794" spans="1:3">
      <c r="A794" s="6" t="str">
        <f>INDEX(Table2[NAMA BARANG],MATCH(ROW()-1,Table2[//]))</f>
        <v>Garisan 18cm 322 (84) Transformer</v>
      </c>
      <c r="B794" s="7">
        <f>INDEX(Table2[TT],MATCH(ROW()-1,Table2[//]))</f>
        <v>3</v>
      </c>
      <c r="C794" s="8" t="str">
        <f>INDEX(Table2[KET],MATCH(ROW()-1,Table2[//]))</f>
        <v>30 box</v>
      </c>
    </row>
    <row r="795" spans="1:3">
      <c r="A795" s="6" t="str">
        <f>INDEX(Table2[NAMA BARANG],MATCH(ROW()-1,Table2[//]))</f>
        <v>Garisan 18cm 5014</v>
      </c>
      <c r="B795" s="7">
        <f>INDEX(Table2[TT],MATCH(ROW()-1,Table2[//]))</f>
        <v>1</v>
      </c>
      <c r="C795" s="8" t="str">
        <f>INDEX(Table2[KET],MATCH(ROW()-1,Table2[//]))</f>
        <v>960 pc</v>
      </c>
    </row>
    <row r="796" spans="1:3">
      <c r="A796" s="6" t="str">
        <f>INDEX(Table2[NAMA BARANG],MATCH(ROW()-1,Table2[//]))</f>
        <v>Garisan 18cm Dney (4D)</v>
      </c>
      <c r="B796" s="7">
        <f>INDEX(Table2[TT],MATCH(ROW()-1,Table2[//]))</f>
        <v>3</v>
      </c>
      <c r="C796" s="8" t="str">
        <f>INDEX(Table2[KET],MATCH(ROW()-1,Table2[//]))</f>
        <v>800 ls</v>
      </c>
    </row>
    <row r="797" spans="1:3">
      <c r="A797" s="6" t="str">
        <f>INDEX(Table2[NAMA BARANG],MATCH(ROW()-1,Table2[//]))</f>
        <v>Garisan 18cm SY-1308 (24 pc) Hk(1)/ HP(8)</v>
      </c>
      <c r="B797" s="7">
        <f>INDEX(Table2[TT],MATCH(ROW()-1,Table2[//]))</f>
        <v>9</v>
      </c>
      <c r="C797" s="8" t="str">
        <f>INDEX(Table2[KET],MATCH(ROW()-1,Table2[//]))</f>
        <v>120 ls</v>
      </c>
    </row>
    <row r="798" spans="1:3">
      <c r="A798" s="6" t="str">
        <f>INDEX(Table2[NAMA BARANG],MATCH(ROW()-1,Table2[//]))</f>
        <v>Garisan 20cm 109 (100)</v>
      </c>
      <c r="B798" s="7">
        <f>INDEX(Table2[TT],MATCH(ROW()-1,Table2[//]))</f>
        <v>1</v>
      </c>
      <c r="C798" s="8" t="str">
        <f>INDEX(Table2[KET],MATCH(ROW()-1,Table2[//]))</f>
        <v>16 box</v>
      </c>
    </row>
    <row r="799" spans="1:3">
      <c r="A799" s="6" t="str">
        <f>INDEX(Table2[NAMA BARANG],MATCH(ROW()-1,Table2[//]))</f>
        <v>Garisan 20cm 2011(10)/ 2010(2)</v>
      </c>
      <c r="B799" s="7">
        <f>INDEX(Table2[TT],MATCH(ROW()-1,Table2[//]))</f>
        <v>12</v>
      </c>
      <c r="C799" s="8" t="str">
        <f>INDEX(Table2[KET],MATCH(ROW()-1,Table2[//]))</f>
        <v>24 box</v>
      </c>
    </row>
    <row r="800" spans="1:3">
      <c r="A800" s="6" t="str">
        <f>INDEX(Table2[NAMA BARANG],MATCH(ROW()-1,Table2[//]))</f>
        <v>Garisan 20cm 2020 Disney 1x36</v>
      </c>
      <c r="B800" s="7">
        <f>INDEX(Table2[TT],MATCH(ROW()-1,Table2[//]))</f>
        <v>3</v>
      </c>
      <c r="C800" s="8" t="str">
        <f>INDEX(Table2[KET],MATCH(ROW()-1,Table2[//]))</f>
        <v>20 box</v>
      </c>
    </row>
    <row r="801" spans="1:3">
      <c r="A801" s="6" t="str">
        <f>INDEX(Table2[NAMA BARANG],MATCH(ROW()-1,Table2[//]))</f>
        <v>Garisan 20cm 8803 AB (40)</v>
      </c>
      <c r="B801" s="7">
        <f>INDEX(Table2[TT],MATCH(ROW()-1,Table2[//]))</f>
        <v>2</v>
      </c>
      <c r="C801" s="8" t="str">
        <f>INDEX(Table2[KET],MATCH(ROW()-1,Table2[//]))</f>
        <v>32 box</v>
      </c>
    </row>
    <row r="802" spans="1:3">
      <c r="A802" s="6" t="str">
        <f>INDEX(Table2[NAMA BARANG],MATCH(ROW()-1,Table2[//]))</f>
        <v>Garisan 20cm Fancy baby mouse</v>
      </c>
      <c r="B802" s="7">
        <f>INDEX(Table2[TT],MATCH(ROW()-1,Table2[//]))</f>
        <v>52</v>
      </c>
      <c r="C802" s="8" t="str">
        <f>INDEX(Table2[KET],MATCH(ROW()-1,Table2[//]))</f>
        <v>180 ls</v>
      </c>
    </row>
    <row r="803" spans="1:3">
      <c r="A803" s="6" t="str">
        <f>INDEX(Table2[NAMA BARANG],MATCH(ROW()-1,Table2[//]))</f>
        <v>Garisan 20cm Fancy cut mouse</v>
      </c>
      <c r="B803" s="7">
        <f>INDEX(Table2[TT],MATCH(ROW()-1,Table2[//]))</f>
        <v>17</v>
      </c>
      <c r="C803" s="8" t="str">
        <f>INDEX(Table2[KET],MATCH(ROW()-1,Table2[//]))</f>
        <v>180 ls</v>
      </c>
    </row>
    <row r="804" spans="1:3">
      <c r="A804" s="6" t="str">
        <f>INDEX(Table2[NAMA BARANG],MATCH(ROW()-1,Table2[//]))</f>
        <v>Garisan 20cm Fancy mouse</v>
      </c>
      <c r="B804" s="7">
        <f>INDEX(Table2[TT],MATCH(ROW()-1,Table2[//]))</f>
        <v>1</v>
      </c>
      <c r="C804" s="8" t="str">
        <f>INDEX(Table2[KET],MATCH(ROW()-1,Table2[//]))</f>
        <v>180 ls</v>
      </c>
    </row>
    <row r="805" spans="1:3">
      <c r="A805" s="6" t="str">
        <f>INDEX(Table2[NAMA BARANG],MATCH(ROW()-1,Table2[//]))</f>
        <v>Garisan 20cm Fancy pavia bear</v>
      </c>
      <c r="B805" s="7">
        <f>INDEX(Table2[TT],MATCH(ROW()-1,Table2[//]))</f>
        <v>22</v>
      </c>
      <c r="C805" s="8" t="str">
        <f>INDEX(Table2[KET],MATCH(ROW()-1,Table2[//]))</f>
        <v>180 ls</v>
      </c>
    </row>
    <row r="806" spans="1:3">
      <c r="A806" s="6" t="str">
        <f>INDEX(Table2[NAMA BARANG],MATCH(ROW()-1,Table2[//]))</f>
        <v>Garisan 20cm Fancy pretty white</v>
      </c>
      <c r="B806" s="7">
        <f>INDEX(Table2[TT],MATCH(ROW()-1,Table2[//]))</f>
        <v>54</v>
      </c>
      <c r="C806" s="8" t="str">
        <f>INDEX(Table2[KET],MATCH(ROW()-1,Table2[//]))</f>
        <v>180 ls</v>
      </c>
    </row>
    <row r="807" spans="1:3">
      <c r="A807" s="6" t="str">
        <f>INDEX(Table2[NAMA BARANG],MATCH(ROW()-1,Table2[//]))</f>
        <v>Garisan 20cm Fancy spiderman biru</v>
      </c>
      <c r="B807" s="7">
        <f>INDEX(Table2[TT],MATCH(ROW()-1,Table2[//]))</f>
        <v>17</v>
      </c>
      <c r="C807" s="8" t="str">
        <f>INDEX(Table2[KET],MATCH(ROW()-1,Table2[//]))</f>
        <v>180 ls</v>
      </c>
    </row>
    <row r="808" spans="1:3">
      <c r="A808" s="6" t="str">
        <f>INDEX(Table2[NAMA BARANG],MATCH(ROW()-1,Table2[//]))</f>
        <v>Garisan 20cm Fancy superman</v>
      </c>
      <c r="B808" s="7">
        <f>INDEX(Table2[TT],MATCH(ROW()-1,Table2[//]))</f>
        <v>10</v>
      </c>
      <c r="C808" s="8" t="str">
        <f>INDEX(Table2[KET],MATCH(ROW()-1,Table2[//]))</f>
        <v>180 ls</v>
      </c>
    </row>
    <row r="809" spans="1:3">
      <c r="A809" s="6" t="str">
        <f>INDEX(Table2[NAMA BARANG],MATCH(ROW()-1,Table2[//]))</f>
        <v>Garisan 20cm Holo 93-20 (1 Disp=10 pc)</v>
      </c>
      <c r="B809" s="7">
        <f>INDEX(Table2[TT],MATCH(ROW()-1,Table2[//]))</f>
        <v>11</v>
      </c>
      <c r="C809" s="8" t="str">
        <f>INDEX(Table2[KET],MATCH(ROW()-1,Table2[//]))</f>
        <v>20 box</v>
      </c>
    </row>
    <row r="810" spans="1:3">
      <c r="A810" s="6" t="str">
        <f>INDEX(Table2[NAMA BARANG],MATCH(ROW()-1,Table2[//]))</f>
        <v>Garisan 30cm (Abjad &amp; Angka) 3008</v>
      </c>
      <c r="B810" s="7">
        <f>INDEX(Table2[TT],MATCH(ROW()-1,Table2[//]))</f>
        <v>8</v>
      </c>
      <c r="C810" s="8" t="str">
        <f>INDEX(Table2[KET],MATCH(ROW()-1,Table2[//]))</f>
        <v>1200 pc</v>
      </c>
    </row>
    <row r="811" spans="1:3">
      <c r="A811" s="6" t="str">
        <f>INDEX(Table2[NAMA BARANG],MATCH(ROW()-1,Table2[//]))</f>
        <v>Garisan 30cm 1105 BT 21</v>
      </c>
      <c r="B811" s="7">
        <f>INDEX(Table2[TT],MATCH(ROW()-1,Table2[//]))</f>
        <v>28</v>
      </c>
      <c r="C811" s="8" t="str">
        <f>INDEX(Table2[KET],MATCH(ROW()-1,Table2[//]))</f>
        <v>120 ls</v>
      </c>
    </row>
    <row r="812" spans="1:3">
      <c r="A812" s="6" t="str">
        <f>INDEX(Table2[NAMA BARANG],MATCH(ROW()-1,Table2[//]))</f>
        <v>Garisan 30cm 2109 lebar</v>
      </c>
      <c r="B812" s="7">
        <f>INDEX(Table2[TT],MATCH(ROW()-1,Table2[//]))</f>
        <v>1</v>
      </c>
      <c r="C812" s="8" t="str">
        <f>INDEX(Table2[KET],MATCH(ROW()-1,Table2[//]))</f>
        <v>1000 pc</v>
      </c>
    </row>
    <row r="813" spans="1:3">
      <c r="A813" s="6" t="str">
        <f>INDEX(Table2[NAMA BARANG],MATCH(ROW()-1,Table2[//]))</f>
        <v>Garisan 30cm 704 (60)</v>
      </c>
      <c r="B813" s="7">
        <f>INDEX(Table2[TT],MATCH(ROW()-1,Table2[//]))</f>
        <v>8</v>
      </c>
      <c r="C813" s="8" t="str">
        <f>INDEX(Table2[KET],MATCH(ROW()-1,Table2[//]))</f>
        <v>50 ls</v>
      </c>
    </row>
    <row r="814" spans="1:3">
      <c r="A814" s="6" t="str">
        <f>INDEX(Table2[NAMA BARANG],MATCH(ROW()-1,Table2[//]))</f>
        <v>Garisan 30cm 854 1x48</v>
      </c>
      <c r="B814" s="7">
        <f>INDEX(Table2[TT],MATCH(ROW()-1,Table2[//]))</f>
        <v>3</v>
      </c>
      <c r="C814" s="8" t="str">
        <f>INDEX(Table2[KET],MATCH(ROW()-1,Table2[//]))</f>
        <v>20 box</v>
      </c>
    </row>
    <row r="815" spans="1:3">
      <c r="A815" s="6" t="str">
        <f>INDEX(Table2[NAMA BARANG],MATCH(ROW()-1,Table2[//]))</f>
        <v>Garisan 30cm AB K30</v>
      </c>
      <c r="B815" s="7">
        <f>INDEX(Table2[TT],MATCH(ROW()-1,Table2[//]))</f>
        <v>3</v>
      </c>
      <c r="C815" s="8" t="str">
        <f>INDEX(Table2[KET],MATCH(ROW()-1,Table2[//]))</f>
        <v>20 box</v>
      </c>
    </row>
    <row r="816" spans="1:3">
      <c r="A816" s="6" t="str">
        <f>INDEX(Table2[NAMA BARANG],MATCH(ROW()-1,Table2[//]))</f>
        <v>Garisan 30cm aluminium 1530</v>
      </c>
      <c r="B816" s="7">
        <f>INDEX(Table2[TT],MATCH(ROW()-1,Table2[//]))</f>
        <v>3</v>
      </c>
      <c r="C816" s="8" t="str">
        <f>INDEX(Table2[KET],MATCH(ROW()-1,Table2[//]))</f>
        <v>1200 pc</v>
      </c>
    </row>
    <row r="817" spans="1:3">
      <c r="A817" s="6" t="str">
        <f>INDEX(Table2[NAMA BARANG],MATCH(ROW()-1,Table2[//]))</f>
        <v>Garisan 30cm Besi jos (peti) Importer</v>
      </c>
      <c r="B817" s="7">
        <f>INDEX(Table2[TT],MATCH(ROW()-1,Table2[//]))</f>
        <v>50</v>
      </c>
      <c r="C817" s="8" t="str">
        <f>INDEX(Table2[KET],MATCH(ROW()-1,Table2[//]))</f>
        <v>50 ls</v>
      </c>
    </row>
    <row r="818" spans="1:3">
      <c r="A818" s="6" t="str">
        <f>INDEX(Table2[NAMA BARANG],MATCH(ROW()-1,Table2[//]))</f>
        <v>Garisan 30cm Besi PMJP</v>
      </c>
      <c r="B818" s="7">
        <f>INDEX(Table2[TT],MATCH(ROW()-1,Table2[//]))</f>
        <v>14</v>
      </c>
      <c r="C818" s="8" t="str">
        <f>INDEX(Table2[KET],MATCH(ROW()-1,Table2[//]))</f>
        <v>80 ls</v>
      </c>
    </row>
    <row r="819" spans="1:3">
      <c r="A819" s="6" t="str">
        <f>INDEX(Table2[NAMA BARANG],MATCH(ROW()-1,Table2[//]))</f>
        <v>Garisan 30cm besi TF</v>
      </c>
      <c r="B819" s="7">
        <f>INDEX(Table2[TT],MATCH(ROW()-1,Table2[//]))</f>
        <v>2</v>
      </c>
      <c r="C819" s="8" t="str">
        <f>INDEX(Table2[KET],MATCH(ROW()-1,Table2[//]))</f>
        <v>50 ls</v>
      </c>
    </row>
    <row r="820" spans="1:3">
      <c r="A820" s="6" t="str">
        <f>INDEX(Table2[NAMA BARANG],MATCH(ROW()-1,Table2[//]))</f>
        <v>Garisan 30cm DF 3109</v>
      </c>
      <c r="B820" s="7">
        <f>INDEX(Table2[TT],MATCH(ROW()-1,Table2[//]))</f>
        <v>14</v>
      </c>
      <c r="C820" s="8" t="str">
        <f>INDEX(Table2[KET],MATCH(ROW()-1,Table2[//]))</f>
        <v>1440 pc</v>
      </c>
    </row>
    <row r="821" spans="1:3">
      <c r="A821" s="6" t="str">
        <f>INDEX(Table2[NAMA BARANG],MATCH(ROW()-1,Table2[//]))</f>
        <v>Garisan 30cm DF 69 69</v>
      </c>
      <c r="B821" s="7">
        <f>INDEX(Table2[TT],MATCH(ROW()-1,Table2[//]))</f>
        <v>5</v>
      </c>
      <c r="C821" s="8" t="str">
        <f>INDEX(Table2[KET],MATCH(ROW()-1,Table2[//]))</f>
        <v>90 ls</v>
      </c>
    </row>
    <row r="822" spans="1:3">
      <c r="A822" s="6" t="str">
        <f>INDEX(Table2[NAMA BARANG],MATCH(ROW()-1,Table2[//]))</f>
        <v>Garisan 30cm Enter</v>
      </c>
      <c r="B822" s="7">
        <f>INDEX(Table2[TT],MATCH(ROW()-1,Table2[//]))</f>
        <v>28</v>
      </c>
      <c r="C822" s="8" t="str">
        <f>INDEX(Table2[KET],MATCH(ROW()-1,Table2[//]))</f>
        <v>200 LSN</v>
      </c>
    </row>
    <row r="823" spans="1:3">
      <c r="A823" s="6" t="str">
        <f>INDEX(Table2[NAMA BARANG],MATCH(ROW()-1,Table2[//]))</f>
        <v>Garisan 30cm Fancy K300 AB/ A 30</v>
      </c>
      <c r="B823" s="7">
        <f>INDEX(Table2[TT],MATCH(ROW()-1,Table2[//]))</f>
        <v>4</v>
      </c>
      <c r="C823" s="8" t="str">
        <f>INDEX(Table2[KET],MATCH(ROW()-1,Table2[//]))</f>
        <v>96 ls</v>
      </c>
    </row>
    <row r="824" spans="1:3">
      <c r="A824" s="6" t="str">
        <f>INDEX(Table2[NAMA BARANG],MATCH(ROW()-1,Table2[//]))</f>
        <v>Garisan 30cm Fancy KM 7101</v>
      </c>
      <c r="B824" s="7">
        <f>INDEX(Table2[TT],MATCH(ROW()-1,Table2[//]))</f>
        <v>3</v>
      </c>
      <c r="C824" s="8" t="str">
        <f>INDEX(Table2[KET],MATCH(ROW()-1,Table2[//]))</f>
        <v>1440 pc</v>
      </c>
    </row>
    <row r="825" spans="1:3">
      <c r="A825" s="6" t="str">
        <f>INDEX(Table2[NAMA BARANG],MATCH(ROW()-1,Table2[//]))</f>
        <v>Garisan 30cm Hk 6970</v>
      </c>
      <c r="B825" s="7">
        <f>INDEX(Table2[TT],MATCH(ROW()-1,Table2[//]))</f>
        <v>1</v>
      </c>
      <c r="C825" s="8" t="str">
        <f>INDEX(Table2[KET],MATCH(ROW()-1,Table2[//]))</f>
        <v>90 ls</v>
      </c>
    </row>
    <row r="826" spans="1:3">
      <c r="A826" s="6" t="str">
        <f>INDEX(Table2[NAMA BARANG],MATCH(ROW()-1,Table2[//]))</f>
        <v>Garisan 30cm JNT 678 (60)</v>
      </c>
      <c r="B826" s="7">
        <f>INDEX(Table2[TT],MATCH(ROW()-1,Table2[//]))</f>
        <v>8</v>
      </c>
      <c r="C826" s="8" t="str">
        <f>INDEX(Table2[KET],MATCH(ROW()-1,Table2[//]))</f>
        <v>48 box</v>
      </c>
    </row>
    <row r="827" spans="1:3">
      <c r="A827" s="6" t="str">
        <f>INDEX(Table2[NAMA BARANG],MATCH(ROW()-1,Table2[//]))</f>
        <v>Garisan 30cm lebar Big Lens (36)</v>
      </c>
      <c r="B827" s="7">
        <f>INDEX(Table2[TT],MATCH(ROW()-1,Table2[//]))</f>
        <v>4</v>
      </c>
      <c r="C827" s="8" t="str">
        <f>INDEX(Table2[KET],MATCH(ROW()-1,Table2[//]))</f>
        <v>144 ls</v>
      </c>
    </row>
    <row r="828" spans="1:3">
      <c r="A828" s="6" t="str">
        <f>INDEX(Table2[NAMA BARANG],MATCH(ROW()-1,Table2[//]))</f>
        <v>Garisan 30cm lebar Disney Cinderella</v>
      </c>
      <c r="B828" s="7">
        <f>INDEX(Table2[TT],MATCH(ROW()-1,Table2[//]))</f>
        <v>10</v>
      </c>
      <c r="C828" s="8" t="str">
        <f>INDEX(Table2[KET],MATCH(ROW()-1,Table2[//]))</f>
        <v>120 ls</v>
      </c>
    </row>
    <row r="829" spans="1:3">
      <c r="A829" s="6" t="str">
        <f>INDEX(Table2[NAMA BARANG],MATCH(ROW()-1,Table2[//]))</f>
        <v xml:space="preserve">Garisan 30cm lebar Disney Donald Duck </v>
      </c>
      <c r="B829" s="7">
        <f>INDEX(Table2[TT],MATCH(ROW()-1,Table2[//]))</f>
        <v>6</v>
      </c>
      <c r="C829" s="8" t="str">
        <f>INDEX(Table2[KET],MATCH(ROW()-1,Table2[//]))</f>
        <v>120 ls</v>
      </c>
    </row>
    <row r="830" spans="1:3">
      <c r="A830" s="6" t="str">
        <f>INDEX(Table2[NAMA BARANG],MATCH(ROW()-1,Table2[//]))</f>
        <v>Garisan 30cm lebar Disney Donald Duck Family</v>
      </c>
      <c r="B830" s="7">
        <f>INDEX(Table2[TT],MATCH(ROW()-1,Table2[//]))</f>
        <v>15</v>
      </c>
      <c r="C830" s="8" t="str">
        <f>INDEX(Table2[KET],MATCH(ROW()-1,Table2[//]))</f>
        <v>120 ls</v>
      </c>
    </row>
    <row r="831" spans="1:3">
      <c r="A831" s="6" t="str">
        <f>INDEX(Table2[NAMA BARANG],MATCH(ROW()-1,Table2[//]))</f>
        <v>Garisan 30cm lebar Disney Mickey Mouse</v>
      </c>
      <c r="B831" s="7">
        <f>INDEX(Table2[TT],MATCH(ROW()-1,Table2[//]))</f>
        <v>1</v>
      </c>
      <c r="C831" s="8" t="str">
        <f>INDEX(Table2[KET],MATCH(ROW()-1,Table2[//]))</f>
        <v>120 ls</v>
      </c>
    </row>
    <row r="832" spans="1:3">
      <c r="A832" s="6" t="str">
        <f>INDEX(Table2[NAMA BARANG],MATCH(ROW()-1,Table2[//]))</f>
        <v>Garisan 30cm lebar Disney min mie Cute</v>
      </c>
      <c r="B832" s="7">
        <f>INDEX(Table2[TT],MATCH(ROW()-1,Table2[//]))</f>
        <v>2</v>
      </c>
      <c r="C832" s="8" t="str">
        <f>INDEX(Table2[KET],MATCH(ROW()-1,Table2[//]))</f>
        <v>120 ls</v>
      </c>
    </row>
    <row r="833" spans="1:3">
      <c r="A833" s="6" t="str">
        <f>INDEX(Table2[NAMA BARANG],MATCH(ROW()-1,Table2[//]))</f>
        <v>Garisan 30cm lebar Disney min mie TR 01</v>
      </c>
      <c r="B833" s="7">
        <f>INDEX(Table2[TT],MATCH(ROW()-1,Table2[//]))</f>
        <v>45</v>
      </c>
      <c r="C833" s="8" t="str">
        <f>INDEX(Table2[KET],MATCH(ROW()-1,Table2[//]))</f>
        <v>110 ls</v>
      </c>
    </row>
    <row r="834" spans="1:3">
      <c r="A834" s="6" t="str">
        <f>INDEX(Table2[NAMA BARANG],MATCH(ROW()-1,Table2[//]))</f>
        <v>Garisan 30cm lebar Disney P aurora</v>
      </c>
      <c r="B834" s="7">
        <f>INDEX(Table2[TT],MATCH(ROW()-1,Table2[//]))</f>
        <v>2</v>
      </c>
      <c r="C834" s="8" t="str">
        <f>INDEX(Table2[KET],MATCH(ROW()-1,Table2[//]))</f>
        <v>120 ls</v>
      </c>
    </row>
    <row r="835" spans="1:3">
      <c r="A835" s="6" t="str">
        <f>INDEX(Table2[NAMA BARANG],MATCH(ROW()-1,Table2[//]))</f>
        <v>Garisan 30cm lebar Disney SPD abu</v>
      </c>
      <c r="B835" s="7">
        <f>INDEX(Table2[TT],MATCH(ROW()-1,Table2[//]))</f>
        <v>6</v>
      </c>
      <c r="C835" s="8" t="str">
        <f>INDEX(Table2[KET],MATCH(ROW()-1,Table2[//]))</f>
        <v>110 ls</v>
      </c>
    </row>
    <row r="836" spans="1:3">
      <c r="A836" s="6" t="str">
        <f>INDEX(Table2[NAMA BARANG],MATCH(ROW()-1,Table2[//]))</f>
        <v>Garisan 30cm lebar Disney SPD biru</v>
      </c>
      <c r="B836" s="7">
        <f>INDEX(Table2[TT],MATCH(ROW()-1,Table2[//]))</f>
        <v>12</v>
      </c>
      <c r="C836" s="8" t="str">
        <f>INDEX(Table2[KET],MATCH(ROW()-1,Table2[//]))</f>
        <v>110 ls</v>
      </c>
    </row>
    <row r="837" spans="1:3">
      <c r="A837" s="6" t="str">
        <f>INDEX(Table2[NAMA BARANG],MATCH(ROW()-1,Table2[//]))</f>
        <v>Garisan 30cm lebar Disney SPD K</v>
      </c>
      <c r="B837" s="7">
        <f>INDEX(Table2[TT],MATCH(ROW()-1,Table2[//]))</f>
        <v>5</v>
      </c>
      <c r="C837" s="8" t="str">
        <f>INDEX(Table2[KET],MATCH(ROW()-1,Table2[//]))</f>
        <v>110 ls</v>
      </c>
    </row>
    <row r="838" spans="1:3">
      <c r="A838" s="6" t="str">
        <f>INDEX(Table2[NAMA BARANG],MATCH(ROW()-1,Table2[//]))</f>
        <v>Garisan 30cm lebar kuning</v>
      </c>
      <c r="B838" s="7">
        <f>INDEX(Table2[TT],MATCH(ROW()-1,Table2[//]))</f>
        <v>42</v>
      </c>
      <c r="C838" s="8" t="str">
        <f>INDEX(Table2[KET],MATCH(ROW()-1,Table2[//]))</f>
        <v>120 ls</v>
      </c>
    </row>
    <row r="839" spans="1:3">
      <c r="A839" s="6" t="str">
        <f>INDEX(Table2[NAMA BARANG],MATCH(ROW()-1,Table2[//]))</f>
        <v>Garisan 30cm lentur Fancy 0030</v>
      </c>
      <c r="B839" s="7">
        <f>INDEX(Table2[TT],MATCH(ROW()-1,Table2[//]))</f>
        <v>1</v>
      </c>
      <c r="C839" s="8" t="str">
        <f>INDEX(Table2[KET],MATCH(ROW()-1,Table2[//]))</f>
        <v>72 ls</v>
      </c>
    </row>
    <row r="840" spans="1:3">
      <c r="A840" s="6" t="str">
        <f>INDEX(Table2[NAMA BARANG],MATCH(ROW()-1,Table2[//]))</f>
        <v>Garisan 30cm lentur Fancy 0031</v>
      </c>
      <c r="B840" s="7">
        <f>INDEX(Table2[TT],MATCH(ROW()-1,Table2[//]))</f>
        <v>1</v>
      </c>
      <c r="C840" s="8" t="str">
        <f>INDEX(Table2[KET],MATCH(ROW()-1,Table2[//]))</f>
        <v>72 ls</v>
      </c>
    </row>
    <row r="841" spans="1:3">
      <c r="A841" s="6" t="str">
        <f>INDEX(Table2[NAMA BARANG],MATCH(ROW()-1,Table2[//]))</f>
        <v>Garisan 30cm lipat CV-5012 (24)</v>
      </c>
      <c r="B841" s="7">
        <f>INDEX(Table2[TT],MATCH(ROW()-1,Table2[//]))</f>
        <v>2</v>
      </c>
      <c r="C841" s="8" t="str">
        <f>INDEX(Table2[KET],MATCH(ROW()-1,Table2[//]))</f>
        <v>48 ls</v>
      </c>
    </row>
    <row r="842" spans="1:3">
      <c r="A842" s="6" t="str">
        <f>INDEX(Table2[NAMA BARANG],MATCH(ROW()-1,Table2[//]))</f>
        <v>Garisan 30cm lipat N 0008 (40)</v>
      </c>
      <c r="B842" s="7">
        <f>INDEX(Table2[TT],MATCH(ROW()-1,Table2[//]))</f>
        <v>28</v>
      </c>
      <c r="C842" s="8" t="str">
        <f>INDEX(Table2[KET],MATCH(ROW()-1,Table2[//]))</f>
        <v>40 box</v>
      </c>
    </row>
    <row r="843" spans="1:3">
      <c r="A843" s="6" t="str">
        <f>INDEX(Table2[NAMA BARANG],MATCH(ROW()-1,Table2[//]))</f>
        <v>Garisan 30cm microtop 930</v>
      </c>
      <c r="B843" s="7">
        <f>INDEX(Table2[TT],MATCH(ROW()-1,Table2[//]))</f>
        <v>5</v>
      </c>
      <c r="C843" s="8" t="str">
        <f>INDEX(Table2[KET],MATCH(ROW()-1,Table2[//]))</f>
        <v>100 ls</v>
      </c>
    </row>
    <row r="844" spans="1:3">
      <c r="A844" s="6" t="str">
        <f>INDEX(Table2[NAMA BARANG],MATCH(ROW()-1,Table2[//]))</f>
        <v>Garisan 30cm Mill. Deluxe (120)</v>
      </c>
      <c r="B844" s="7">
        <f>INDEX(Table2[TT],MATCH(ROW()-1,Table2[//]))</f>
        <v>17</v>
      </c>
      <c r="C844" s="8" t="str">
        <f>INDEX(Table2[KET],MATCH(ROW()-1,Table2[//]))</f>
        <v>120 ls</v>
      </c>
    </row>
    <row r="845" spans="1:3">
      <c r="A845" s="6" t="str">
        <f>INDEX(Table2[NAMA BARANG],MATCH(ROW()-1,Table2[//]))</f>
        <v>Garisan 30cm Plastik K 8805/ 7703</v>
      </c>
      <c r="B845" s="7">
        <f>INDEX(Table2[TT],MATCH(ROW()-1,Table2[//]))</f>
        <v>5</v>
      </c>
      <c r="C845" s="8" t="str">
        <f>INDEX(Table2[KET],MATCH(ROW()-1,Table2[//]))</f>
        <v>80 ls</v>
      </c>
    </row>
    <row r="846" spans="1:3">
      <c r="A846" s="6" t="str">
        <f>INDEX(Table2[NAMA BARANG],MATCH(ROW()-1,Table2[//]))</f>
        <v>Garisan 30cm Sp 6968</v>
      </c>
      <c r="B846" s="7">
        <f>INDEX(Table2[TT],MATCH(ROW()-1,Table2[//]))</f>
        <v>5</v>
      </c>
      <c r="C846" s="8" t="str">
        <f>INDEX(Table2[KET],MATCH(ROW()-1,Table2[//]))</f>
        <v>100 ls</v>
      </c>
    </row>
    <row r="847" spans="1:3">
      <c r="A847" s="6" t="str">
        <f>INDEX(Table2[NAMA BARANG],MATCH(ROW()-1,Table2[//]))</f>
        <v>Garisan 50cm enter Blk</v>
      </c>
      <c r="B847" s="7">
        <f>INDEX(Table2[TT],MATCH(ROW()-1,Table2[//]))</f>
        <v>7</v>
      </c>
      <c r="C847" s="8" t="str">
        <f>INDEX(Table2[KET],MATCH(ROW()-1,Table2[//]))</f>
        <v>72 ls</v>
      </c>
    </row>
    <row r="848" spans="1:3">
      <c r="A848" s="6" t="str">
        <f>INDEX(Table2[NAMA BARANG],MATCH(ROW()-1,Table2[//]))</f>
        <v>Garisan 8240 set</v>
      </c>
      <c r="B848" s="7">
        <f>INDEX(Table2[TT],MATCH(ROW()-1,Table2[//]))</f>
        <v>3</v>
      </c>
      <c r="C848" s="8" t="str">
        <f>INDEX(Table2[KET],MATCH(ROW()-1,Table2[//]))</f>
        <v>640 pc</v>
      </c>
    </row>
    <row r="849" spans="1:3">
      <c r="A849" s="6" t="str">
        <f>INDEX(Table2[NAMA BARANG],MATCH(ROW()-1,Table2[//]))</f>
        <v>Garisan 858A</v>
      </c>
      <c r="B849" s="7">
        <f>INDEX(Table2[TT],MATCH(ROW()-1,Table2[//]))</f>
        <v>2</v>
      </c>
      <c r="C849" s="8" t="str">
        <f>INDEX(Table2[KET],MATCH(ROW()-1,Table2[//]))</f>
        <v>96 ls</v>
      </c>
    </row>
    <row r="850" spans="1:3">
      <c r="A850" s="6" t="str">
        <f>INDEX(Table2[NAMA BARANG],MATCH(ROW()-1,Table2[//]))</f>
        <v>Garisan 8830 1 box (60 pc)</v>
      </c>
      <c r="B850" s="7">
        <f>INDEX(Table2[TT],MATCH(ROW()-1,Table2[//]))</f>
        <v>7</v>
      </c>
      <c r="C850" s="8" t="str">
        <f>INDEX(Table2[KET],MATCH(ROW()-1,Table2[//]))</f>
        <v>20 box</v>
      </c>
    </row>
    <row r="851" spans="1:3">
      <c r="A851" s="6" t="str">
        <f>INDEX(Table2[NAMA BARANG],MATCH(ROW()-1,Table2[//]))</f>
        <v>Garisan BT 15cm</v>
      </c>
      <c r="B851" s="7">
        <f>INDEX(Table2[TT],MATCH(ROW()-1,Table2[//]))</f>
        <v>8</v>
      </c>
      <c r="C851" s="8" t="str">
        <f>INDEX(Table2[KET],MATCH(ROW()-1,Table2[//]))</f>
        <v>200 LSN</v>
      </c>
    </row>
    <row r="852" spans="1:3">
      <c r="A852" s="6" t="str">
        <f>INDEX(Table2[NAMA BARANG],MATCH(ROW()-1,Table2[//]))</f>
        <v>Garisan BT 20cm</v>
      </c>
      <c r="B852" s="7">
        <f>INDEX(Table2[TT],MATCH(ROW()-1,Table2[//]))</f>
        <v>7</v>
      </c>
      <c r="C852" s="8" t="str">
        <f>INDEX(Table2[KET],MATCH(ROW()-1,Table2[//]))</f>
        <v>100 LSN</v>
      </c>
    </row>
    <row r="853" spans="1:3">
      <c r="A853" s="6" t="str">
        <f>INDEX(Table2[NAMA BARANG],MATCH(ROW()-1,Table2[//]))</f>
        <v>Garisan BT 30</v>
      </c>
      <c r="B853" s="7">
        <f>INDEX(Table2[TT],MATCH(ROW()-1,Table2[//]))</f>
        <v>9</v>
      </c>
      <c r="C853" s="8" t="str">
        <f>INDEX(Table2[KET],MATCH(ROW()-1,Table2[//]))</f>
        <v>100 LSN</v>
      </c>
    </row>
    <row r="854" spans="1:3">
      <c r="A854" s="6" t="str">
        <f>INDEX(Table2[NAMA BARANG],MATCH(ROW()-1,Table2[//]))</f>
        <v>Garisan BT 840</v>
      </c>
      <c r="B854" s="7">
        <f>INDEX(Table2[TT],MATCH(ROW()-1,Table2[//]))</f>
        <v>1</v>
      </c>
      <c r="C854" s="8" t="str">
        <f>INDEX(Table2[KET],MATCH(ROW()-1,Table2[//]))</f>
        <v>60 LSN</v>
      </c>
    </row>
    <row r="855" spans="1:3">
      <c r="A855" s="6" t="str">
        <f>INDEX(Table2[NAMA BARANG],MATCH(ROW()-1,Table2[//]))</f>
        <v>Garisan BT no 15 Δ</v>
      </c>
      <c r="B855" s="7">
        <f>INDEX(Table2[TT],MATCH(ROW()-1,Table2[//]))</f>
        <v>1</v>
      </c>
      <c r="C855" s="8" t="str">
        <f>INDEX(Table2[KET],MATCH(ROW()-1,Table2[//]))</f>
        <v>3 ls</v>
      </c>
    </row>
    <row r="856" spans="1:3">
      <c r="A856" s="6" t="str">
        <f>INDEX(Table2[NAMA BARANG],MATCH(ROW()-1,Table2[//]))</f>
        <v>Garisan BT no.10</v>
      </c>
      <c r="B856" s="7">
        <f>INDEX(Table2[TT],MATCH(ROW()-1,Table2[//]))</f>
        <v>1</v>
      </c>
      <c r="C856" s="8" t="str">
        <f>INDEX(Table2[KET],MATCH(ROW()-1,Table2[//]))</f>
        <v>16 LSN</v>
      </c>
    </row>
    <row r="857" spans="1:3">
      <c r="A857" s="6" t="str">
        <f>INDEX(Table2[NAMA BARANG],MATCH(ROW()-1,Table2[//]))</f>
        <v>garisan bt no.12</v>
      </c>
      <c r="B857" s="7">
        <f>INDEX(Table2[TT],MATCH(ROW()-1,Table2[//]))</f>
        <v>2</v>
      </c>
      <c r="C857" s="8" t="str">
        <f>INDEX(Table2[KET],MATCH(ROW()-1,Table2[//]))</f>
        <v>16 LSN</v>
      </c>
    </row>
    <row r="858" spans="1:3">
      <c r="A858" s="6" t="str">
        <f>INDEX(Table2[NAMA BARANG],MATCH(ROW()-1,Table2[//]))</f>
        <v>Garisan BT no.8</v>
      </c>
      <c r="B858" s="7">
        <f>INDEX(Table2[TT],MATCH(ROW()-1,Table2[//]))</f>
        <v>1</v>
      </c>
      <c r="C858" s="8" t="str">
        <f>INDEX(Table2[KET],MATCH(ROW()-1,Table2[//]))</f>
        <v>16 LSN</v>
      </c>
    </row>
    <row r="859" spans="1:3">
      <c r="A859" s="6" t="str">
        <f>INDEX(Table2[NAMA BARANG],MATCH(ROW()-1,Table2[//]))</f>
        <v>Garisan Busur 3.1/2 Mika (ETJ)</v>
      </c>
      <c r="B859" s="7">
        <f>INDEX(Table2[TT],MATCH(ROW()-1,Table2[//]))</f>
        <v>2</v>
      </c>
      <c r="C859" s="8" t="str">
        <f>INDEX(Table2[KET],MATCH(ROW()-1,Table2[//]))</f>
        <v>1500 LSN</v>
      </c>
    </row>
    <row r="860" spans="1:3">
      <c r="A860" s="6" t="str">
        <f>INDEX(Table2[NAMA BARANG],MATCH(ROW()-1,Table2[//]))</f>
        <v>Garisan Busur Enter No.4 TBL</v>
      </c>
      <c r="B860" s="7">
        <f>INDEX(Table2[TT],MATCH(ROW()-1,Table2[//]))</f>
        <v>2</v>
      </c>
      <c r="C860" s="8">
        <f>INDEX(Table2[KET],MATCH(ROW()-1,Table2[//]))</f>
        <v>480</v>
      </c>
    </row>
    <row r="861" spans="1:3">
      <c r="A861" s="6" t="str">
        <f>INDEX(Table2[NAMA BARANG],MATCH(ROW()-1,Table2[//]))</f>
        <v>Garisan busur Enter No.4 TBL</v>
      </c>
      <c r="B861" s="7">
        <f>INDEX(Table2[TT],MATCH(ROW()-1,Table2[//]))</f>
        <v>1</v>
      </c>
      <c r="C861" s="8" t="str">
        <f>INDEX(Table2[KET],MATCH(ROW()-1,Table2[//]))</f>
        <v>240 LSN</v>
      </c>
    </row>
    <row r="862" spans="1:3">
      <c r="A862" s="6" t="str">
        <f>INDEX(Table2[NAMA BARANG],MATCH(ROW()-1,Table2[//]))</f>
        <v>Garisan Fj 2011/15cm Sablon 4PC (24)</v>
      </c>
      <c r="B862" s="7">
        <f>INDEX(Table2[TT],MATCH(ROW()-1,Table2[//]))</f>
        <v>1</v>
      </c>
      <c r="C862" s="8" t="str">
        <f>INDEX(Table2[KET],MATCH(ROW()-1,Table2[//]))</f>
        <v>24 box</v>
      </c>
    </row>
    <row r="863" spans="1:3">
      <c r="A863" s="6" t="str">
        <f>INDEX(Table2[NAMA BARANG],MATCH(ROW()-1,Table2[//]))</f>
        <v>Garisan FS/ 1331 (48)</v>
      </c>
      <c r="B863" s="7">
        <f>INDEX(Table2[TT],MATCH(ROW()-1,Table2[//]))</f>
        <v>1</v>
      </c>
      <c r="C863" s="8" t="str">
        <f>INDEX(Table2[KET],MATCH(ROW()-1,Table2[//]))</f>
        <v>24 box</v>
      </c>
    </row>
    <row r="864" spans="1:3">
      <c r="A864" s="6" t="str">
        <f>INDEX(Table2[NAMA BARANG],MATCH(ROW()-1,Table2[//]))</f>
        <v>Garisan gasta 0731 polkadot</v>
      </c>
      <c r="B864" s="7">
        <f>INDEX(Table2[TT],MATCH(ROW()-1,Table2[//]))</f>
        <v>5</v>
      </c>
      <c r="C864" s="8" t="str">
        <f>INDEX(Table2[KET],MATCH(ROW()-1,Table2[//]))</f>
        <v>100 ls</v>
      </c>
    </row>
    <row r="865" spans="1:3">
      <c r="A865" s="6" t="str">
        <f>INDEX(Table2[NAMA BARANG],MATCH(ROW()-1,Table2[//]))</f>
        <v>Garisan gasta 0732</v>
      </c>
      <c r="B865" s="7">
        <f>INDEX(Table2[TT],MATCH(ROW()-1,Table2[//]))</f>
        <v>7</v>
      </c>
      <c r="C865" s="8" t="str">
        <f>INDEX(Table2[KET],MATCH(ROW()-1,Table2[//]))</f>
        <v>100 ls</v>
      </c>
    </row>
    <row r="866" spans="1:3">
      <c r="A866" s="6" t="str">
        <f>INDEX(Table2[NAMA BARANG],MATCH(ROW()-1,Table2[//]))</f>
        <v>Garisan gasta 0733 polkadot</v>
      </c>
      <c r="B866" s="7">
        <f>INDEX(Table2[TT],MATCH(ROW()-1,Table2[//]))</f>
        <v>1</v>
      </c>
      <c r="C866" s="8" t="str">
        <f>INDEX(Table2[KET],MATCH(ROW()-1,Table2[//]))</f>
        <v>100 ls</v>
      </c>
    </row>
    <row r="867" spans="1:3">
      <c r="A867" s="6" t="str">
        <f>INDEX(Table2[NAMA BARANG],MATCH(ROW()-1,Table2[//]))</f>
        <v>Garisan Hk XM 7010</v>
      </c>
      <c r="B867" s="7">
        <f>INDEX(Table2[TT],MATCH(ROW()-1,Table2[//]))</f>
        <v>1</v>
      </c>
      <c r="C867" s="8" t="str">
        <f>INDEX(Table2[KET],MATCH(ROW()-1,Table2[//]))</f>
        <v>1080 pc</v>
      </c>
    </row>
    <row r="868" spans="1:3">
      <c r="A868" s="6" t="str">
        <f>INDEX(Table2[NAMA BARANG],MATCH(ROW()-1,Table2[//]))</f>
        <v>Garisan Kj 003</v>
      </c>
      <c r="B868" s="7">
        <f>INDEX(Table2[TT],MATCH(ROW()-1,Table2[//]))</f>
        <v>7</v>
      </c>
      <c r="C868" s="8" t="str">
        <f>INDEX(Table2[KET],MATCH(ROW()-1,Table2[//]))</f>
        <v>300 pc</v>
      </c>
    </row>
    <row r="869" spans="1:3">
      <c r="A869" s="6" t="str">
        <f>INDEX(Table2[NAMA BARANG],MATCH(ROW()-1,Table2[//]))</f>
        <v>Garisan Kj 012</v>
      </c>
      <c r="B869" s="7">
        <f>INDEX(Table2[TT],MATCH(ROW()-1,Table2[//]))</f>
        <v>9</v>
      </c>
      <c r="C869" s="8" t="str">
        <f>INDEX(Table2[KET],MATCH(ROW()-1,Table2[//]))</f>
        <v>300 pc</v>
      </c>
    </row>
    <row r="870" spans="1:3">
      <c r="A870" s="6" t="str">
        <f>INDEX(Table2[NAMA BARANG],MATCH(ROW()-1,Table2[//]))</f>
        <v>Garisan Kj 013</v>
      </c>
      <c r="B870" s="7">
        <f>INDEX(Table2[TT],MATCH(ROW()-1,Table2[//]))</f>
        <v>1</v>
      </c>
      <c r="C870" s="8" t="str">
        <f>INDEX(Table2[KET],MATCH(ROW()-1,Table2[//]))</f>
        <v>300 pc</v>
      </c>
    </row>
    <row r="871" spans="1:3">
      <c r="A871" s="6" t="str">
        <f>INDEX(Table2[NAMA BARANG],MATCH(ROW()-1,Table2[//]))</f>
        <v>Garisan RL 15 RB/ Roller (24)</v>
      </c>
      <c r="B871" s="7">
        <f>INDEX(Table2[TT],MATCH(ROW()-1,Table2[//]))</f>
        <v>5</v>
      </c>
      <c r="C871" s="8" t="str">
        <f>INDEX(Table2[KET],MATCH(ROW()-1,Table2[//]))</f>
        <v>20 box</v>
      </c>
    </row>
    <row r="872" spans="1:3">
      <c r="A872" s="6" t="str">
        <f>INDEX(Table2[NAMA BARANG],MATCH(ROW()-1,Table2[//]))</f>
        <v>Garisan RL 15 WD (1x36)</v>
      </c>
      <c r="B872" s="7">
        <f>INDEX(Table2[TT],MATCH(ROW()-1,Table2[//]))</f>
        <v>1</v>
      </c>
      <c r="C872" s="8" t="str">
        <f>INDEX(Table2[KET],MATCH(ROW()-1,Table2[//]))</f>
        <v>20 box</v>
      </c>
    </row>
    <row r="873" spans="1:3">
      <c r="A873" s="6" t="str">
        <f>INDEX(Table2[NAMA BARANG],MATCH(ROW()-1,Table2[//]))</f>
        <v>Garisan Rotary 1020 (jos) Bsr</v>
      </c>
      <c r="B873" s="7">
        <f>INDEX(Table2[TT],MATCH(ROW()-1,Table2[//]))</f>
        <v>27</v>
      </c>
      <c r="C873" s="8" t="str">
        <f>INDEX(Table2[KET],MATCH(ROW()-1,Table2[//]))</f>
        <v>1000 pc</v>
      </c>
    </row>
    <row r="874" spans="1:3">
      <c r="A874" s="6" t="str">
        <f>INDEX(Table2[NAMA BARANG],MATCH(ROW()-1,Table2[//]))</f>
        <v>Garisan Rotary 5 klg</v>
      </c>
      <c r="B874" s="7">
        <f>INDEX(Table2[TT],MATCH(ROW()-1,Table2[//]))</f>
        <v>4</v>
      </c>
      <c r="C874" s="8" t="str">
        <f>INDEX(Table2[KET],MATCH(ROW()-1,Table2[//]))</f>
        <v>1000 pc</v>
      </c>
    </row>
    <row r="875" spans="1:3">
      <c r="A875" s="6" t="str">
        <f>INDEX(Table2[NAMA BARANG],MATCH(ROW()-1,Table2[//]))</f>
        <v>Garisan Rotary 9043</v>
      </c>
      <c r="B875" s="7">
        <f>INDEX(Table2[TT],MATCH(ROW()-1,Table2[//]))</f>
        <v>5</v>
      </c>
      <c r="C875" s="8" t="str">
        <f>INDEX(Table2[KET],MATCH(ROW()-1,Table2[//]))</f>
        <v>2000 pc</v>
      </c>
    </row>
    <row r="876" spans="1:3">
      <c r="A876" s="6" t="str">
        <f>INDEX(Table2[NAMA BARANG],MATCH(ROW()-1,Table2[//]))</f>
        <v>Garisan Sablon ikan 633 N-324</v>
      </c>
      <c r="B876" s="7">
        <f>INDEX(Table2[TT],MATCH(ROW()-1,Table2[//]))</f>
        <v>2</v>
      </c>
      <c r="C876" s="8" t="str">
        <f>INDEX(Table2[KET],MATCH(ROW()-1,Table2[//]))</f>
        <v>200 ls</v>
      </c>
    </row>
    <row r="877" spans="1:3">
      <c r="A877" s="6" t="str">
        <f>INDEX(Table2[NAMA BARANG],MATCH(ROW()-1,Table2[//]))</f>
        <v>Garisan set 1011 18cm</v>
      </c>
      <c r="B877" s="7">
        <f>INDEX(Table2[TT],MATCH(ROW()-1,Table2[//]))</f>
        <v>1</v>
      </c>
      <c r="C877" s="8" t="str">
        <f>INDEX(Table2[KET],MATCH(ROW()-1,Table2[//]))</f>
        <v>1200 pc</v>
      </c>
    </row>
    <row r="878" spans="1:3">
      <c r="A878" s="6" t="str">
        <f>INDEX(Table2[NAMA BARANG],MATCH(ROW()-1,Table2[//]))</f>
        <v>Garisan set 1206 (BC 618)(60)</v>
      </c>
      <c r="B878" s="7">
        <f>INDEX(Table2[TT],MATCH(ROW()-1,Table2[//]))</f>
        <v>5</v>
      </c>
      <c r="C878" s="8" t="str">
        <f>INDEX(Table2[KET],MATCH(ROW()-1,Table2[//]))</f>
        <v>960 pc</v>
      </c>
    </row>
    <row r="879" spans="1:3">
      <c r="A879" s="6" t="str">
        <f>INDEX(Table2[NAMA BARANG],MATCH(ROW()-1,Table2[//]))</f>
        <v>Garisan set 1411</v>
      </c>
      <c r="B879" s="7">
        <f>INDEX(Table2[TT],MATCH(ROW()-1,Table2[//]))</f>
        <v>2</v>
      </c>
      <c r="C879" s="8">
        <f>INDEX(Table2[KET],MATCH(ROW()-1,Table2[//]))</f>
        <v>800</v>
      </c>
    </row>
    <row r="880" spans="1:3">
      <c r="A880" s="6" t="str">
        <f>INDEX(Table2[NAMA BARANG],MATCH(ROW()-1,Table2[//]))</f>
        <v>Garisan set 15cm 815 girl (30)</v>
      </c>
      <c r="B880" s="7">
        <f>INDEX(Table2[TT],MATCH(ROW()-1,Table2[//]))</f>
        <v>4</v>
      </c>
      <c r="C880" s="8" t="str">
        <f>INDEX(Table2[KET],MATCH(ROW()-1,Table2[//]))</f>
        <v>480 set</v>
      </c>
    </row>
    <row r="881" spans="1:3">
      <c r="A881" s="6" t="str">
        <f>INDEX(Table2[NAMA BARANG],MATCH(ROW()-1,Table2[//]))</f>
        <v>Garisan set 2175 PVC 20cm (50)</v>
      </c>
      <c r="B881" s="7">
        <f>INDEX(Table2[TT],MATCH(ROW()-1,Table2[//]))</f>
        <v>3</v>
      </c>
      <c r="C881" s="8" t="str">
        <f>INDEX(Table2[KET],MATCH(ROW()-1,Table2[//]))</f>
        <v>800 pc</v>
      </c>
    </row>
    <row r="882" spans="1:3">
      <c r="A882" s="6" t="str">
        <f>INDEX(Table2[NAMA BARANG],MATCH(ROW()-1,Table2[//]))</f>
        <v>Garisan set 3 30 cm yencheng</v>
      </c>
      <c r="B882" s="7">
        <f>INDEX(Table2[TT],MATCH(ROW()-1,Table2[//]))</f>
        <v>1</v>
      </c>
      <c r="C882" s="8" t="str">
        <f>INDEX(Table2[KET],MATCH(ROW()-1,Table2[//]))</f>
        <v>24 ls</v>
      </c>
    </row>
    <row r="883" spans="1:3">
      <c r="A883" s="6" t="str">
        <f>INDEX(Table2[NAMA BARANG],MATCH(ROW()-1,Table2[//]))</f>
        <v>Garisan set 30 cm 5010 (M.mouse, Brb, WTP, dinosaurus)</v>
      </c>
      <c r="B883" s="7">
        <f>INDEX(Table2[TT],MATCH(ROW()-1,Table2[//]))</f>
        <v>7</v>
      </c>
      <c r="C883" s="8" t="str">
        <f>INDEX(Table2[KET],MATCH(ROW()-1,Table2[//]))</f>
        <v>500 pc</v>
      </c>
    </row>
    <row r="884" spans="1:3">
      <c r="A884" s="6" t="str">
        <f>INDEX(Table2[NAMA BARANG],MATCH(ROW()-1,Table2[//]))</f>
        <v>Garisan set 340-01/ 3019</v>
      </c>
      <c r="B884" s="7">
        <f>INDEX(Table2[TT],MATCH(ROW()-1,Table2[//]))</f>
        <v>7</v>
      </c>
      <c r="C884" s="8" t="str">
        <f>INDEX(Table2[KET],MATCH(ROW()-1,Table2[//]))</f>
        <v>72 ls</v>
      </c>
    </row>
    <row r="885" spans="1:3">
      <c r="A885" s="6" t="str">
        <f>INDEX(Table2[NAMA BARANG],MATCH(ROW()-1,Table2[//]))</f>
        <v>Garisan set 608/ 15 cm (50)</v>
      </c>
      <c r="B885" s="7">
        <f>INDEX(Table2[TT],MATCH(ROW()-1,Table2[//]))</f>
        <v>1</v>
      </c>
      <c r="C885" s="8" t="str">
        <f>INDEX(Table2[KET],MATCH(ROW()-1,Table2[//]))</f>
        <v>16 box</v>
      </c>
    </row>
    <row r="886" spans="1:3">
      <c r="A886" s="6" t="str">
        <f>INDEX(Table2[NAMA BARANG],MATCH(ROW()-1,Table2[//]))</f>
        <v>Garisan set 7006 blk</v>
      </c>
      <c r="B886" s="7">
        <f>INDEX(Table2[TT],MATCH(ROW()-1,Table2[//]))</f>
        <v>53</v>
      </c>
      <c r="C886" s="8" t="str">
        <f>INDEX(Table2[KET],MATCH(ROW()-1,Table2[//]))</f>
        <v>480 set</v>
      </c>
    </row>
    <row r="887" spans="1:3">
      <c r="A887" s="6" t="str">
        <f>INDEX(Table2[NAMA BARANG],MATCH(ROW()-1,Table2[//]))</f>
        <v>Garisan set 8020</v>
      </c>
      <c r="B887" s="7">
        <f>INDEX(Table2[TT],MATCH(ROW()-1,Table2[//]))</f>
        <v>3</v>
      </c>
      <c r="C887" s="8" t="str">
        <f>INDEX(Table2[KET],MATCH(ROW()-1,Table2[//]))</f>
        <v>576 pc</v>
      </c>
    </row>
    <row r="888" spans="1:3">
      <c r="A888" s="6" t="str">
        <f>INDEX(Table2[NAMA BARANG],MATCH(ROW()-1,Table2[//]))</f>
        <v>Garisan set 818</v>
      </c>
      <c r="B888" s="7">
        <f>INDEX(Table2[TT],MATCH(ROW()-1,Table2[//]))</f>
        <v>13</v>
      </c>
      <c r="C888" s="8" t="str">
        <f>INDEX(Table2[KET],MATCH(ROW()-1,Table2[//]))</f>
        <v>800 pc</v>
      </c>
    </row>
    <row r="889" spans="1:3">
      <c r="A889" s="6" t="str">
        <f>INDEX(Table2[NAMA BARANG],MATCH(ROW()-1,Table2[//]))</f>
        <v>Garisan set 8253 (50 set)</v>
      </c>
      <c r="B889" s="7">
        <f>INDEX(Table2[TT],MATCH(ROW()-1,Table2[//]))</f>
        <v>7</v>
      </c>
      <c r="C889" s="8" t="str">
        <f>INDEX(Table2[KET],MATCH(ROW()-1,Table2[//]))</f>
        <v>800 pc</v>
      </c>
    </row>
    <row r="890" spans="1:3">
      <c r="A890" s="6" t="str">
        <f>INDEX(Table2[NAMA BARANG],MATCH(ROW()-1,Table2[//]))</f>
        <v>Garisan set Cow 2016 (60)</v>
      </c>
      <c r="B890" s="7">
        <f>INDEX(Table2[TT],MATCH(ROW()-1,Table2[//]))</f>
        <v>1</v>
      </c>
      <c r="C890" s="8" t="str">
        <f>INDEX(Table2[KET],MATCH(ROW()-1,Table2[//]))</f>
        <v>20 box</v>
      </c>
    </row>
    <row r="891" spans="1:3">
      <c r="A891" s="6" t="str">
        <f>INDEX(Table2[NAMA BARANG],MATCH(ROW()-1,Table2[//]))</f>
        <v>Garisan set Elephant 2016 (60)</v>
      </c>
      <c r="B891" s="7">
        <f>INDEX(Table2[TT],MATCH(ROW()-1,Table2[//]))</f>
        <v>2</v>
      </c>
      <c r="C891" s="8" t="str">
        <f>INDEX(Table2[KET],MATCH(ROW()-1,Table2[//]))</f>
        <v>20 box</v>
      </c>
    </row>
    <row r="892" spans="1:3">
      <c r="A892" s="6" t="str">
        <f>INDEX(Table2[NAMA BARANG],MATCH(ROW()-1,Table2[//]))</f>
        <v>Garisan set XD 1516 PR</v>
      </c>
      <c r="B892" s="7">
        <f>INDEX(Table2[TT],MATCH(ROW()-1,Table2[//]))</f>
        <v>1</v>
      </c>
      <c r="C892" s="8" t="str">
        <f>INDEX(Table2[KET],MATCH(ROW()-1,Table2[//]))</f>
        <v>110 dos</v>
      </c>
    </row>
    <row r="893" spans="1:3">
      <c r="A893" s="6" t="str">
        <f>INDEX(Table2[NAMA BARANG],MATCH(ROW()-1,Table2[//]))</f>
        <v>Garisan set Δ 9102 pony(2)</v>
      </c>
      <c r="B893" s="7">
        <f>INDEX(Table2[TT],MATCH(ROW()-1,Table2[//]))</f>
        <v>2</v>
      </c>
      <c r="C893" s="8">
        <f>INDEX(Table2[KET],MATCH(ROW()-1,Table2[//]))</f>
        <v>640</v>
      </c>
    </row>
    <row r="894" spans="1:3">
      <c r="A894" s="6" t="str">
        <f>INDEX(Table2[NAMA BARANG],MATCH(ROW()-1,Table2[//]))</f>
        <v>Garisan Si Rei A 1101 Jiyu</v>
      </c>
      <c r="B894" s="7">
        <f>INDEX(Table2[TT],MATCH(ROW()-1,Table2[//]))</f>
        <v>6</v>
      </c>
      <c r="C894" s="8" t="str">
        <f>INDEX(Table2[KET],MATCH(ROW()-1,Table2[//]))</f>
        <v>960 set</v>
      </c>
    </row>
    <row r="895" spans="1:3">
      <c r="A895" s="6" t="str">
        <f>INDEX(Table2[NAMA BARANG],MATCH(ROW()-1,Table2[//]))</f>
        <v>Garisan SO 7235 Heart Stationery 24cm Besi</v>
      </c>
      <c r="B895" s="7">
        <f>INDEX(Table2[TT],MATCH(ROW()-1,Table2[//]))</f>
        <v>2</v>
      </c>
      <c r="C895" s="8" t="str">
        <f>INDEX(Table2[KET],MATCH(ROW()-1,Table2[//]))</f>
        <v>2400 pc</v>
      </c>
    </row>
    <row r="896" spans="1:3">
      <c r="A896" s="6" t="str">
        <f>INDEX(Table2[NAMA BARANG],MATCH(ROW()-1,Table2[//]))</f>
        <v>Garisan UMPTN (50)</v>
      </c>
      <c r="B896" s="7">
        <f>INDEX(Table2[TT],MATCH(ROW()-1,Table2[//]))</f>
        <v>1</v>
      </c>
      <c r="C896" s="8" t="str">
        <f>INDEX(Table2[KET],MATCH(ROW()-1,Table2[//]))</f>
        <v>10000 pc</v>
      </c>
    </row>
    <row r="897" spans="1:3">
      <c r="A897" s="6" t="str">
        <f>INDEX(Table2[NAMA BARANG],MATCH(ROW()-1,Table2[//]))</f>
        <v>Garisan VC 084 30cm Biasa(5), Faktur(8)</v>
      </c>
      <c r="B897" s="7">
        <f>INDEX(Table2[TT],MATCH(ROW()-1,Table2[//]))</f>
        <v>13</v>
      </c>
      <c r="C897" s="8" t="str">
        <f>INDEX(Table2[KET],MATCH(ROW()-1,Table2[//]))</f>
        <v>960 PCS</v>
      </c>
    </row>
    <row r="898" spans="1:3">
      <c r="A898" s="6" t="str">
        <f>INDEX(Table2[NAMA BARANG],MATCH(ROW()-1,Table2[//]))</f>
        <v>Garisan XD 1516/ 15 cm lentur 1x36</v>
      </c>
      <c r="B898" s="7">
        <f>INDEX(Table2[TT],MATCH(ROW()-1,Table2[//]))</f>
        <v>10</v>
      </c>
      <c r="C898" s="8" t="str">
        <f>INDEX(Table2[KET],MATCH(ROW()-1,Table2[//]))</f>
        <v>80 box</v>
      </c>
    </row>
    <row r="899" spans="1:3">
      <c r="A899" s="6" t="str">
        <f>INDEX(Table2[NAMA BARANG],MATCH(ROW()-1,Table2[//]))</f>
        <v>Garisan XT 997 (1x60)</v>
      </c>
      <c r="B899" s="7">
        <f>INDEX(Table2[TT],MATCH(ROW()-1,Table2[//]))</f>
        <v>1</v>
      </c>
      <c r="C899" s="8" t="str">
        <f>INDEX(Table2[KET],MATCH(ROW()-1,Table2[//]))</f>
        <v>30 box</v>
      </c>
    </row>
    <row r="900" spans="1:3">
      <c r="A900" s="6" t="str">
        <f>INDEX(Table2[NAMA BARANG],MATCH(ROW()-1,Table2[//]))</f>
        <v>Garisan YS 2020</v>
      </c>
      <c r="B900" s="7">
        <f>INDEX(Table2[TT],MATCH(ROW()-1,Table2[//]))</f>
        <v>9</v>
      </c>
      <c r="C900" s="8" t="str">
        <f>INDEX(Table2[KET],MATCH(ROW()-1,Table2[//]))</f>
        <v>100 ls</v>
      </c>
    </row>
    <row r="901" spans="1:3">
      <c r="A901" s="6" t="str">
        <f>INDEX(Table2[NAMA BARANG],MATCH(ROW()-1,Table2[//]))</f>
        <v>Garisan YS 3030</v>
      </c>
      <c r="B901" s="7">
        <f>INDEX(Table2[TT],MATCH(ROW()-1,Table2[//]))</f>
        <v>4</v>
      </c>
      <c r="C901" s="8" t="str">
        <f>INDEX(Table2[KET],MATCH(ROW()-1,Table2[//]))</f>
        <v>100 ls</v>
      </c>
    </row>
    <row r="902" spans="1:3">
      <c r="A902" s="6" t="str">
        <f>INDEX(Table2[NAMA BARANG],MATCH(ROW()-1,Table2[//]))</f>
        <v>Gift Card HL-847 Kotak Gliter (250)</v>
      </c>
      <c r="B902" s="7">
        <f>INDEX(Table2[TT],MATCH(ROW()-1,Table2[//]))</f>
        <v>1</v>
      </c>
      <c r="C902" s="8" t="str">
        <f>INDEX(Table2[KET],MATCH(ROW()-1,Table2[//]))</f>
        <v>100 disp</v>
      </c>
    </row>
    <row r="903" spans="1:3">
      <c r="A903" s="6" t="str">
        <f>INDEX(Table2[NAMA BARANG],MATCH(ROW()-1,Table2[//]))</f>
        <v>Gk Hp Disney GT Hp 1</v>
      </c>
      <c r="B903" s="7">
        <f>INDEX(Table2[TT],MATCH(ROW()-1,Table2[//]))</f>
        <v>1</v>
      </c>
      <c r="C903" s="8" t="str">
        <f>INDEX(Table2[KET],MATCH(ROW()-1,Table2[//]))</f>
        <v>120 ls</v>
      </c>
    </row>
    <row r="904" spans="1:3">
      <c r="A904" s="6" t="str">
        <f>INDEX(Table2[NAMA BARANG],MATCH(ROW()-1,Table2[//]))</f>
        <v>Gliter 612 (8891)</v>
      </c>
      <c r="B904" s="7">
        <f>INDEX(Table2[TT],MATCH(ROW()-1,Table2[//]))</f>
        <v>9</v>
      </c>
      <c r="C904" s="8" t="str">
        <f>INDEX(Table2[KET],MATCH(ROW()-1,Table2[//]))</f>
        <v>288 pc</v>
      </c>
    </row>
    <row r="905" spans="1:3">
      <c r="A905" s="6" t="str">
        <f>INDEX(Table2[NAMA BARANG],MATCH(ROW()-1,Table2[//]))</f>
        <v>Gliter 806</v>
      </c>
      <c r="B905" s="7">
        <f>INDEX(Table2[TT],MATCH(ROW()-1,Table2[//]))</f>
        <v>4</v>
      </c>
      <c r="C905" s="8">
        <f>INDEX(Table2[KET],MATCH(ROW()-1,Table2[//]))</f>
        <v>288</v>
      </c>
    </row>
    <row r="906" spans="1:3">
      <c r="A906" s="6" t="str">
        <f>INDEX(Table2[NAMA BARANG],MATCH(ROW()-1,Table2[//]))</f>
        <v>Gliter 9106/ 9006</v>
      </c>
      <c r="B906" s="7">
        <f>INDEX(Table2[TT],MATCH(ROW()-1,Table2[//]))</f>
        <v>18</v>
      </c>
      <c r="C906" s="8" t="str">
        <f>INDEX(Table2[KET],MATCH(ROW()-1,Table2[//]))</f>
        <v>288 Renteng</v>
      </c>
    </row>
    <row r="907" spans="1:3">
      <c r="A907" s="6" t="str">
        <f>INDEX(Table2[NAMA BARANG],MATCH(ROW()-1,Table2[//]))</f>
        <v>Gliter CG 8891-2 silver</v>
      </c>
      <c r="B907" s="7">
        <f>INDEX(Table2[TT],MATCH(ROW()-1,Table2[//]))</f>
        <v>1</v>
      </c>
      <c r="C907" s="8" t="str">
        <f>INDEX(Table2[KET],MATCH(ROW()-1,Table2[//]))</f>
        <v>288 rtg</v>
      </c>
    </row>
    <row r="908" spans="1:3">
      <c r="A908" s="6" t="str">
        <f>INDEX(Table2[NAMA BARANG],MATCH(ROW()-1,Table2[//]))</f>
        <v>Gliter CG 8891-3 emas</v>
      </c>
      <c r="B908" s="7">
        <f>INDEX(Table2[TT],MATCH(ROW()-1,Table2[//]))</f>
        <v>1</v>
      </c>
      <c r="C908" s="8" t="str">
        <f>INDEX(Table2[KET],MATCH(ROW()-1,Table2[//]))</f>
        <v>288 rtg</v>
      </c>
    </row>
    <row r="909" spans="1:3">
      <c r="A909" s="6" t="str">
        <f>INDEX(Table2[NAMA BARANG],MATCH(ROW()-1,Table2[//]))</f>
        <v>Gliter G 816 metallik</v>
      </c>
      <c r="B909" s="7">
        <f>INDEX(Table2[TT],MATCH(ROW()-1,Table2[//]))</f>
        <v>5</v>
      </c>
      <c r="C909" s="8" t="str">
        <f>INDEX(Table2[KET],MATCH(ROW()-1,Table2[//]))</f>
        <v>288 pc</v>
      </c>
    </row>
    <row r="910" spans="1:3">
      <c r="A910" s="6" t="str">
        <f>INDEX(Table2[NAMA BARANG],MATCH(ROW()-1,Table2[//]))</f>
        <v>Gliter glue 8891-4</v>
      </c>
      <c r="B910" s="7">
        <f>INDEX(Table2[TT],MATCH(ROW()-1,Table2[//]))</f>
        <v>11</v>
      </c>
      <c r="C910" s="8">
        <f>INDEX(Table2[KET],MATCH(ROW()-1,Table2[//]))</f>
        <v>288</v>
      </c>
    </row>
    <row r="911" spans="1:3">
      <c r="A911" s="6" t="str">
        <f>INDEX(Table2[NAMA BARANG],MATCH(ROW()-1,Table2[//]))</f>
        <v>Gliter glue 8891-5</v>
      </c>
      <c r="B911" s="7">
        <f>INDEX(Table2[TT],MATCH(ROW()-1,Table2[//]))</f>
        <v>7</v>
      </c>
      <c r="C911" s="8" t="str">
        <f>INDEX(Table2[KET],MATCH(ROW()-1,Table2[//]))</f>
        <v>288 pc</v>
      </c>
    </row>
    <row r="912" spans="1:3">
      <c r="A912" s="6" t="str">
        <f>INDEX(Table2[NAMA BARANG],MATCH(ROW()-1,Table2[//]))</f>
        <v>Gliter glue 8891-6 (pelangi)</v>
      </c>
      <c r="B912" s="7">
        <f>INDEX(Table2[TT],MATCH(ROW()-1,Table2[//]))</f>
        <v>4</v>
      </c>
      <c r="C912" s="8">
        <f>INDEX(Table2[KET],MATCH(ROW()-1,Table2[//]))</f>
        <v>288</v>
      </c>
    </row>
    <row r="913" spans="1:3">
      <c r="A913" s="6" t="str">
        <f>INDEX(Table2[NAMA BARANG],MATCH(ROW()-1,Table2[//]))</f>
        <v>Gliter JBS 003(1)</v>
      </c>
      <c r="B913" s="7">
        <f>INDEX(Table2[TT],MATCH(ROW()-1,Table2[//]))</f>
        <v>1</v>
      </c>
      <c r="C913" s="8">
        <f>INDEX(Table2[KET],MATCH(ROW()-1,Table2[//]))</f>
        <v>288</v>
      </c>
    </row>
    <row r="914" spans="1:3">
      <c r="A914" s="6" t="str">
        <f>INDEX(Table2[NAMA BARANG],MATCH(ROW()-1,Table2[//]))</f>
        <v>Gliter JBS 004</v>
      </c>
      <c r="B914" s="7">
        <f>INDEX(Table2[TT],MATCH(ROW()-1,Table2[//]))</f>
        <v>1</v>
      </c>
      <c r="C914" s="8" t="str">
        <f>INDEX(Table2[KET],MATCH(ROW()-1,Table2[//]))</f>
        <v>288 renteng</v>
      </c>
    </row>
    <row r="915" spans="1:3">
      <c r="A915" s="6" t="str">
        <f>INDEX(Table2[NAMA BARANG],MATCH(ROW()-1,Table2[//]))</f>
        <v>Gliter metalik campur</v>
      </c>
      <c r="B915" s="7">
        <f>INDEX(Table2[TT],MATCH(ROW()-1,Table2[//]))</f>
        <v>8</v>
      </c>
      <c r="C915" s="8" t="str">
        <f>INDEX(Table2[KET],MATCH(ROW()-1,Table2[//]))</f>
        <v>288 renteng</v>
      </c>
    </row>
    <row r="916" spans="1:3">
      <c r="A916" s="6" t="str">
        <f>INDEX(Table2[NAMA BARANG],MATCH(ROW()-1,Table2[//]))</f>
        <v>Gliter polos</v>
      </c>
      <c r="B916" s="7">
        <f>INDEX(Table2[TT],MATCH(ROW()-1,Table2[//]))</f>
        <v>8</v>
      </c>
      <c r="C916" s="8">
        <f>INDEX(Table2[KET],MATCH(ROW()-1,Table2[//]))</f>
        <v>288</v>
      </c>
    </row>
    <row r="917" spans="1:3">
      <c r="A917" s="6" t="str">
        <f>INDEX(Table2[NAMA BARANG],MATCH(ROW()-1,Table2[//]))</f>
        <v>Gliter powder 15gr CC888</v>
      </c>
      <c r="B917" s="7">
        <f>INDEX(Table2[TT],MATCH(ROW()-1,Table2[//]))</f>
        <v>20</v>
      </c>
      <c r="C917" s="8" t="str">
        <f>INDEX(Table2[KET],MATCH(ROW()-1,Table2[//]))</f>
        <v>576 pc</v>
      </c>
    </row>
    <row r="918" spans="1:3">
      <c r="A918" s="6" t="str">
        <f>INDEX(Table2[NAMA BARANG],MATCH(ROW()-1,Table2[//]))</f>
        <v>Gliter PVC 12 (8891-7)</v>
      </c>
      <c r="B918" s="7">
        <f>INDEX(Table2[TT],MATCH(ROW()-1,Table2[//]))</f>
        <v>43</v>
      </c>
      <c r="C918" s="8" t="str">
        <f>INDEX(Table2[KET],MATCH(ROW()-1,Table2[//]))</f>
        <v>96 ls</v>
      </c>
    </row>
    <row r="919" spans="1:3">
      <c r="A919" s="6" t="str">
        <f>INDEX(Table2[NAMA BARANG],MATCH(ROW()-1,Table2[//]))</f>
        <v>Gliter tabung PHS</v>
      </c>
      <c r="B919" s="7">
        <f>INDEX(Table2[TT],MATCH(ROW()-1,Table2[//]))</f>
        <v>14</v>
      </c>
      <c r="C919" s="8">
        <f>INDEX(Table2[KET],MATCH(ROW()-1,Table2[//]))</f>
        <v>288</v>
      </c>
    </row>
    <row r="920" spans="1:3">
      <c r="A920" s="6" t="str">
        <f>INDEX(Table2[NAMA BARANG],MATCH(ROW()-1,Table2[//]))</f>
        <v>Glitter GF 32</v>
      </c>
      <c r="B920" s="7">
        <f>INDEX(Table2[TT],MATCH(ROW()-1,Table2[//]))</f>
        <v>30</v>
      </c>
      <c r="C920" s="8" t="str">
        <f>INDEX(Table2[KET],MATCH(ROW()-1,Table2[//]))</f>
        <v>96 pc</v>
      </c>
    </row>
    <row r="921" spans="1:3">
      <c r="A921" s="6" t="str">
        <f>INDEX(Table2[NAMA BARANG],MATCH(ROW()-1,Table2[//]))</f>
        <v>Gun Tacker S 2308</v>
      </c>
      <c r="B921" s="7">
        <f>INDEX(Table2[TT],MATCH(ROW()-1,Table2[//]))</f>
        <v>1</v>
      </c>
      <c r="C921" s="8" t="str">
        <f>INDEX(Table2[KET],MATCH(ROW()-1,Table2[//]))</f>
        <v>48 pc</v>
      </c>
    </row>
    <row r="922" spans="1:3">
      <c r="A922" s="6" t="str">
        <f>INDEX(Table2[NAMA BARANG],MATCH(ROW()-1,Table2[//]))</f>
        <v>Gunting 206j-1 cola</v>
      </c>
      <c r="B922" s="7">
        <f>INDEX(Table2[TT],MATCH(ROW()-1,Table2[//]))</f>
        <v>1</v>
      </c>
      <c r="C922" s="8" t="str">
        <f>INDEX(Table2[KET],MATCH(ROW()-1,Table2[//]))</f>
        <v>1200 pc</v>
      </c>
    </row>
    <row r="923" spans="1:3">
      <c r="A923" s="6" t="str">
        <f>INDEX(Table2[NAMA BARANG],MATCH(ROW()-1,Table2[//]))</f>
        <v>Gunting 206j-2 k mas</v>
      </c>
      <c r="B923" s="7">
        <f>INDEX(Table2[TT],MATCH(ROW()-1,Table2[//]))</f>
        <v>2</v>
      </c>
      <c r="C923" s="8" t="str">
        <f>INDEX(Table2[KET],MATCH(ROW()-1,Table2[//]))</f>
        <v>1200 pc</v>
      </c>
    </row>
    <row r="924" spans="1:3">
      <c r="A924" s="6" t="str">
        <f>INDEX(Table2[NAMA BARANG],MATCH(ROW()-1,Table2[//]))</f>
        <v>Gunting 304j-1 kecil</v>
      </c>
      <c r="B924" s="7">
        <f>INDEX(Table2[TT],MATCH(ROW()-1,Table2[//]))</f>
        <v>3</v>
      </c>
      <c r="C924" s="8" t="str">
        <f>INDEX(Table2[KET],MATCH(ROW()-1,Table2[//]))</f>
        <v>1200 pc</v>
      </c>
    </row>
    <row r="925" spans="1:3">
      <c r="A925" s="6" t="str">
        <f>INDEX(Table2[NAMA BARANG],MATCH(ROW()-1,Table2[//]))</f>
        <v>Gunting 304j-2 k mas</v>
      </c>
      <c r="B925" s="7">
        <f>INDEX(Table2[TT],MATCH(ROW()-1,Table2[//]))</f>
        <v>3</v>
      </c>
      <c r="C925" s="8" t="str">
        <f>INDEX(Table2[KET],MATCH(ROW()-1,Table2[//]))</f>
        <v>1200 pc</v>
      </c>
    </row>
    <row r="926" spans="1:3">
      <c r="A926" s="6" t="str">
        <f>INDEX(Table2[NAMA BARANG],MATCH(ROW()-1,Table2[//]))</f>
        <v>Gunting Davis DuL (6)</v>
      </c>
      <c r="B926" s="7">
        <f>INDEX(Table2[TT],MATCH(ROW()-1,Table2[//]))</f>
        <v>3</v>
      </c>
      <c r="C926" s="8" t="str">
        <f>INDEX(Table2[KET],MATCH(ROW()-1,Table2[//]))</f>
        <v>50 ls</v>
      </c>
    </row>
    <row r="927" spans="1:3">
      <c r="A927" s="6" t="str">
        <f>INDEX(Table2[NAMA BARANG],MATCH(ROW()-1,Table2[//]))</f>
        <v>Gunting HT 707 T</v>
      </c>
      <c r="B927" s="7">
        <f>INDEX(Table2[TT],MATCH(ROW()-1,Table2[//]))</f>
        <v>2</v>
      </c>
      <c r="C927" s="8" t="str">
        <f>INDEX(Table2[KET],MATCH(ROW()-1,Table2[//]))</f>
        <v>30 ls</v>
      </c>
    </row>
    <row r="928" spans="1:3">
      <c r="A928" s="6" t="str">
        <f>INDEX(Table2[NAMA BARANG],MATCH(ROW()-1,Table2[//]))</f>
        <v>Gunting Ideal K 100</v>
      </c>
      <c r="B928" s="7">
        <f>INDEX(Table2[TT],MATCH(ROW()-1,Table2[//]))</f>
        <v>8</v>
      </c>
      <c r="C928" s="8" t="str">
        <f>INDEX(Table2[KET],MATCH(ROW()-1,Table2[//]))</f>
        <v>48 ls</v>
      </c>
    </row>
    <row r="929" spans="1:3">
      <c r="A929" s="6" t="str">
        <f>INDEX(Table2[NAMA BARANG],MATCH(ROW()-1,Table2[//]))</f>
        <v>Gunting Ideal K 200</v>
      </c>
      <c r="B929" s="7">
        <f>INDEX(Table2[TT],MATCH(ROW()-1,Table2[//]))</f>
        <v>14</v>
      </c>
      <c r="C929" s="8" t="str">
        <f>INDEX(Table2[KET],MATCH(ROW()-1,Table2[//]))</f>
        <v>48 ls</v>
      </c>
    </row>
    <row r="930" spans="1:3">
      <c r="A930" s="6" t="str">
        <f>INDEX(Table2[NAMA BARANG],MATCH(ROW()-1,Table2[//]))</f>
        <v>Gunting Ideal K 400</v>
      </c>
      <c r="B930" s="7">
        <f>INDEX(Table2[TT],MATCH(ROW()-1,Table2[//]))</f>
        <v>4</v>
      </c>
      <c r="C930" s="8" t="str">
        <f>INDEX(Table2[KET],MATCH(ROW()-1,Table2[//]))</f>
        <v>24 ls</v>
      </c>
    </row>
    <row r="931" spans="1:3">
      <c r="A931" s="6" t="str">
        <f>INDEX(Table2[NAMA BARANG],MATCH(ROW()-1,Table2[//]))</f>
        <v>Gunting Infico SC 100 blk</v>
      </c>
      <c r="B931" s="7">
        <f>INDEX(Table2[TT],MATCH(ROW()-1,Table2[//]))</f>
        <v>4</v>
      </c>
      <c r="C931" s="8" t="str">
        <f>INDEX(Table2[KET],MATCH(ROW()-1,Table2[//]))</f>
        <v>30 ls</v>
      </c>
    </row>
    <row r="932" spans="1:3">
      <c r="A932" s="6" t="str">
        <f>INDEX(Table2[NAMA BARANG],MATCH(ROW()-1,Table2[//]))</f>
        <v>Gunting Infico SC 40</v>
      </c>
      <c r="B932" s="7">
        <f>INDEX(Table2[TT],MATCH(ROW()-1,Table2[//]))</f>
        <v>7</v>
      </c>
      <c r="C932" s="8" t="str">
        <f>INDEX(Table2[KET],MATCH(ROW()-1,Table2[//]))</f>
        <v>40 ls</v>
      </c>
    </row>
    <row r="933" spans="1:3">
      <c r="A933" s="6" t="str">
        <f>INDEX(Table2[NAMA BARANG],MATCH(ROW()-1,Table2[//]))</f>
        <v>Gunting Infico SC 50</v>
      </c>
      <c r="B933" s="7">
        <f>INDEX(Table2[TT],MATCH(ROW()-1,Table2[//]))</f>
        <v>14</v>
      </c>
      <c r="C933" s="8" t="str">
        <f>INDEX(Table2[KET],MATCH(ROW()-1,Table2[//]))</f>
        <v>40 ls</v>
      </c>
    </row>
    <row r="934" spans="1:3">
      <c r="A934" s="6" t="str">
        <f>INDEX(Table2[NAMA BARANG],MATCH(ROW()-1,Table2[//]))</f>
        <v>Gunting Junior J 400</v>
      </c>
      <c r="B934" s="7">
        <f>INDEX(Table2[TT],MATCH(ROW()-1,Table2[//]))</f>
        <v>2</v>
      </c>
      <c r="C934" s="8" t="str">
        <f>INDEX(Table2[KET],MATCH(ROW()-1,Table2[//]))</f>
        <v>24 ls</v>
      </c>
    </row>
    <row r="935" spans="1:3">
      <c r="A935" s="6" t="str">
        <f>INDEX(Table2[NAMA BARANG],MATCH(ROW()-1,Table2[//]))</f>
        <v>Gunting Junior J100</v>
      </c>
      <c r="B935" s="7">
        <f>INDEX(Table2[TT],MATCH(ROW()-1,Table2[//]))</f>
        <v>4</v>
      </c>
      <c r="C935" s="8" t="str">
        <f>INDEX(Table2[KET],MATCH(ROW()-1,Table2[//]))</f>
        <v>48 ls</v>
      </c>
    </row>
    <row r="936" spans="1:3">
      <c r="A936" s="6" t="str">
        <f>INDEX(Table2[NAMA BARANG],MATCH(ROW()-1,Table2[//]))</f>
        <v>Gunting Junior J200</v>
      </c>
      <c r="B936" s="7">
        <f>INDEX(Table2[TT],MATCH(ROW()-1,Table2[//]))</f>
        <v>3</v>
      </c>
      <c r="C936" s="8" t="str">
        <f>INDEX(Table2[KET],MATCH(ROW()-1,Table2[//]))</f>
        <v>48 ls</v>
      </c>
    </row>
    <row r="937" spans="1:3">
      <c r="A937" s="6" t="str">
        <f>INDEX(Table2[NAMA BARANG],MATCH(ROW()-1,Table2[//]))</f>
        <v>Gunting Kaibo</v>
      </c>
      <c r="B937" s="7">
        <f>INDEX(Table2[TT],MATCH(ROW()-1,Table2[//]))</f>
        <v>3</v>
      </c>
      <c r="C937" s="8">
        <f>INDEX(Table2[KET],MATCH(ROW()-1,Table2[//]))</f>
        <v>0</v>
      </c>
    </row>
    <row r="938" spans="1:3">
      <c r="A938" s="6" t="str">
        <f>INDEX(Table2[NAMA BARANG],MATCH(ROW()-1,Table2[//]))</f>
        <v>Gunting KS-C 401 BC (4 pc)</v>
      </c>
      <c r="B938" s="7">
        <f>INDEX(Table2[TT],MATCH(ROW()-1,Table2[//]))</f>
        <v>4</v>
      </c>
      <c r="C938" s="8" t="str">
        <f>INDEX(Table2[KET],MATCH(ROW()-1,Table2[//]))</f>
        <v>12 box</v>
      </c>
    </row>
    <row r="939" spans="1:3">
      <c r="A939" s="6" t="str">
        <f>INDEX(Table2[NAMA BARANG],MATCH(ROW()-1,Table2[//]))</f>
        <v>Gunting kuku 777 H 211 B</v>
      </c>
      <c r="B939" s="7">
        <f>INDEX(Table2[TT],MATCH(ROW()-1,Table2[//]))</f>
        <v>41</v>
      </c>
      <c r="C939" s="8" t="str">
        <f>INDEX(Table2[KET],MATCH(ROW()-1,Table2[//]))</f>
        <v>50 ls</v>
      </c>
    </row>
    <row r="940" spans="1:3">
      <c r="A940" s="6" t="str">
        <f>INDEX(Table2[NAMA BARANG],MATCH(ROW()-1,Table2[//]))</f>
        <v>Gunting Kuku 9 macam</v>
      </c>
      <c r="B940" s="7">
        <f>INDEX(Table2[TT],MATCH(ROW()-1,Table2[//]))</f>
        <v>1</v>
      </c>
      <c r="C940" s="8" t="str">
        <f>INDEX(Table2[KET],MATCH(ROW()-1,Table2[//]))</f>
        <v>100 ls</v>
      </c>
    </row>
    <row r="941" spans="1:3">
      <c r="A941" s="6" t="str">
        <f>INDEX(Table2[NAMA BARANG],MATCH(ROW()-1,Table2[//]))</f>
        <v>Gunting Kuku gum 010</v>
      </c>
      <c r="B941" s="7">
        <f>INDEX(Table2[TT],MATCH(ROW()-1,Table2[//]))</f>
        <v>4</v>
      </c>
      <c r="C941" s="8" t="str">
        <f>INDEX(Table2[KET],MATCH(ROW()-1,Table2[//]))</f>
        <v>720 pc</v>
      </c>
    </row>
    <row r="942" spans="1:3">
      <c r="A942" s="6" t="str">
        <f>INDEX(Table2[NAMA BARANG],MATCH(ROW()-1,Table2[//]))</f>
        <v>Gunting Kuku polos 602</v>
      </c>
      <c r="B942" s="7">
        <f>INDEX(Table2[TT],MATCH(ROW()-1,Table2[//]))</f>
        <v>3</v>
      </c>
      <c r="C942" s="8" t="str">
        <f>INDEX(Table2[KET],MATCH(ROW()-1,Table2[//]))</f>
        <v>100 ls</v>
      </c>
    </row>
    <row r="943" spans="1:3">
      <c r="A943" s="6" t="str">
        <f>INDEX(Table2[NAMA BARANG],MATCH(ROW()-1,Table2[//]))</f>
        <v>Gunting Kuku Van Art F1</v>
      </c>
      <c r="B943" s="7">
        <f>INDEX(Table2[TT],MATCH(ROW()-1,Table2[//]))</f>
        <v>17</v>
      </c>
      <c r="C943" s="8" t="str">
        <f>INDEX(Table2[KET],MATCH(ROW()-1,Table2[//]))</f>
        <v>100 ls</v>
      </c>
    </row>
    <row r="944" spans="1:3">
      <c r="A944" s="6" t="str">
        <f>INDEX(Table2[NAMA BARANG],MATCH(ROW()-1,Table2[//]))</f>
        <v>Gunting Kuku Van Art F2</v>
      </c>
      <c r="B944" s="7">
        <f>INDEX(Table2[TT],MATCH(ROW()-1,Table2[//]))</f>
        <v>15</v>
      </c>
      <c r="C944" s="8" t="str">
        <f>INDEX(Table2[KET],MATCH(ROW()-1,Table2[//]))</f>
        <v>100 ls</v>
      </c>
    </row>
    <row r="945" spans="1:3">
      <c r="A945" s="6" t="str">
        <f>INDEX(Table2[NAMA BARANG],MATCH(ROW()-1,Table2[//]))</f>
        <v>Gunting Kuku Van Art F3</v>
      </c>
      <c r="B945" s="7">
        <f>INDEX(Table2[TT],MATCH(ROW()-1,Table2[//]))</f>
        <v>15</v>
      </c>
      <c r="C945" s="8" t="str">
        <f>INDEX(Table2[KET],MATCH(ROW()-1,Table2[//]))</f>
        <v>100 ls</v>
      </c>
    </row>
    <row r="946" spans="1:3">
      <c r="A946" s="6" t="str">
        <f>INDEX(Table2[NAMA BARANG],MATCH(ROW()-1,Table2[//]))</f>
        <v>Gunting Kuku Van Art F4</v>
      </c>
      <c r="B946" s="7">
        <f>INDEX(Table2[TT],MATCH(ROW()-1,Table2[//]))</f>
        <v>14</v>
      </c>
      <c r="C946" s="8" t="str">
        <f>INDEX(Table2[KET],MATCH(ROW()-1,Table2[//]))</f>
        <v>100 ls</v>
      </c>
    </row>
    <row r="947" spans="1:3">
      <c r="A947" s="6" t="str">
        <f>INDEX(Table2[NAMA BARANG],MATCH(ROW()-1,Table2[//]))</f>
        <v>Gunting Kuku Vanco GK 605  (3)/ GK 607 (1)</v>
      </c>
      <c r="B947" s="7">
        <f>INDEX(Table2[TT],MATCH(ROW()-1,Table2[//]))</f>
        <v>5</v>
      </c>
      <c r="C947" s="8" t="str">
        <f>INDEX(Table2[KET],MATCH(ROW()-1,Table2[//]))</f>
        <v>50 ls</v>
      </c>
    </row>
    <row r="948" spans="1:3">
      <c r="A948" s="6" t="str">
        <f>INDEX(Table2[NAMA BARANG],MATCH(ROW()-1,Table2[//]))</f>
        <v>Gunting lipat Besar (L)</v>
      </c>
      <c r="B948" s="7">
        <f>INDEX(Table2[TT],MATCH(ROW()-1,Table2[//]))</f>
        <v>3</v>
      </c>
      <c r="C948" s="8" t="str">
        <f>INDEX(Table2[KET],MATCH(ROW()-1,Table2[//]))</f>
        <v>50 ls</v>
      </c>
    </row>
    <row r="949" spans="1:3">
      <c r="A949" s="6" t="str">
        <f>INDEX(Table2[NAMA BARANG],MATCH(ROW()-1,Table2[//]))</f>
        <v>Gunting lipat ht S</v>
      </c>
      <c r="B949" s="7">
        <f>INDEX(Table2[TT],MATCH(ROW()-1,Table2[//]))</f>
        <v>8</v>
      </c>
      <c r="C949" s="8" t="str">
        <f>INDEX(Table2[KET],MATCH(ROW()-1,Table2[//]))</f>
        <v>100 ls</v>
      </c>
    </row>
    <row r="950" spans="1:3">
      <c r="A950" s="6" t="str">
        <f>INDEX(Table2[NAMA BARANG],MATCH(ROW()-1,Table2[//]))</f>
        <v>Gunting lipat M</v>
      </c>
      <c r="B950" s="7">
        <f>INDEX(Table2[TT],MATCH(ROW()-1,Table2[//]))</f>
        <v>3</v>
      </c>
      <c r="C950" s="8" t="str">
        <f>INDEX(Table2[KET],MATCH(ROW()-1,Table2[//]))</f>
        <v>100 ls</v>
      </c>
    </row>
    <row r="951" spans="1:3">
      <c r="A951" s="6" t="str">
        <f>INDEX(Table2[NAMA BARANG],MATCH(ROW()-1,Table2[//]))</f>
        <v>Gunting prima SS-01</v>
      </c>
      <c r="B951" s="7">
        <f>INDEX(Table2[TT],MATCH(ROW()-1,Table2[//]))</f>
        <v>3</v>
      </c>
      <c r="C951" s="8" t="str">
        <f>INDEX(Table2[KET],MATCH(ROW()-1,Table2[//]))</f>
        <v>60 ls</v>
      </c>
    </row>
    <row r="952" spans="1:3">
      <c r="A952" s="6" t="str">
        <f>INDEX(Table2[NAMA BARANG],MATCH(ROW()-1,Table2[//]))</f>
        <v>Gunting Rambut T 826</v>
      </c>
      <c r="B952" s="7">
        <f>INDEX(Table2[TT],MATCH(ROW()-1,Table2[//]))</f>
        <v>6</v>
      </c>
      <c r="C952" s="8" t="str">
        <f>INDEX(Table2[KET],MATCH(ROW()-1,Table2[//]))</f>
        <v>600 pc</v>
      </c>
    </row>
    <row r="953" spans="1:3">
      <c r="A953" s="6" t="str">
        <f>INDEX(Table2[NAMA BARANG],MATCH(ROW()-1,Table2[//]))</f>
        <v>Gunting Rambut TG 690</v>
      </c>
      <c r="B953" s="7">
        <f>INDEX(Table2[TT],MATCH(ROW()-1,Table2[//]))</f>
        <v>1</v>
      </c>
      <c r="C953" s="8" t="str">
        <f>INDEX(Table2[KET],MATCH(ROW()-1,Table2[//]))</f>
        <v>600 pc</v>
      </c>
    </row>
    <row r="954" spans="1:3">
      <c r="A954" s="6" t="str">
        <f>INDEX(Table2[NAMA BARANG],MATCH(ROW()-1,Table2[//]))</f>
        <v>Gunting SC 165</v>
      </c>
      <c r="B954" s="7">
        <f>INDEX(Table2[TT],MATCH(ROW()-1,Table2[//]))</f>
        <v>6</v>
      </c>
      <c r="C954" s="8" t="str">
        <f>INDEX(Table2[KET],MATCH(ROW()-1,Table2[//]))</f>
        <v>20 ls</v>
      </c>
    </row>
    <row r="955" spans="1:3">
      <c r="A955" s="6" t="str">
        <f>INDEX(Table2[NAMA BARANG],MATCH(ROW()-1,Table2[//]))</f>
        <v>Gunting set SC-826</v>
      </c>
      <c r="B955" s="7">
        <f>INDEX(Table2[TT],MATCH(ROW()-1,Table2[//]))</f>
        <v>5</v>
      </c>
      <c r="C955" s="8" t="str">
        <f>INDEX(Table2[KET],MATCH(ROW()-1,Table2[//]))</f>
        <v>816 pc</v>
      </c>
    </row>
    <row r="956" spans="1:3">
      <c r="A956" s="6" t="str">
        <f>INDEX(Table2[NAMA BARANG],MATCH(ROW()-1,Table2[//]))</f>
        <v>Gunting SH-2302 plst mini 1x52</v>
      </c>
      <c r="B956" s="7">
        <f>INDEX(Table2[TT],MATCH(ROW()-1,Table2[//]))</f>
        <v>5</v>
      </c>
      <c r="C956" s="8" t="str">
        <f>INDEX(Table2[KET],MATCH(ROW()-1,Table2[//]))</f>
        <v>12 box</v>
      </c>
    </row>
    <row r="957" spans="1:3">
      <c r="A957" s="6" t="str">
        <f>INDEX(Table2[NAMA BARANG],MATCH(ROW()-1,Table2[//]))</f>
        <v>Gunting sister MFL mix</v>
      </c>
      <c r="B957" s="7">
        <f>INDEX(Table2[TT],MATCH(ROW()-1,Table2[//]))</f>
        <v>5</v>
      </c>
      <c r="C957" s="8" t="str">
        <f>INDEX(Table2[KET],MATCH(ROW()-1,Table2[//]))</f>
        <v>20 ls</v>
      </c>
    </row>
    <row r="958" spans="1:3">
      <c r="A958" s="6" t="str">
        <f>INDEX(Table2[NAMA BARANG],MATCH(ROW()-1,Table2[//]))</f>
        <v>Gunting sister MFM</v>
      </c>
      <c r="B958" s="7">
        <f>INDEX(Table2[TT],MATCH(ROW()-1,Table2[//]))</f>
        <v>1</v>
      </c>
      <c r="C958" s="8" t="str">
        <f>INDEX(Table2[KET],MATCH(ROW()-1,Table2[//]))</f>
        <v>30 ls</v>
      </c>
    </row>
    <row r="959" spans="1:3">
      <c r="A959" s="6" t="str">
        <f>INDEX(Table2[NAMA BARANG],MATCH(ROW()-1,Table2[//]))</f>
        <v>Gunting SPM mix</v>
      </c>
      <c r="B959" s="7">
        <f>INDEX(Table2[TT],MATCH(ROW()-1,Table2[//]))</f>
        <v>6</v>
      </c>
      <c r="C959" s="8" t="str">
        <f>INDEX(Table2[KET],MATCH(ROW()-1,Table2[//]))</f>
        <v>60 ls</v>
      </c>
    </row>
    <row r="960" spans="1:3">
      <c r="A960" s="6" t="str">
        <f>INDEX(Table2[NAMA BARANG],MATCH(ROW()-1,Table2[//]))</f>
        <v>Gunting Trend LL (ATAS)</v>
      </c>
      <c r="B960" s="7">
        <f>INDEX(Table2[TT],MATCH(ROW()-1,Table2[//]))</f>
        <v>5</v>
      </c>
      <c r="C960" s="8" t="str">
        <f>INDEX(Table2[KET],MATCH(ROW()-1,Table2[//]))</f>
        <v>60 ls</v>
      </c>
    </row>
    <row r="961" spans="1:3">
      <c r="A961" s="6" t="str">
        <f>INDEX(Table2[NAMA BARANG],MATCH(ROW()-1,Table2[//]))</f>
        <v>Gunting Trend SS</v>
      </c>
      <c r="B961" s="7">
        <f>INDEX(Table2[TT],MATCH(ROW()-1,Table2[//]))</f>
        <v>18</v>
      </c>
      <c r="C961" s="8" t="str">
        <f>INDEX(Table2[KET],MATCH(ROW()-1,Table2[//]))</f>
        <v>60 ls</v>
      </c>
    </row>
    <row r="962" spans="1:3">
      <c r="A962" s="6" t="str">
        <f>INDEX(Table2[NAMA BARANG],MATCH(ROW()-1,Table2[//]))</f>
        <v xml:space="preserve">Gunting Trend XL </v>
      </c>
      <c r="B962" s="7">
        <f>INDEX(Table2[TT],MATCH(ROW()-1,Table2[//]))</f>
        <v>1</v>
      </c>
      <c r="C962" s="8" t="str">
        <f>INDEX(Table2[KET],MATCH(ROW()-1,Table2[//]))</f>
        <v>40 ls</v>
      </c>
    </row>
    <row r="963" spans="1:3">
      <c r="A963" s="6" t="str">
        <f>INDEX(Table2[NAMA BARANG],MATCH(ROW()-1,Table2[//]))</f>
        <v>Hand Counter Compas 999</v>
      </c>
      <c r="B963" s="7">
        <f>INDEX(Table2[TT],MATCH(ROW()-1,Table2[//]))</f>
        <v>1</v>
      </c>
      <c r="C963" s="8" t="str">
        <f>INDEX(Table2[KET],MATCH(ROW()-1,Table2[//]))</f>
        <v>240 pc</v>
      </c>
    </row>
    <row r="964" spans="1:3">
      <c r="A964" s="6" t="str">
        <f>INDEX(Table2[NAMA BARANG],MATCH(ROW()-1,Table2[//]))</f>
        <v>ID Card 612 (24)/ + Tali(24) B</v>
      </c>
      <c r="B964" s="7">
        <f>INDEX(Table2[TT],MATCH(ROW()-1,Table2[//]))</f>
        <v>44</v>
      </c>
      <c r="C964" s="8">
        <f>INDEX(Table2[KET],MATCH(ROW()-1,Table2[//]))</f>
        <v>2000</v>
      </c>
    </row>
    <row r="965" spans="1:3">
      <c r="A965" s="6" t="str">
        <f>INDEX(Table2[NAMA BARANG],MATCH(ROW()-1,Table2[//]))</f>
        <v>ID Card 612 (24)/ + Tali(24) Biru Tua</v>
      </c>
      <c r="B965" s="7">
        <f>INDEX(Table2[TT],MATCH(ROW()-1,Table2[//]))</f>
        <v>43</v>
      </c>
      <c r="C965" s="8">
        <f>INDEX(Table2[KET],MATCH(ROW()-1,Table2[//]))</f>
        <v>2000</v>
      </c>
    </row>
    <row r="966" spans="1:3">
      <c r="A966" s="6" t="str">
        <f>INDEX(Table2[NAMA BARANG],MATCH(ROW()-1,Table2[//]))</f>
        <v>ID Card 612 (24)/ + Tali(24) K</v>
      </c>
      <c r="B966" s="7">
        <f>INDEX(Table2[TT],MATCH(ROW()-1,Table2[//]))</f>
        <v>45</v>
      </c>
      <c r="C966" s="8">
        <f>INDEX(Table2[KET],MATCH(ROW()-1,Table2[//]))</f>
        <v>2000</v>
      </c>
    </row>
    <row r="967" spans="1:3">
      <c r="A967" s="6" t="str">
        <f>INDEX(Table2[NAMA BARANG],MATCH(ROW()-1,Table2[//]))</f>
        <v>ID Card 612 (24)/ + Tali(24) M</v>
      </c>
      <c r="B967" s="7">
        <f>INDEX(Table2[TT],MATCH(ROW()-1,Table2[//]))</f>
        <v>46</v>
      </c>
      <c r="C967" s="8">
        <f>INDEX(Table2[KET],MATCH(ROW()-1,Table2[//]))</f>
        <v>2000</v>
      </c>
    </row>
    <row r="968" spans="1:3">
      <c r="A968" s="6" t="str">
        <f>INDEX(Table2[NAMA BARANG],MATCH(ROW()-1,Table2[//]))</f>
        <v>ID Card 612 (24)/ + Tali(24) Orange</v>
      </c>
      <c r="B968" s="7">
        <f>INDEX(Table2[TT],MATCH(ROW()-1,Table2[//]))</f>
        <v>44</v>
      </c>
      <c r="C968" s="8">
        <f>INDEX(Table2[KET],MATCH(ROW()-1,Table2[//]))</f>
        <v>2000</v>
      </c>
    </row>
    <row r="969" spans="1:3">
      <c r="A969" s="6" t="str">
        <f>INDEX(Table2[NAMA BARANG],MATCH(ROW()-1,Table2[//]))</f>
        <v>ID Card 612 (24)/ + Tali(24) Pink</v>
      </c>
      <c r="B969" s="7">
        <f>INDEX(Table2[TT],MATCH(ROW()-1,Table2[//]))</f>
        <v>46</v>
      </c>
      <c r="C969" s="8">
        <f>INDEX(Table2[KET],MATCH(ROW()-1,Table2[//]))</f>
        <v>2000</v>
      </c>
    </row>
    <row r="970" spans="1:3">
      <c r="A970" s="6" t="str">
        <f>INDEX(Table2[NAMA BARANG],MATCH(ROW()-1,Table2[//]))</f>
        <v>ID card A1</v>
      </c>
      <c r="B970" s="7">
        <f>INDEX(Table2[TT],MATCH(ROW()-1,Table2[//]))</f>
        <v>2</v>
      </c>
      <c r="C970" s="8">
        <f>INDEX(Table2[KET],MATCH(ROW()-1,Table2[//]))</f>
        <v>8000</v>
      </c>
    </row>
    <row r="971" spans="1:3">
      <c r="A971" s="6" t="str">
        <f>INDEX(Table2[NAMA BARANG],MATCH(ROW()-1,Table2[//]))</f>
        <v>ID card A1 amanda</v>
      </c>
      <c r="B971" s="7">
        <f>INDEX(Table2[TT],MATCH(ROW()-1,Table2[//]))</f>
        <v>3</v>
      </c>
      <c r="C971" s="8" t="str">
        <f>INDEX(Table2[KET],MATCH(ROW()-1,Table2[//]))</f>
        <v>6000 pc</v>
      </c>
    </row>
    <row r="972" spans="1:3">
      <c r="A972" s="6" t="str">
        <f>INDEX(Table2[NAMA BARANG],MATCH(ROW()-1,Table2[//]))</f>
        <v>ID Card B4 (GADING)</v>
      </c>
      <c r="B972" s="7">
        <f>INDEX(Table2[TT],MATCH(ROW()-1,Table2[//]))</f>
        <v>3</v>
      </c>
      <c r="C972" s="8" t="str">
        <f>INDEX(Table2[KET],MATCH(ROW()-1,Table2[//]))</f>
        <v>3500 pc</v>
      </c>
    </row>
    <row r="973" spans="1:3">
      <c r="A973" s="6" t="str">
        <f>INDEX(Table2[NAMA BARANG],MATCH(ROW()-1,Table2[//]))</f>
        <v>ID card JBS 107 biru</v>
      </c>
      <c r="B973" s="7">
        <f>INDEX(Table2[TT],MATCH(ROW()-1,Table2[//]))</f>
        <v>2</v>
      </c>
      <c r="C973" s="8" t="str">
        <f>INDEX(Table2[KET],MATCH(ROW()-1,Table2[//]))</f>
        <v>3000 pc</v>
      </c>
    </row>
    <row r="974" spans="1:3">
      <c r="A974" s="6" t="str">
        <f>INDEX(Table2[NAMA BARANG],MATCH(ROW()-1,Table2[//]))</f>
        <v>ID Card nama CD 008 lurus B</v>
      </c>
      <c r="B974" s="7">
        <f>INDEX(Table2[TT],MATCH(ROW()-1,Table2[//]))</f>
        <v>15</v>
      </c>
      <c r="C974" s="8">
        <f>INDEX(Table2[KET],MATCH(ROW()-1,Table2[//]))</f>
        <v>3000</v>
      </c>
    </row>
    <row r="975" spans="1:3">
      <c r="A975" s="6" t="str">
        <f>INDEX(Table2[NAMA BARANG],MATCH(ROW()-1,Table2[//]))</f>
        <v>ID Card nama CD 008 lurus M</v>
      </c>
      <c r="B975" s="7">
        <f>INDEX(Table2[TT],MATCH(ROW()-1,Table2[//]))</f>
        <v>1</v>
      </c>
      <c r="C975" s="8">
        <f>INDEX(Table2[KET],MATCH(ROW()-1,Table2[//]))</f>
        <v>3000</v>
      </c>
    </row>
    <row r="976" spans="1:3">
      <c r="A976" s="6" t="str">
        <f>INDEX(Table2[NAMA BARANG],MATCH(ROW()-1,Table2[//]))</f>
        <v>Id card Tali cantol B</v>
      </c>
      <c r="B976" s="7">
        <f>INDEX(Table2[TT],MATCH(ROW()-1,Table2[//]))</f>
        <v>1</v>
      </c>
      <c r="C976" s="8">
        <f>INDEX(Table2[KET],MATCH(ROW()-1,Table2[//]))</f>
        <v>500</v>
      </c>
    </row>
    <row r="977" spans="1:3">
      <c r="A977" s="6" t="str">
        <f>INDEX(Table2[NAMA BARANG],MATCH(ROW()-1,Table2[//]))</f>
        <v>ID Card yoyo Transparant white</v>
      </c>
      <c r="B977" s="7">
        <f>INDEX(Table2[TT],MATCH(ROW()-1,Table2[//]))</f>
        <v>7</v>
      </c>
      <c r="C977" s="8" t="str">
        <f>INDEX(Table2[KET],MATCH(ROW()-1,Table2[//]))</f>
        <v>2000 pc</v>
      </c>
    </row>
    <row r="978" spans="1:3">
      <c r="A978" s="6" t="str">
        <f>INDEX(Table2[NAMA BARANG],MATCH(ROW()-1,Table2[//]))</f>
        <v>Isi Cross Lepasan (H-06)</v>
      </c>
      <c r="B978" s="7">
        <f>INDEX(Table2[TT],MATCH(ROW()-1,Table2[//]))</f>
        <v>2</v>
      </c>
      <c r="C978" s="8" t="str">
        <f>INDEX(Table2[KET],MATCH(ROW()-1,Table2[//]))</f>
        <v>10000 pc</v>
      </c>
    </row>
    <row r="979" spans="1:3">
      <c r="A979" s="6" t="str">
        <f>INDEX(Table2[NAMA BARANG],MATCH(ROW()-1,Table2[//]))</f>
        <v>Isi Cross unicorn</v>
      </c>
      <c r="B979" s="7">
        <f>INDEX(Table2[TT],MATCH(ROW()-1,Table2[//]))</f>
        <v>1</v>
      </c>
      <c r="C979" s="8" t="str">
        <f>INDEX(Table2[KET],MATCH(ROW()-1,Table2[//]))</f>
        <v>200 ls</v>
      </c>
    </row>
    <row r="980" spans="1:3">
      <c r="A980" s="6" t="str">
        <f>INDEX(Table2[NAMA BARANG],MATCH(ROW()-1,Table2[//]))</f>
        <v>Isi gel 501</v>
      </c>
      <c r="B980" s="7">
        <f>INDEX(Table2[TT],MATCH(ROW()-1,Table2[//]))</f>
        <v>5</v>
      </c>
      <c r="C980" s="8" t="str">
        <f>INDEX(Table2[KET],MATCH(ROW()-1,Table2[//]))</f>
        <v>96 LSN</v>
      </c>
    </row>
    <row r="981" spans="1:3">
      <c r="A981" s="6" t="str">
        <f>INDEX(Table2[NAMA BARANG],MATCH(ROW()-1,Table2[//]))</f>
        <v>Isi gel Fancy Vtro isi 20 dos 4 seri</v>
      </c>
      <c r="B981" s="7">
        <f>INDEX(Table2[TT],MATCH(ROW()-1,Table2[//]))</f>
        <v>24</v>
      </c>
      <c r="C981" s="8" t="str">
        <f>INDEX(Table2[KET],MATCH(ROW()-1,Table2[//]))</f>
        <v>240 DOS</v>
      </c>
    </row>
    <row r="982" spans="1:3">
      <c r="A982" s="6" t="str">
        <f>INDEX(Table2[NAMA BARANG],MATCH(ROW()-1,Table2[//]))</f>
        <v>Isi gel TG 308 B</v>
      </c>
      <c r="B982" s="7">
        <f>INDEX(Table2[TT],MATCH(ROW()-1,Table2[//]))</f>
        <v>1</v>
      </c>
      <c r="C982" s="8" t="str">
        <f>INDEX(Table2[KET],MATCH(ROW()-1,Table2[//]))</f>
        <v>80 PAK</v>
      </c>
    </row>
    <row r="983" spans="1:3">
      <c r="A983" s="6" t="str">
        <f>INDEX(Table2[NAMA BARANG],MATCH(ROW()-1,Table2[//]))</f>
        <v>Isi gel TG 308 ht</v>
      </c>
      <c r="B983" s="7">
        <f>INDEX(Table2[TT],MATCH(ROW()-1,Table2[//]))</f>
        <v>6</v>
      </c>
      <c r="C983" s="8" t="str">
        <f>INDEX(Table2[KET],MATCH(ROW()-1,Table2[//]))</f>
        <v>80 PAK</v>
      </c>
    </row>
    <row r="984" spans="1:3">
      <c r="A984" s="6" t="str">
        <f>INDEX(Table2[NAMA BARANG],MATCH(ROW()-1,Table2[//]))</f>
        <v>Isi Gell 21 8013 AVENGER</v>
      </c>
      <c r="B984" s="7">
        <f>INDEX(Table2[TT],MATCH(ROW()-1,Table2[//]))</f>
        <v>4</v>
      </c>
      <c r="C984" s="8" t="str">
        <f>INDEX(Table2[KET],MATCH(ROW()-1,Table2[//]))</f>
        <v>400 box</v>
      </c>
    </row>
    <row r="985" spans="1:3">
      <c r="A985" s="6" t="str">
        <f>INDEX(Table2[NAMA BARANG],MATCH(ROW()-1,Table2[//]))</f>
        <v>Isi Gell 21 8014 (Kuning)</v>
      </c>
      <c r="B985" s="7">
        <f>INDEX(Table2[TT],MATCH(ROW()-1,Table2[//]))</f>
        <v>18</v>
      </c>
      <c r="C985" s="8" t="str">
        <f>INDEX(Table2[KET],MATCH(ROW()-1,Table2[//]))</f>
        <v>400 box</v>
      </c>
    </row>
    <row r="986" spans="1:3">
      <c r="A986" s="6" t="str">
        <f>INDEX(Table2[NAMA BARANG],MATCH(ROW()-1,Table2[//]))</f>
        <v>Isi gell Deboss DB GR 550 (24)</v>
      </c>
      <c r="B986" s="7">
        <f>INDEX(Table2[TT],MATCH(ROW()-1,Table2[//]))</f>
        <v>1</v>
      </c>
      <c r="C986" s="8" t="str">
        <f>INDEX(Table2[KET],MATCH(ROW()-1,Table2[//]))</f>
        <v>144 dos</v>
      </c>
    </row>
    <row r="987" spans="1:3">
      <c r="A987" s="6" t="str">
        <f>INDEX(Table2[NAMA BARANG],MATCH(ROW()-1,Table2[//]))</f>
        <v>Isi Gell nato</v>
      </c>
      <c r="B987" s="7">
        <f>INDEX(Table2[TT],MATCH(ROW()-1,Table2[//]))</f>
        <v>5</v>
      </c>
      <c r="C987" s="8" t="str">
        <f>INDEX(Table2[KET],MATCH(ROW()-1,Table2[//]))</f>
        <v>216 ls</v>
      </c>
    </row>
    <row r="988" spans="1:3">
      <c r="A988" s="6" t="str">
        <f>INDEX(Table2[NAMA BARANG],MATCH(ROW()-1,Table2[//]))</f>
        <v>Isi gell Retract DB GR-900</v>
      </c>
      <c r="B988" s="7">
        <f>INDEX(Table2[TT],MATCH(ROW()-1,Table2[//]))</f>
        <v>2</v>
      </c>
      <c r="C988" s="8" t="str">
        <f>INDEX(Table2[KET],MATCH(ROW()-1,Table2[//]))</f>
        <v>144 ls</v>
      </c>
    </row>
    <row r="989" spans="1:3">
      <c r="A989" s="6" t="str">
        <f>INDEX(Table2[NAMA BARANG],MATCH(ROW()-1,Table2[//]))</f>
        <v>Isi GW Novus no 10</v>
      </c>
      <c r="B989" s="7">
        <f>INDEX(Table2[TT],MATCH(ROW()-1,Table2[//]))</f>
        <v>13</v>
      </c>
      <c r="C989" s="8">
        <f>INDEX(Table2[KET],MATCH(ROW()-1,Table2[//]))</f>
        <v>100</v>
      </c>
    </row>
    <row r="990" spans="1:3">
      <c r="A990" s="6" t="str">
        <f>INDEX(Table2[NAMA BARANG],MATCH(ROW()-1,Table2[//]))</f>
        <v>Isi L Leaf polos T</v>
      </c>
      <c r="B990" s="7">
        <f>INDEX(Table2[TT],MATCH(ROW()-1,Table2[//]))</f>
        <v>1</v>
      </c>
      <c r="C990" s="8" t="str">
        <f>INDEX(Table2[KET],MATCH(ROW()-1,Table2[//]))</f>
        <v>160 ls</v>
      </c>
    </row>
    <row r="991" spans="1:3">
      <c r="A991" s="6" t="str">
        <f>INDEX(Table2[NAMA BARANG],MATCH(ROW()-1,Table2[//]))</f>
        <v>Isi mech pensil MFF R 091</v>
      </c>
      <c r="B991" s="7">
        <f>INDEX(Table2[TT],MATCH(ROW()-1,Table2[//]))</f>
        <v>1</v>
      </c>
      <c r="C991" s="8" t="str">
        <f>INDEX(Table2[KET],MATCH(ROW()-1,Table2[//]))</f>
        <v>240 ls</v>
      </c>
    </row>
    <row r="992" spans="1:3">
      <c r="A992" s="6" t="str">
        <f>INDEX(Table2[NAMA BARANG],MATCH(ROW()-1,Table2[//]))</f>
        <v>Isi mech pensil MFF-188</v>
      </c>
      <c r="B992" s="7">
        <f>INDEX(Table2[TT],MATCH(ROW()-1,Table2[//]))</f>
        <v>1</v>
      </c>
      <c r="C992" s="8" t="str">
        <f>INDEX(Table2[KET],MATCH(ROW()-1,Table2[//]))</f>
        <v>320 ls</v>
      </c>
    </row>
    <row r="993" spans="1:3">
      <c r="A993" s="6" t="str">
        <f>INDEX(Table2[NAMA BARANG],MATCH(ROW()-1,Table2[//]))</f>
        <v>Isi mech pensil MPF R 199 A</v>
      </c>
      <c r="B993" s="7">
        <f>INDEX(Table2[TT],MATCH(ROW()-1,Table2[//]))</f>
        <v>3</v>
      </c>
      <c r="C993" s="8" t="str">
        <f>INDEX(Table2[KET],MATCH(ROW()-1,Table2[//]))</f>
        <v>320 ls</v>
      </c>
    </row>
    <row r="994" spans="1:3">
      <c r="A994" s="6" t="str">
        <f>INDEX(Table2[NAMA BARANG],MATCH(ROW()-1,Table2[//]))</f>
        <v>Isi mech pensil MPF R 2104</v>
      </c>
      <c r="B994" s="7">
        <f>INDEX(Table2[TT],MATCH(ROW()-1,Table2[//]))</f>
        <v>3</v>
      </c>
      <c r="C994" s="8" t="str">
        <f>INDEX(Table2[KET],MATCH(ROW()-1,Table2[//]))</f>
        <v>288 ls</v>
      </c>
    </row>
    <row r="995" spans="1:3">
      <c r="A995" s="6" t="str">
        <f>INDEX(Table2[NAMA BARANG],MATCH(ROW()-1,Table2[//]))</f>
        <v>Isi mech pensil MPF R 678</v>
      </c>
      <c r="B995" s="7">
        <f>INDEX(Table2[TT],MATCH(ROW()-1,Table2[//]))</f>
        <v>1</v>
      </c>
      <c r="C995" s="8" t="str">
        <f>INDEX(Table2[KET],MATCH(ROW()-1,Table2[//]))</f>
        <v>280 ls</v>
      </c>
    </row>
    <row r="996" spans="1:3">
      <c r="A996" s="6" t="str">
        <f>INDEX(Table2[NAMA BARANG],MATCH(ROW()-1,Table2[//]))</f>
        <v>Isi mechpen collen Gold G-2000 HB (1 box=100 tube/ 1 tube=40 pc)</v>
      </c>
      <c r="B996" s="7">
        <f>INDEX(Table2[TT],MATCH(ROW()-1,Table2[//]))</f>
        <v>1</v>
      </c>
      <c r="C996" s="8" t="str">
        <f>INDEX(Table2[KET],MATCH(ROW()-1,Table2[//]))</f>
        <v>24 box</v>
      </c>
    </row>
    <row r="997" spans="1:3">
      <c r="A997" s="6" t="str">
        <f>INDEX(Table2[NAMA BARANG],MATCH(ROW()-1,Table2[//]))</f>
        <v>Isi mechpen collen Gold G-2000 HB (1 box=100 tube/ 1 tube=40 pc)</v>
      </c>
      <c r="B997" s="7">
        <f>INDEX(Table2[TT],MATCH(ROW()-1,Table2[//]))</f>
        <v>1</v>
      </c>
      <c r="C997" s="8" t="str">
        <f>INDEX(Table2[KET],MATCH(ROW()-1,Table2[//]))</f>
        <v>26 box</v>
      </c>
    </row>
    <row r="998" spans="1:3">
      <c r="A998" s="6" t="str">
        <f>INDEX(Table2[NAMA BARANG],MATCH(ROW()-1,Table2[//]))</f>
        <v>Isi mechpen collen Gold G-2000 HB (1 box=40 tube/ 1 tube=20 pc)</v>
      </c>
      <c r="B998" s="7">
        <f>INDEX(Table2[TT],MATCH(ROW()-1,Table2[//]))</f>
        <v>2</v>
      </c>
      <c r="C998" s="8" t="str">
        <f>INDEX(Table2[KET],MATCH(ROW()-1,Table2[//]))</f>
        <v>30 box</v>
      </c>
    </row>
    <row r="999" spans="1:3">
      <c r="A999" s="6" t="str">
        <f>INDEX(Table2[NAMA BARANG],MATCH(ROW()-1,Table2[//]))</f>
        <v>Isi mechpen collen Gold G-2550 HB (1 box=40 tube/ 1 tube=20 pc)</v>
      </c>
      <c r="B999" s="7">
        <f>INDEX(Table2[TT],MATCH(ROW()-1,Table2[//]))</f>
        <v>2</v>
      </c>
      <c r="C999" s="8" t="str">
        <f>INDEX(Table2[KET],MATCH(ROW()-1,Table2[//]))</f>
        <v>60 box</v>
      </c>
    </row>
    <row r="1000" spans="1:3">
      <c r="A1000" s="6" t="str">
        <f>INDEX(Table2[NAMA BARANG],MATCH(ROW()-1,Table2[//]))</f>
        <v>Isi mechpen Mingda 2B 9640 (80)</v>
      </c>
      <c r="B1000" s="7">
        <f>INDEX(Table2[TT],MATCH(ROW()-1,Table2[//]))</f>
        <v>4</v>
      </c>
      <c r="C1000" s="8" t="str">
        <f>INDEX(Table2[KET],MATCH(ROW()-1,Table2[//]))</f>
        <v>240 ls</v>
      </c>
    </row>
    <row r="1001" spans="1:3">
      <c r="A1001" s="6" t="str">
        <f>INDEX(Table2[NAMA BARANG],MATCH(ROW()-1,Table2[//]))</f>
        <v>Isi orgi Hologram Zodiak</v>
      </c>
      <c r="B1001" s="7">
        <f>INDEX(Table2[TT],MATCH(ROW()-1,Table2[//]))</f>
        <v>2</v>
      </c>
      <c r="C1001" s="8" t="str">
        <f>INDEX(Table2[KET],MATCH(ROW()-1,Table2[//]))</f>
        <v>225 ls</v>
      </c>
    </row>
    <row r="1002" spans="1:3">
      <c r="A1002" s="6" t="str">
        <f>INDEX(Table2[NAMA BARANG],MATCH(ROW()-1,Table2[//]))</f>
        <v>Isi pensil 229 (210)</v>
      </c>
      <c r="B1002" s="7">
        <f>INDEX(Table2[TT],MATCH(ROW()-1,Table2[//]))</f>
        <v>2</v>
      </c>
      <c r="C1002" s="8" t="str">
        <f>INDEX(Table2[KET],MATCH(ROW()-1,Table2[//]))</f>
        <v>48 box 50</v>
      </c>
    </row>
    <row r="1003" spans="1:3">
      <c r="A1003" s="6" t="str">
        <f>INDEX(Table2[NAMA BARANG],MATCH(ROW()-1,Table2[//]))</f>
        <v>Isi pensil 814-811 Emas (1 box=144)</v>
      </c>
      <c r="B1003" s="7">
        <f>INDEX(Table2[TT],MATCH(ROW()-1,Table2[//]))</f>
        <v>1</v>
      </c>
      <c r="C1003" s="8" t="str">
        <f>INDEX(Table2[KET],MATCH(ROW()-1,Table2[//]))</f>
        <v>20 grs</v>
      </c>
    </row>
    <row r="1004" spans="1:3">
      <c r="A1004" s="6" t="str">
        <f>INDEX(Table2[NAMA BARANG],MATCH(ROW()-1,Table2[//]))</f>
        <v>Isi pensil 818 warna (1 box=144)</v>
      </c>
      <c r="B1004" s="7">
        <f>INDEX(Table2[TT],MATCH(ROW()-1,Table2[//]))</f>
        <v>1</v>
      </c>
      <c r="C1004" s="8" t="str">
        <f>INDEX(Table2[KET],MATCH(ROW()-1,Table2[//]))</f>
        <v>24 grs</v>
      </c>
    </row>
    <row r="1005" spans="1:3">
      <c r="A1005" s="6" t="str">
        <f>INDEX(Table2[NAMA BARANG],MATCH(ROW()-1,Table2[//]))</f>
        <v>Isi pensil Gen Vana K 2284 0,5</v>
      </c>
      <c r="B1005" s="7">
        <f>INDEX(Table2[TT],MATCH(ROW()-1,Table2[//]))</f>
        <v>15</v>
      </c>
      <c r="C1005" s="8" t="str">
        <f>INDEX(Table2[KET],MATCH(ROW()-1,Table2[//]))</f>
        <v>216 ls</v>
      </c>
    </row>
    <row r="1006" spans="1:3">
      <c r="A1006" s="6" t="str">
        <f>INDEX(Table2[NAMA BARANG],MATCH(ROW()-1,Table2[//]))</f>
        <v>Isi pensil Know 2270</v>
      </c>
      <c r="B1006" s="7">
        <f>INDEX(Table2[TT],MATCH(ROW()-1,Table2[//]))</f>
        <v>6</v>
      </c>
      <c r="C1006" s="8" t="str">
        <f>INDEX(Table2[KET],MATCH(ROW()-1,Table2[//]))</f>
        <v>216 ls</v>
      </c>
    </row>
    <row r="1007" spans="1:3">
      <c r="A1007" s="6" t="str">
        <f>INDEX(Table2[NAMA BARANG],MATCH(ROW()-1,Table2[//]))</f>
        <v>Isi pensil mekanik 801 2,0</v>
      </c>
      <c r="B1007" s="7">
        <f>INDEX(Table2[TT],MATCH(ROW()-1,Table2[//]))</f>
        <v>3</v>
      </c>
      <c r="C1007" s="8" t="str">
        <f>INDEX(Table2[KET],MATCH(ROW()-1,Table2[//]))</f>
        <v>240 ls</v>
      </c>
    </row>
    <row r="1008" spans="1:3">
      <c r="A1008" s="6" t="str">
        <f>INDEX(Table2[NAMA BARANG],MATCH(ROW()-1,Table2[//]))</f>
        <v>Isi pensil MP 100</v>
      </c>
      <c r="B1008" s="7">
        <f>INDEX(Table2[TT],MATCH(ROW()-1,Table2[//]))</f>
        <v>2</v>
      </c>
      <c r="C1008" s="8" t="str">
        <f>INDEX(Table2[KET],MATCH(ROW()-1,Table2[//]))</f>
        <v>48 box 36</v>
      </c>
    </row>
    <row r="1009" spans="1:3">
      <c r="A1009" s="6" t="str">
        <f>INDEX(Table2[NAMA BARANG],MATCH(ROW()-1,Table2[//]))</f>
        <v>Isi pensil Mp 101/ 2,0 Kepala MM</v>
      </c>
      <c r="B1009" s="7">
        <f>INDEX(Table2[TT],MATCH(ROW()-1,Table2[//]))</f>
        <v>3</v>
      </c>
      <c r="C1009" s="8" t="str">
        <f>INDEX(Table2[KET],MATCH(ROW()-1,Table2[//]))</f>
        <v>1728 pc</v>
      </c>
    </row>
    <row r="1010" spans="1:3">
      <c r="A1010" s="6" t="str">
        <f>INDEX(Table2[NAMA BARANG],MATCH(ROW()-1,Table2[//]))</f>
        <v>Isi pensil Mp 102/ 2,0 Hk</v>
      </c>
      <c r="B1010" s="7">
        <f>INDEX(Table2[TT],MATCH(ROW()-1,Table2[//]))</f>
        <v>3</v>
      </c>
      <c r="C1010" s="8" t="str">
        <f>INDEX(Table2[KET],MATCH(ROW()-1,Table2[//]))</f>
        <v>1728 pc</v>
      </c>
    </row>
    <row r="1011" spans="1:3">
      <c r="A1011" s="6" t="str">
        <f>INDEX(Table2[NAMA BARANG],MATCH(ROW()-1,Table2[//]))</f>
        <v>Isi pensil VTRo 20 2B</v>
      </c>
      <c r="B1011" s="7">
        <f>INDEX(Table2[TT],MATCH(ROW()-1,Table2[//]))</f>
        <v>5</v>
      </c>
      <c r="C1011" s="8" t="str">
        <f>INDEX(Table2[KET],MATCH(ROW()-1,Table2[//]))</f>
        <v>240 ls</v>
      </c>
    </row>
    <row r="1012" spans="1:3">
      <c r="A1012" s="6" t="str">
        <f>INDEX(Table2[NAMA BARANG],MATCH(ROW()-1,Table2[//]))</f>
        <v>Isi Stapler SDI 1210</v>
      </c>
      <c r="B1012" s="7">
        <f>INDEX(Table2[TT],MATCH(ROW()-1,Table2[//]))</f>
        <v>1</v>
      </c>
      <c r="C1012" s="8" t="str">
        <f>INDEX(Table2[KET],MATCH(ROW()-1,Table2[//]))</f>
        <v>200 PAK</v>
      </c>
    </row>
    <row r="1013" spans="1:3">
      <c r="A1013" s="6" t="str">
        <f>INDEX(Table2[NAMA BARANG],MATCH(ROW()-1,Table2[//]))</f>
        <v>Isi Stapler SDI 1213</v>
      </c>
      <c r="B1013" s="7">
        <f>INDEX(Table2[TT],MATCH(ROW()-1,Table2[//]))</f>
        <v>1</v>
      </c>
      <c r="C1013" s="8" t="str">
        <f>INDEX(Table2[KET],MATCH(ROW()-1,Table2[//]))</f>
        <v>200 PAK</v>
      </c>
    </row>
    <row r="1014" spans="1:3">
      <c r="A1014" s="6" t="str">
        <f>INDEX(Table2[NAMA BARANG],MATCH(ROW()-1,Table2[//]))</f>
        <v>Isi staples SDI 1215</v>
      </c>
      <c r="B1014" s="7">
        <f>INDEX(Table2[TT],MATCH(ROW()-1,Table2[//]))</f>
        <v>1</v>
      </c>
      <c r="C1014" s="8" t="str">
        <f>INDEX(Table2[KET],MATCH(ROW()-1,Table2[//]))</f>
        <v>160 box</v>
      </c>
    </row>
    <row r="1015" spans="1:3">
      <c r="A1015" s="6" t="str">
        <f>INDEX(Table2[NAMA BARANG],MATCH(ROW()-1,Table2[//]))</f>
        <v>Isi staples SDI 1217</v>
      </c>
      <c r="B1015" s="7">
        <f>INDEX(Table2[TT],MATCH(ROW()-1,Table2[//]))</f>
        <v>1</v>
      </c>
      <c r="C1015" s="8" t="str">
        <f>INDEX(Table2[KET],MATCH(ROW()-1,Table2[//]))</f>
        <v>160 box</v>
      </c>
    </row>
    <row r="1016" spans="1:3">
      <c r="A1016" s="6" t="str">
        <f>INDEX(Table2[NAMA BARANG],MATCH(ROW()-1,Table2[//]))</f>
        <v>Isi/ Mata Pensil besar C10-0631 666 campur</v>
      </c>
      <c r="B1016" s="7">
        <f>INDEX(Table2[TT],MATCH(ROW()-1,Table2[//]))</f>
        <v>8</v>
      </c>
      <c r="C1016" s="8" t="str">
        <f>INDEX(Table2[KET],MATCH(ROW()-1,Table2[//]))</f>
        <v>240 ls</v>
      </c>
    </row>
    <row r="1017" spans="1:3">
      <c r="A1017" s="6" t="str">
        <f>INDEX(Table2[NAMA BARANG],MATCH(ROW()-1,Table2[//]))</f>
        <v>Isolasi Fancy TBG (50)</v>
      </c>
      <c r="B1017" s="7">
        <f>INDEX(Table2[TT],MATCH(ROW()-1,Table2[//]))</f>
        <v>15</v>
      </c>
      <c r="C1017" s="8" t="str">
        <f>INDEX(Table2[KET],MATCH(ROW()-1,Table2[//]))</f>
        <v>60 tabung</v>
      </c>
    </row>
    <row r="1018" spans="1:3">
      <c r="A1018" s="6" t="str">
        <f>INDEX(Table2[NAMA BARANG],MATCH(ROW()-1,Table2[//]))</f>
        <v xml:space="preserve">Isolasi National </v>
      </c>
      <c r="B1018" s="7">
        <f>INDEX(Table2[TT],MATCH(ROW()-1,Table2[//]))</f>
        <v>5</v>
      </c>
      <c r="C1018" s="8" t="str">
        <f>INDEX(Table2[KET],MATCH(ROW()-1,Table2[//]))</f>
        <v>120 pc</v>
      </c>
    </row>
    <row r="1019" spans="1:3">
      <c r="A1019" s="6" t="str">
        <f>INDEX(Table2[NAMA BARANG],MATCH(ROW()-1,Table2[//]))</f>
        <v>Isolasi tape C (1,2) Hologram</v>
      </c>
      <c r="B1019" s="7">
        <f>INDEX(Table2[TT],MATCH(ROW()-1,Table2[//]))</f>
        <v>3</v>
      </c>
      <c r="C1019" s="8">
        <f>INDEX(Table2[KET],MATCH(ROW()-1,Table2[//]))</f>
        <v>200</v>
      </c>
    </row>
    <row r="1020" spans="1:3">
      <c r="A1020" s="6" t="str">
        <f>INDEX(Table2[NAMA BARANG],MATCH(ROW()-1,Table2[//]))</f>
        <v>Jangka 5001 (J 0363)</v>
      </c>
      <c r="B1020" s="7">
        <f>INDEX(Table2[TT],MATCH(ROW()-1,Table2[//]))</f>
        <v>4</v>
      </c>
      <c r="C1020" s="8" t="str">
        <f>INDEX(Table2[KET],MATCH(ROW()-1,Table2[//]))</f>
        <v>24 ls</v>
      </c>
    </row>
    <row r="1021" spans="1:3">
      <c r="A1021" s="6" t="str">
        <f>INDEX(Table2[NAMA BARANG],MATCH(ROW()-1,Table2[//]))</f>
        <v>Jangka A5 3328 Fancy</v>
      </c>
      <c r="B1021" s="7">
        <f>INDEX(Table2[TT],MATCH(ROW()-1,Table2[//]))</f>
        <v>9</v>
      </c>
      <c r="C1021" s="8" t="str">
        <f>INDEX(Table2[KET],MATCH(ROW()-1,Table2[//]))</f>
        <v>24 ls</v>
      </c>
    </row>
    <row r="1022" spans="1:3">
      <c r="A1022" s="6" t="str">
        <f>INDEX(Table2[NAMA BARANG],MATCH(ROW()-1,Table2[//]))</f>
        <v>Jangka Besi 4001 Bofa</v>
      </c>
      <c r="B1022" s="7">
        <f>INDEX(Table2[TT],MATCH(ROW()-1,Table2[//]))</f>
        <v>10</v>
      </c>
      <c r="C1022" s="8" t="str">
        <f>INDEX(Table2[KET],MATCH(ROW()-1,Table2[//]))</f>
        <v>20 ls</v>
      </c>
    </row>
    <row r="1023" spans="1:3">
      <c r="A1023" s="6" t="str">
        <f>INDEX(Table2[NAMA BARANG],MATCH(ROW()-1,Table2[//]))</f>
        <v>Jangka GM 8186</v>
      </c>
      <c r="B1023" s="7">
        <f>INDEX(Table2[TT],MATCH(ROW()-1,Table2[//]))</f>
        <v>4</v>
      </c>
      <c r="C1023" s="8" t="str">
        <f>INDEX(Table2[KET],MATCH(ROW()-1,Table2[//]))</f>
        <v>48 ls</v>
      </c>
    </row>
    <row r="1024" spans="1:3">
      <c r="A1024" s="6" t="str">
        <f>INDEX(Table2[NAMA BARANG],MATCH(ROW()-1,Table2[//]))</f>
        <v>Jangka JF 8021</v>
      </c>
      <c r="B1024" s="7">
        <f>INDEX(Table2[TT],MATCH(ROW()-1,Table2[//]))</f>
        <v>50</v>
      </c>
      <c r="C1024" s="8" t="str">
        <f>INDEX(Table2[KET],MATCH(ROW()-1,Table2[//]))</f>
        <v>24 LSN</v>
      </c>
    </row>
    <row r="1025" spans="1:3">
      <c r="A1025" s="6" t="str">
        <f>INDEX(Table2[NAMA BARANG],MATCH(ROW()-1,Table2[//]))</f>
        <v>Jangka MT 2506</v>
      </c>
      <c r="B1025" s="7">
        <f>INDEX(Table2[TT],MATCH(ROW()-1,Table2[//]))</f>
        <v>7</v>
      </c>
      <c r="C1025" s="8" t="str">
        <f>INDEX(Table2[KET],MATCH(ROW()-1,Table2[//]))</f>
        <v>24 ls</v>
      </c>
    </row>
    <row r="1026" spans="1:3">
      <c r="A1026" s="6" t="str">
        <f>INDEX(Table2[NAMA BARANG],MATCH(ROW()-1,Table2[//]))</f>
        <v>Jangka starmon</v>
      </c>
      <c r="B1026" s="7">
        <f>INDEX(Table2[TT],MATCH(ROW()-1,Table2[//]))</f>
        <v>19</v>
      </c>
      <c r="C1026" s="8" t="str">
        <f>INDEX(Table2[KET],MATCH(ROW()-1,Table2[//]))</f>
        <v>24 ls</v>
      </c>
    </row>
    <row r="1027" spans="1:3">
      <c r="A1027" s="6" t="str">
        <f>INDEX(Table2[NAMA BARANG],MATCH(ROW()-1,Table2[//]))</f>
        <v>Jangka V90</v>
      </c>
      <c r="B1027" s="7">
        <f>INDEX(Table2[TT],MATCH(ROW()-1,Table2[//]))</f>
        <v>9</v>
      </c>
      <c r="C1027" s="8" t="str">
        <f>INDEX(Table2[KET],MATCH(ROW()-1,Table2[//]))</f>
        <v>24 ls</v>
      </c>
    </row>
    <row r="1028" spans="1:3">
      <c r="A1028" s="6" t="str">
        <f>INDEX(Table2[NAMA BARANG],MATCH(ROW()-1,Table2[//]))</f>
        <v>Jangka XB5 5001A</v>
      </c>
      <c r="B1028" s="7">
        <f>INDEX(Table2[TT],MATCH(ROW()-1,Table2[//]))</f>
        <v>1</v>
      </c>
      <c r="C1028" s="8" t="str">
        <f>INDEX(Table2[KET],MATCH(ROW()-1,Table2[//]))</f>
        <v>24 ls</v>
      </c>
    </row>
    <row r="1029" spans="1:3">
      <c r="A1029" s="6" t="str">
        <f>INDEX(Table2[NAMA BARANG],MATCH(ROW()-1,Table2[//]))</f>
        <v>Jarum hijab GP 50 (24)</v>
      </c>
      <c r="B1029" s="7">
        <f>INDEX(Table2[TT],MATCH(ROW()-1,Table2[//]))</f>
        <v>2</v>
      </c>
      <c r="C1029" s="8" t="str">
        <f>INDEX(Table2[KET],MATCH(ROW()-1,Table2[//]))</f>
        <v>50 box</v>
      </c>
    </row>
    <row r="1030" spans="1:3">
      <c r="A1030" s="6" t="str">
        <f>INDEX(Table2[NAMA BARANG],MATCH(ROW()-1,Table2[//]))</f>
        <v>Jarum jahit 902</v>
      </c>
      <c r="B1030" s="7">
        <f>INDEX(Table2[TT],MATCH(ROW()-1,Table2[//]))</f>
        <v>2</v>
      </c>
      <c r="C1030" s="8" t="str">
        <f>INDEX(Table2[KET],MATCH(ROW()-1,Table2[//]))</f>
        <v>60 box</v>
      </c>
    </row>
    <row r="1031" spans="1:3">
      <c r="A1031" s="6" t="str">
        <f>INDEX(Table2[NAMA BARANG],MATCH(ROW()-1,Table2[//]))</f>
        <v>Jarum monte besar</v>
      </c>
      <c r="B1031" s="7">
        <f>INDEX(Table2[TT],MATCH(ROW()-1,Table2[//]))</f>
        <v>1</v>
      </c>
      <c r="C1031" s="8" t="str">
        <f>INDEX(Table2[KET],MATCH(ROW()-1,Table2[//]))</f>
        <v>1440 pc</v>
      </c>
    </row>
    <row r="1032" spans="1:3">
      <c r="A1032" s="6" t="str">
        <f>INDEX(Table2[NAMA BARANG],MATCH(ROW()-1,Table2[//]))</f>
        <v>Jarum pentol JJ 40</v>
      </c>
      <c r="B1032" s="7">
        <f>INDEX(Table2[TT],MATCH(ROW()-1,Table2[//]))</f>
        <v>17</v>
      </c>
      <c r="C1032" s="8" t="str">
        <f>INDEX(Table2[KET],MATCH(ROW()-1,Table2[//]))</f>
        <v>120 ls</v>
      </c>
    </row>
    <row r="1033" spans="1:3">
      <c r="A1033" s="6" t="str">
        <f>INDEX(Table2[NAMA BARANG],MATCH(ROW()-1,Table2[//]))</f>
        <v>Jas Hujan poncho B 201</v>
      </c>
      <c r="B1033" s="7">
        <f>INDEX(Table2[TT],MATCH(ROW()-1,Table2[//]))</f>
        <v>7</v>
      </c>
      <c r="C1033" s="8">
        <f>INDEX(Table2[KET],MATCH(ROW()-1,Table2[//]))</f>
        <v>100</v>
      </c>
    </row>
    <row r="1034" spans="1:3">
      <c r="A1034" s="6" t="str">
        <f>INDEX(Table2[NAMA BARANG],MATCH(ROW()-1,Table2[//]))</f>
        <v>Jepitan Enter Jep 107 (ETJ)</v>
      </c>
      <c r="B1034" s="7">
        <f>INDEX(Table2[TT],MATCH(ROW()-1,Table2[//]))</f>
        <v>8</v>
      </c>
      <c r="C1034" s="8">
        <f>INDEX(Table2[KET],MATCH(ROW()-1,Table2[//]))</f>
        <v>10000</v>
      </c>
    </row>
    <row r="1035" spans="1:3">
      <c r="A1035" s="6" t="str">
        <f>INDEX(Table2[NAMA BARANG],MATCH(ROW()-1,Table2[//]))</f>
        <v>Jepitan Saja</v>
      </c>
      <c r="B1035" s="7">
        <f>INDEX(Table2[TT],MATCH(ROW()-1,Table2[//]))</f>
        <v>37</v>
      </c>
      <c r="C1035" s="8" t="str">
        <f>INDEX(Table2[KET],MATCH(ROW()-1,Table2[//]))</f>
        <v>10.000 pc</v>
      </c>
    </row>
    <row r="1036" spans="1:3">
      <c r="A1036" s="6" t="str">
        <f>INDEX(Table2[NAMA BARANG],MATCH(ROW()-1,Table2[//]))</f>
        <v>K lipat Fluorescent 12x12</v>
      </c>
      <c r="B1036" s="7">
        <f>INDEX(Table2[TT],MATCH(ROW()-1,Table2[//]))</f>
        <v>3</v>
      </c>
      <c r="C1036" s="8">
        <f>INDEX(Table2[KET],MATCH(ROW()-1,Table2[//]))</f>
        <v>1200</v>
      </c>
    </row>
    <row r="1037" spans="1:3">
      <c r="A1037" s="6" t="str">
        <f>INDEX(Table2[NAMA BARANG],MATCH(ROW()-1,Table2[//]))</f>
        <v>K lipat Fluorescent 14x14</v>
      </c>
      <c r="B1037" s="7">
        <f>INDEX(Table2[TT],MATCH(ROW()-1,Table2[//]))</f>
        <v>5</v>
      </c>
      <c r="C1037" s="8">
        <f>INDEX(Table2[KET],MATCH(ROW()-1,Table2[//]))</f>
        <v>900</v>
      </c>
    </row>
    <row r="1038" spans="1:3">
      <c r="A1038" s="6" t="str">
        <f>INDEX(Table2[NAMA BARANG],MATCH(ROW()-1,Table2[//]))</f>
        <v>K lipat Fluorescent 16x16</v>
      </c>
      <c r="B1038" s="7">
        <f>INDEX(Table2[TT],MATCH(ROW()-1,Table2[//]))</f>
        <v>5</v>
      </c>
      <c r="C1038" s="8">
        <f>INDEX(Table2[KET],MATCH(ROW()-1,Table2[//]))</f>
        <v>750</v>
      </c>
    </row>
    <row r="1039" spans="1:3">
      <c r="A1039" s="6" t="str">
        <f>INDEX(Table2[NAMA BARANG],MATCH(ROW()-1,Table2[//]))</f>
        <v>K lipat Fluorescent 20x20</v>
      </c>
      <c r="B1039" s="7">
        <f>INDEX(Table2[TT],MATCH(ROW()-1,Table2[//]))</f>
        <v>5</v>
      </c>
      <c r="C1039" s="8">
        <f>INDEX(Table2[KET],MATCH(ROW()-1,Table2[//]))</f>
        <v>500</v>
      </c>
    </row>
    <row r="1040" spans="1:3">
      <c r="A1040" s="6" t="str">
        <f>INDEX(Table2[NAMA BARANG],MATCH(ROW()-1,Table2[//]))</f>
        <v>K Lipat origami C 037</v>
      </c>
      <c r="B1040" s="7">
        <f>INDEX(Table2[TT],MATCH(ROW()-1,Table2[//]))</f>
        <v>10</v>
      </c>
      <c r="C1040" s="8">
        <f>INDEX(Table2[KET],MATCH(ROW()-1,Table2[//]))</f>
        <v>600</v>
      </c>
    </row>
    <row r="1041" spans="1:3">
      <c r="A1041" s="6" t="str">
        <f>INDEX(Table2[NAMA BARANG],MATCH(ROW()-1,Table2[//]))</f>
        <v>K lipat origami HL 305</v>
      </c>
      <c r="B1041" s="7">
        <f>INDEX(Table2[TT],MATCH(ROW()-1,Table2[//]))</f>
        <v>4</v>
      </c>
      <c r="C1041" s="8" t="str">
        <f>INDEX(Table2[KET],MATCH(ROW()-1,Table2[//]))</f>
        <v>270 pc</v>
      </c>
    </row>
    <row r="1042" spans="1:3">
      <c r="A1042" s="6" t="str">
        <f>INDEX(Table2[NAMA BARANG],MATCH(ROW()-1,Table2[//]))</f>
        <v>Kaca pembesar 8265</v>
      </c>
      <c r="B1042" s="7">
        <f>INDEX(Table2[TT],MATCH(ROW()-1,Table2[//]))</f>
        <v>3</v>
      </c>
      <c r="C1042" s="8" t="str">
        <f>INDEX(Table2[KET],MATCH(ROW()-1,Table2[//]))</f>
        <v>1728 pc</v>
      </c>
    </row>
    <row r="1043" spans="1:3">
      <c r="A1043" s="6" t="str">
        <f>INDEX(Table2[NAMA BARANG],MATCH(ROW()-1,Table2[//]))</f>
        <v>Kaca pembesar kunci SD 8848</v>
      </c>
      <c r="B1043" s="7">
        <f>INDEX(Table2[TT],MATCH(ROW()-1,Table2[//]))</f>
        <v>1</v>
      </c>
      <c r="C1043" s="8" t="str">
        <f>INDEX(Table2[KET],MATCH(ROW()-1,Table2[//]))</f>
        <v>160 ls</v>
      </c>
    </row>
    <row r="1044" spans="1:3">
      <c r="A1044" s="6" t="str">
        <f>INDEX(Table2[NAMA BARANG],MATCH(ROW()-1,Table2[//]))</f>
        <v>Kaca pembesar N-37 75 D/H</v>
      </c>
      <c r="B1044" s="7">
        <f>INDEX(Table2[TT],MATCH(ROW()-1,Table2[//]))</f>
        <v>3</v>
      </c>
      <c r="C1044" s="8" t="str">
        <f>INDEX(Table2[KET],MATCH(ROW()-1,Table2[//]))</f>
        <v>180 pc</v>
      </c>
    </row>
    <row r="1045" spans="1:3">
      <c r="A1045" s="6" t="str">
        <f>INDEX(Table2[NAMA BARANG],MATCH(ROW()-1,Table2[//]))</f>
        <v>Kaca pembesar TF 75+Rakit</v>
      </c>
      <c r="B1045" s="7">
        <f>INDEX(Table2[TT],MATCH(ROW()-1,Table2[//]))</f>
        <v>4</v>
      </c>
      <c r="C1045" s="8" t="str">
        <f>INDEX(Table2[KET],MATCH(ROW()-1,Table2[//]))</f>
        <v>10 ls</v>
      </c>
    </row>
    <row r="1046" spans="1:3">
      <c r="A1046" s="6" t="str">
        <f>INDEX(Table2[NAMA BARANG],MATCH(ROW()-1,Table2[//]))</f>
        <v>Kaca pembesar+kompas 1000G F</v>
      </c>
      <c r="B1046" s="7">
        <f>INDEX(Table2[TT],MATCH(ROW()-1,Table2[//]))</f>
        <v>7</v>
      </c>
      <c r="C1046" s="8" t="str">
        <f>INDEX(Table2[KET],MATCH(ROW()-1,Table2[//]))</f>
        <v>504 set</v>
      </c>
    </row>
    <row r="1047" spans="1:3">
      <c r="A1047" s="6" t="str">
        <f>INDEX(Table2[NAMA BARANG],MATCH(ROW()-1,Table2[//]))</f>
        <v>Kantong buah Kenjoy</v>
      </c>
      <c r="B1047" s="7">
        <f>INDEX(Table2[TT],MATCH(ROW()-1,Table2[//]))</f>
        <v>2</v>
      </c>
      <c r="C1047" s="8" t="str">
        <f>INDEX(Table2[KET],MATCH(ROW()-1,Table2[//]))</f>
        <v>15 roll</v>
      </c>
    </row>
    <row r="1048" spans="1:3">
      <c r="A1048" s="6" t="str">
        <f>INDEX(Table2[NAMA BARANG],MATCH(ROW()-1,Table2[//]))</f>
        <v>Kantong OPP 18x36</v>
      </c>
      <c r="B1048" s="7">
        <f>INDEX(Table2[TT],MATCH(ROW()-1,Table2[//]))</f>
        <v>4</v>
      </c>
      <c r="C1048" s="8" t="str">
        <f>INDEX(Table2[KET],MATCH(ROW()-1,Table2[//]))</f>
        <v>700 PAK</v>
      </c>
    </row>
    <row r="1049" spans="1:3">
      <c r="A1049" s="6" t="str">
        <f>INDEX(Table2[NAMA BARANG],MATCH(ROW()-1,Table2[//]))</f>
        <v>Kantong Opp 25x50</v>
      </c>
      <c r="B1049" s="7">
        <f>INDEX(Table2[TT],MATCH(ROW()-1,Table2[//]))</f>
        <v>20</v>
      </c>
      <c r="C1049" s="8" t="str">
        <f>INDEX(Table2[KET],MATCH(ROW()-1,Table2[//]))</f>
        <v>560 pc</v>
      </c>
    </row>
    <row r="1050" spans="1:3">
      <c r="A1050" s="6" t="str">
        <f>INDEX(Table2[NAMA BARANG],MATCH(ROW()-1,Table2[//]))</f>
        <v>Kantong plastik pita B CH</v>
      </c>
      <c r="B1050" s="7">
        <f>INDEX(Table2[TT],MATCH(ROW()-1,Table2[//]))</f>
        <v>8</v>
      </c>
      <c r="C1050" s="8">
        <f>INDEX(Table2[KET],MATCH(ROW()-1,Table2[//]))</f>
        <v>400</v>
      </c>
    </row>
    <row r="1051" spans="1:3">
      <c r="A1051" s="6" t="str">
        <f>INDEX(Table2[NAMA BARANG],MATCH(ROW()-1,Table2[//]))</f>
        <v>Kantong ultah kecil Disney</v>
      </c>
      <c r="B1051" s="7">
        <f>INDEX(Table2[TT],MATCH(ROW()-1,Table2[//]))</f>
        <v>1</v>
      </c>
      <c r="C1051" s="8">
        <f>INDEX(Table2[KET],MATCH(ROW()-1,Table2[//]))</f>
        <v>600</v>
      </c>
    </row>
    <row r="1052" spans="1:3">
      <c r="A1052" s="6" t="str">
        <f>INDEX(Table2[NAMA BARANG],MATCH(ROW()-1,Table2[//]))</f>
        <v>Karbon S/B double B</v>
      </c>
      <c r="B1052" s="7">
        <f>INDEX(Table2[TT],MATCH(ROW()-1,Table2[//]))</f>
        <v>6</v>
      </c>
      <c r="C1052" s="8" t="str">
        <f>INDEX(Table2[KET],MATCH(ROW()-1,Table2[//]))</f>
        <v>50 PAK</v>
      </c>
    </row>
    <row r="1053" spans="1:3">
      <c r="A1053" s="6" t="str">
        <f>INDEX(Table2[NAMA BARANG],MATCH(ROW()-1,Table2[//]))</f>
        <v>Karbon S/B double B (F)</v>
      </c>
      <c r="B1053" s="7">
        <f>INDEX(Table2[TT],MATCH(ROW()-1,Table2[//]))</f>
        <v>4</v>
      </c>
      <c r="C1053" s="8" t="str">
        <f>INDEX(Table2[KET],MATCH(ROW()-1,Table2[//]))</f>
        <v>50 PAK</v>
      </c>
    </row>
    <row r="1054" spans="1:3">
      <c r="A1054" s="6" t="str">
        <f>INDEX(Table2[NAMA BARANG],MATCH(ROW()-1,Table2[//]))</f>
        <v>Karet Pentil 1/2 KG</v>
      </c>
      <c r="B1054" s="7">
        <f>INDEX(Table2[TT],MATCH(ROW()-1,Table2[//]))</f>
        <v>2</v>
      </c>
      <c r="C1054" s="8" t="str">
        <f>INDEX(Table2[KET],MATCH(ROW()-1,Table2[//]))</f>
        <v>20 PK</v>
      </c>
    </row>
    <row r="1055" spans="1:3">
      <c r="A1055" s="6" t="str">
        <f>INDEX(Table2[NAMA BARANG],MATCH(ROW()-1,Table2[//]))</f>
        <v>Karet pentil K</v>
      </c>
      <c r="B1055" s="7">
        <f>INDEX(Table2[TT],MATCH(ROW()-1,Table2[//]))</f>
        <v>4</v>
      </c>
      <c r="C1055" s="8" t="str">
        <f>INDEX(Table2[KET],MATCH(ROW()-1,Table2[//]))</f>
        <v>500 pak</v>
      </c>
    </row>
    <row r="1056" spans="1:3">
      <c r="A1056" s="6" t="str">
        <f>INDEX(Table2[NAMA BARANG],MATCH(ROW()-1,Table2[//]))</f>
        <v>Kartu absen Kojiko</v>
      </c>
      <c r="B1056" s="7">
        <f>INDEX(Table2[TT],MATCH(ROW()-1,Table2[//]))</f>
        <v>3</v>
      </c>
      <c r="C1056" s="8">
        <f>INDEX(Table2[KET],MATCH(ROW()-1,Table2[//]))</f>
        <v>100</v>
      </c>
    </row>
    <row r="1057" spans="1:3">
      <c r="A1057" s="6" t="str">
        <f>INDEX(Table2[NAMA BARANG],MATCH(ROW()-1,Table2[//]))</f>
        <v>Kartu Stock Folio Hj</v>
      </c>
      <c r="B1057" s="7">
        <f>INDEX(Table2[TT],MATCH(ROW()-1,Table2[//]))</f>
        <v>19</v>
      </c>
      <c r="C1057" s="8">
        <f>INDEX(Table2[KET],MATCH(ROW()-1,Table2[//]))</f>
        <v>10</v>
      </c>
    </row>
    <row r="1058" spans="1:3">
      <c r="A1058" s="6" t="str">
        <f>INDEX(Table2[NAMA BARANG],MATCH(ROW()-1,Table2[//]))</f>
        <v>Kartu Stock Folio K(15)/ B(9)</v>
      </c>
      <c r="B1058" s="7">
        <f>INDEX(Table2[TT],MATCH(ROW()-1,Table2[//]))</f>
        <v>24</v>
      </c>
      <c r="C1058" s="8">
        <f>INDEX(Table2[KET],MATCH(ROW()-1,Table2[//]))</f>
        <v>10</v>
      </c>
    </row>
    <row r="1059" spans="1:3">
      <c r="A1059" s="6" t="str">
        <f>INDEX(Table2[NAMA BARANG],MATCH(ROW()-1,Table2[//]))</f>
        <v>Kartu Stock Folio M(17)/ P(8)</v>
      </c>
      <c r="B1059" s="7">
        <f>INDEX(Table2[TT],MATCH(ROW()-1,Table2[//]))</f>
        <v>25</v>
      </c>
      <c r="C1059" s="8">
        <f>INDEX(Table2[KET],MATCH(ROW()-1,Table2[//]))</f>
        <v>10</v>
      </c>
    </row>
    <row r="1060" spans="1:3">
      <c r="A1060" s="6" t="str">
        <f>INDEX(Table2[NAMA BARANG],MATCH(ROW()-1,Table2[//]))</f>
        <v>Kartu stock Kwarto B</v>
      </c>
      <c r="B1060" s="7">
        <f>INDEX(Table2[TT],MATCH(ROW()-1,Table2[//]))</f>
        <v>11</v>
      </c>
      <c r="C1060" s="8" t="str">
        <f>INDEX(Table2[KET],MATCH(ROW()-1,Table2[//]))</f>
        <v>20 PAK</v>
      </c>
    </row>
    <row r="1061" spans="1:3">
      <c r="A1061" s="6" t="str">
        <f>INDEX(Table2[NAMA BARANG],MATCH(ROW()-1,Table2[//]))</f>
        <v>Kartu stock Kwarto Hj</v>
      </c>
      <c r="B1061" s="7">
        <f>INDEX(Table2[TT],MATCH(ROW()-1,Table2[//]))</f>
        <v>11</v>
      </c>
      <c r="C1061" s="8" t="str">
        <f>INDEX(Table2[KET],MATCH(ROW()-1,Table2[//]))</f>
        <v>20 PAK</v>
      </c>
    </row>
    <row r="1062" spans="1:3">
      <c r="A1062" s="6" t="str">
        <f>INDEX(Table2[NAMA BARANG],MATCH(ROW()-1,Table2[//]))</f>
        <v>Kartu stock Kwarto K</v>
      </c>
      <c r="B1062" s="7">
        <f>INDEX(Table2[TT],MATCH(ROW()-1,Table2[//]))</f>
        <v>16</v>
      </c>
      <c r="C1062" s="8" t="str">
        <f>INDEX(Table2[KET],MATCH(ROW()-1,Table2[//]))</f>
        <v>20 PAK</v>
      </c>
    </row>
    <row r="1063" spans="1:3">
      <c r="A1063" s="6" t="str">
        <f>INDEX(Table2[NAMA BARANG],MATCH(ROW()-1,Table2[//]))</f>
        <v>Kartu Stock Kwarto M</v>
      </c>
      <c r="B1063" s="7">
        <f>INDEX(Table2[TT],MATCH(ROW()-1,Table2[//]))</f>
        <v>12</v>
      </c>
      <c r="C1063" s="8" t="str">
        <f>INDEX(Table2[KET],MATCH(ROW()-1,Table2[//]))</f>
        <v>20 PAK</v>
      </c>
    </row>
    <row r="1064" spans="1:3">
      <c r="A1064" s="6" t="str">
        <f>INDEX(Table2[NAMA BARANG],MATCH(ROW()-1,Table2[//]))</f>
        <v>Kartu stock Kwarto P</v>
      </c>
      <c r="B1064" s="7">
        <f>INDEX(Table2[TT],MATCH(ROW()-1,Table2[//]))</f>
        <v>6</v>
      </c>
      <c r="C1064" s="8" t="str">
        <f>INDEX(Table2[KET],MATCH(ROW()-1,Table2[//]))</f>
        <v>20 PAK</v>
      </c>
    </row>
    <row r="1065" spans="1:3">
      <c r="A1065" s="6" t="str">
        <f>INDEX(Table2[NAMA BARANG],MATCH(ROW()-1,Table2[//]))</f>
        <v>Kartu Ucapan Anjing(84)</v>
      </c>
      <c r="B1065" s="7">
        <f>INDEX(Table2[TT],MATCH(ROW()-1,Table2[//]))</f>
        <v>9</v>
      </c>
      <c r="C1065" s="8" t="str">
        <f>INDEX(Table2[KET],MATCH(ROW()-1,Table2[//]))</f>
        <v>22 Disp</v>
      </c>
    </row>
    <row r="1066" spans="1:3">
      <c r="A1066" s="6" t="str">
        <f>INDEX(Table2[NAMA BARANG],MATCH(ROW()-1,Table2[//]))</f>
        <v>Kartu Undangan anak alpindo</v>
      </c>
      <c r="B1066" s="7">
        <f>INDEX(Table2[TT],MATCH(ROW()-1,Table2[//]))</f>
        <v>6</v>
      </c>
      <c r="C1066" s="8" t="str">
        <f>INDEX(Table2[KET],MATCH(ROW()-1,Table2[//]))</f>
        <v>4000 pc</v>
      </c>
    </row>
    <row r="1067" spans="1:3">
      <c r="A1067" s="6" t="str">
        <f>INDEX(Table2[NAMA BARANG],MATCH(ROW()-1,Table2[//]))</f>
        <v>Kartu undangan anak. Kecil (TB)</v>
      </c>
      <c r="B1067" s="7">
        <f>INDEX(Table2[TT],MATCH(ROW()-1,Table2[//]))</f>
        <v>1</v>
      </c>
      <c r="C1067" s="8">
        <f>INDEX(Table2[KET],MATCH(ROW()-1,Table2[//]))</f>
        <v>4000</v>
      </c>
    </row>
    <row r="1068" spans="1:3">
      <c r="A1068" s="6" t="str">
        <f>INDEX(Table2[NAMA BARANG],MATCH(ROW()-1,Table2[//]))</f>
        <v>Kawat potong warna emas</v>
      </c>
      <c r="B1068" s="7">
        <f>INDEX(Table2[TT],MATCH(ROW()-1,Table2[//]))</f>
        <v>4</v>
      </c>
      <c r="C1068" s="8" t="str">
        <f>INDEX(Table2[KET],MATCH(ROW()-1,Table2[//]))</f>
        <v>200 pk</v>
      </c>
    </row>
    <row r="1069" spans="1:3">
      <c r="A1069" s="6" t="str">
        <f>INDEX(Table2[NAMA BARANG],MATCH(ROW()-1,Table2[//]))</f>
        <v>Kertas Crepe Potongan Jersy</v>
      </c>
      <c r="B1069" s="7">
        <f>INDEX(Table2[TT],MATCH(ROW()-1,Table2[//]))</f>
        <v>14</v>
      </c>
      <c r="C1069" s="8">
        <f>INDEX(Table2[KET],MATCH(ROW()-1,Table2[//]))</f>
        <v>240</v>
      </c>
    </row>
    <row r="1070" spans="1:3">
      <c r="A1070" s="6" t="str">
        <f>INDEX(Table2[NAMA BARANG],MATCH(ROW()-1,Table2[//]))</f>
        <v>Kertas Kado 50-70 Metalik</v>
      </c>
      <c r="B1070" s="7">
        <f>INDEX(Table2[TT],MATCH(ROW()-1,Table2[//]))</f>
        <v>1</v>
      </c>
      <c r="C1070" s="8" t="str">
        <f>INDEX(Table2[KET],MATCH(ROW()-1,Table2[//]))</f>
        <v>10 rim</v>
      </c>
    </row>
    <row r="1071" spans="1:3">
      <c r="A1071" s="6" t="str">
        <f>INDEX(Table2[NAMA BARANG],MATCH(ROW()-1,Table2[//]))</f>
        <v>Kertas Kado 70-100 bening polos</v>
      </c>
      <c r="B1071" s="7">
        <f>INDEX(Table2[TT],MATCH(ROW()-1,Table2[//]))</f>
        <v>5</v>
      </c>
      <c r="C1071" s="8" t="str">
        <f>INDEX(Table2[KET],MATCH(ROW()-1,Table2[//]))</f>
        <v>5 rim</v>
      </c>
    </row>
    <row r="1072" spans="1:3">
      <c r="A1072" s="6" t="str">
        <f>INDEX(Table2[NAMA BARANG],MATCH(ROW()-1,Table2[//]))</f>
        <v>Kertas Kado Holo (GLXY) Kn/ Mr/ Br</v>
      </c>
      <c r="B1072" s="7">
        <f>INDEX(Table2[TT],MATCH(ROW()-1,Table2[//]))</f>
        <v>7</v>
      </c>
      <c r="C1072" s="8" t="str">
        <f>INDEX(Table2[KET],MATCH(ROW()-1,Table2[//]))</f>
        <v>5000 lbr</v>
      </c>
    </row>
    <row r="1073" spans="1:3">
      <c r="A1073" s="6" t="str">
        <f>INDEX(Table2[NAMA BARANG],MATCH(ROW()-1,Table2[//]))</f>
        <v>Kertas Kado Holo 3 Dimensi (AN)</v>
      </c>
      <c r="B1073" s="7">
        <f>INDEX(Table2[TT],MATCH(ROW()-1,Table2[//]))</f>
        <v>4</v>
      </c>
      <c r="C1073" s="8" t="str">
        <f>INDEX(Table2[KET],MATCH(ROW()-1,Table2[//]))</f>
        <v>10 rim</v>
      </c>
    </row>
    <row r="1074" spans="1:3">
      <c r="A1074" s="6" t="str">
        <f>INDEX(Table2[NAMA BARANG],MATCH(ROW()-1,Table2[//]))</f>
        <v>Kertas Kado Holo motif 50x70</v>
      </c>
      <c r="B1074" s="7">
        <f>INDEX(Table2[TT],MATCH(ROW()-1,Table2[//]))</f>
        <v>55</v>
      </c>
      <c r="C1074" s="8" t="str">
        <f>INDEX(Table2[KET],MATCH(ROW()-1,Table2[//]))</f>
        <v>10 rim</v>
      </c>
    </row>
    <row r="1075" spans="1:3">
      <c r="A1075" s="6" t="str">
        <f>INDEX(Table2[NAMA BARANG],MATCH(ROW()-1,Table2[//]))</f>
        <v>Kertas Kado Holo motif polos PHS</v>
      </c>
      <c r="B1075" s="7">
        <f>INDEX(Table2[TT],MATCH(ROW()-1,Table2[//]))</f>
        <v>15</v>
      </c>
      <c r="C1075" s="8" t="str">
        <f>INDEX(Table2[KET],MATCH(ROW()-1,Table2[//]))</f>
        <v>10 rim</v>
      </c>
    </row>
    <row r="1076" spans="1:3">
      <c r="A1076" s="6" t="str">
        <f>INDEX(Table2[NAMA BARANG],MATCH(ROW()-1,Table2[//]))</f>
        <v>Kertas Kado HVS</v>
      </c>
      <c r="B1076" s="7">
        <f>INDEX(Table2[TT],MATCH(ROW()-1,Table2[//]))</f>
        <v>1</v>
      </c>
      <c r="C1076" s="8" t="str">
        <f>INDEX(Table2[KET],MATCH(ROW()-1,Table2[//]))</f>
        <v>2 rim</v>
      </c>
    </row>
    <row r="1077" spans="1:3">
      <c r="A1077" s="6" t="str">
        <f>INDEX(Table2[NAMA BARANG],MATCH(ROW()-1,Table2[//]))</f>
        <v>Kertas Kado Import(GD)/ Natal(3)/ Cmpr(8)</v>
      </c>
      <c r="B1077" s="7">
        <f>INDEX(Table2[TT],MATCH(ROW()-1,Table2[//]))</f>
        <v>11</v>
      </c>
      <c r="C1077" s="8" t="str">
        <f>INDEX(Table2[KET],MATCH(ROW()-1,Table2[//]))</f>
        <v>60 pk</v>
      </c>
    </row>
    <row r="1078" spans="1:3">
      <c r="A1078" s="6" t="str">
        <f>INDEX(Table2[NAMA BARANG],MATCH(ROW()-1,Table2[//]))</f>
        <v>Kertas Krep m/p</v>
      </c>
      <c r="B1078" s="7">
        <f>INDEX(Table2[TT],MATCH(ROW()-1,Table2[//]))</f>
        <v>4</v>
      </c>
      <c r="C1078" s="8">
        <f>INDEX(Table2[KET],MATCH(ROW()-1,Table2[//]))</f>
        <v>240</v>
      </c>
    </row>
    <row r="1079" spans="1:3">
      <c r="A1079" s="6" t="str">
        <f>INDEX(Table2[NAMA BARANG],MATCH(ROW()-1,Table2[//]))</f>
        <v>Kertas Krep mix koala</v>
      </c>
      <c r="B1079" s="7">
        <f>INDEX(Table2[TT],MATCH(ROW()-1,Table2[//]))</f>
        <v>5</v>
      </c>
      <c r="C1079" s="8">
        <f>INDEX(Table2[KET],MATCH(ROW()-1,Table2[//]))</f>
        <v>270</v>
      </c>
    </row>
    <row r="1080" spans="1:3">
      <c r="A1080" s="6" t="str">
        <f>INDEX(Table2[NAMA BARANG],MATCH(ROW()-1,Table2[//]))</f>
        <v>Kertas lipat origami 16x16 (7307 Korea) Princess/ WTP / Snow White</v>
      </c>
      <c r="B1080" s="7">
        <f>INDEX(Table2[TT],MATCH(ROW()-1,Table2[//]))</f>
        <v>4</v>
      </c>
      <c r="C1080" s="8" t="str">
        <f>INDEX(Table2[KET],MATCH(ROW()-1,Table2[//]))</f>
        <v>900 pc</v>
      </c>
    </row>
    <row r="1081" spans="1:3">
      <c r="A1081" s="6" t="str">
        <f>INDEX(Table2[NAMA BARANG],MATCH(ROW()-1,Table2[//]))</f>
        <v>Kertas lipat origami Z 003</v>
      </c>
      <c r="B1081" s="7">
        <f>INDEX(Table2[TT],MATCH(ROW()-1,Table2[//]))</f>
        <v>3</v>
      </c>
      <c r="C1081" s="8">
        <f>INDEX(Table2[KET],MATCH(ROW()-1,Table2[//]))</f>
        <v>0</v>
      </c>
    </row>
    <row r="1082" spans="1:3">
      <c r="A1082" s="6" t="str">
        <f>INDEX(Table2[NAMA BARANG],MATCH(ROW()-1,Table2[//]))</f>
        <v>Kertas lipat yasama motif 12 Dpn</v>
      </c>
      <c r="B1082" s="7">
        <f>INDEX(Table2[TT],MATCH(ROW()-1,Table2[//]))</f>
        <v>1</v>
      </c>
      <c r="C1082" s="8" t="str">
        <f>INDEX(Table2[KET],MATCH(ROW()-1,Table2[//]))</f>
        <v>1200 pc</v>
      </c>
    </row>
    <row r="1083" spans="1:3">
      <c r="A1083" s="6" t="str">
        <f>INDEX(Table2[NAMA BARANG],MATCH(ROW()-1,Table2[//]))</f>
        <v xml:space="preserve">Kertas origami mewarnai </v>
      </c>
      <c r="B1083" s="7">
        <f>INDEX(Table2[TT],MATCH(ROW()-1,Table2[//]))</f>
        <v>1</v>
      </c>
      <c r="C1083" s="8">
        <f>INDEX(Table2[KET],MATCH(ROW()-1,Table2[//]))</f>
        <v>1000</v>
      </c>
    </row>
    <row r="1084" spans="1:3">
      <c r="A1084" s="6" t="str">
        <f>INDEX(Table2[NAMA BARANG],MATCH(ROW()-1,Table2[//]))</f>
        <v xml:space="preserve">Kertas origami mewarnai </v>
      </c>
      <c r="B1084" s="7">
        <f>INDEX(Table2[TT],MATCH(ROW()-1,Table2[//]))</f>
        <v>5</v>
      </c>
      <c r="C1084" s="8">
        <f>INDEX(Table2[KET],MATCH(ROW()-1,Table2[//]))</f>
        <v>1200</v>
      </c>
    </row>
    <row r="1085" spans="1:3">
      <c r="A1085" s="6" t="str">
        <f>INDEX(Table2[NAMA BARANG],MATCH(ROW()-1,Table2[//]))</f>
        <v>Key ring Debozz DBKC 003. 96pc (5), 93box (1)</v>
      </c>
      <c r="B1085" s="7">
        <f>INDEX(Table2[TT],MATCH(ROW()-1,Table2[//]))</f>
        <v>6</v>
      </c>
      <c r="C1085" s="8" t="str">
        <f>INDEX(Table2[KET],MATCH(ROW()-1,Table2[//]))</f>
        <v>96 BOX</v>
      </c>
    </row>
    <row r="1086" spans="1:3">
      <c r="A1086" s="6" t="str">
        <f>INDEX(Table2[NAMA BARANG],MATCH(ROW()-1,Table2[//]))</f>
        <v>Kompas DL 45-3(gold)</v>
      </c>
      <c r="B1086" s="7">
        <f>INDEX(Table2[TT],MATCH(ROW()-1,Table2[//]))</f>
        <v>18</v>
      </c>
      <c r="C1086" s="8" t="str">
        <f>INDEX(Table2[KET],MATCH(ROW()-1,Table2[//]))</f>
        <v>144 pc</v>
      </c>
    </row>
    <row r="1087" spans="1:3">
      <c r="A1087" s="6" t="str">
        <f>INDEX(Table2[NAMA BARANG],MATCH(ROW()-1,Table2[//]))</f>
        <v>Ks. Set 6F 65</v>
      </c>
      <c r="B1087" s="7">
        <f>INDEX(Table2[TT],MATCH(ROW()-1,Table2[//]))</f>
        <v>4</v>
      </c>
      <c r="C1087" s="8">
        <f>INDEX(Table2[KET],MATCH(ROW()-1,Table2[//]))</f>
        <v>480</v>
      </c>
    </row>
    <row r="1088" spans="1:3">
      <c r="A1088" s="6" t="str">
        <f>INDEX(Table2[NAMA BARANG],MATCH(ROW()-1,Table2[//]))</f>
        <v>Ks. Set 6F 77</v>
      </c>
      <c r="B1088" s="7">
        <f>INDEX(Table2[TT],MATCH(ROW()-1,Table2[//]))</f>
        <v>2</v>
      </c>
      <c r="C1088" s="8">
        <f>INDEX(Table2[KET],MATCH(ROW()-1,Table2[//]))</f>
        <v>480</v>
      </c>
    </row>
    <row r="1089" spans="1:3">
      <c r="A1089" s="6" t="str">
        <f>INDEX(Table2[NAMA BARANG],MATCH(ROW()-1,Table2[//]))</f>
        <v>Ks. Set ABG Erica 0288(14)/ 0299(9)</v>
      </c>
      <c r="B1089" s="7">
        <f>INDEX(Table2[TT],MATCH(ROW()-1,Table2[//]))</f>
        <v>23</v>
      </c>
      <c r="C1089" s="8" t="str">
        <f>INDEX(Table2[KET],MATCH(ROW()-1,Table2[//]))</f>
        <v>72 ls</v>
      </c>
    </row>
    <row r="1090" spans="1:3">
      <c r="A1090" s="6" t="str">
        <f>INDEX(Table2[NAMA BARANG],MATCH(ROW()-1,Table2[//]))</f>
        <v>Ks. Set Bonrks Beauty III</v>
      </c>
      <c r="B1090" s="7">
        <f>INDEX(Table2[TT],MATCH(ROW()-1,Table2[//]))</f>
        <v>2</v>
      </c>
      <c r="C1090" s="8" t="str">
        <f>INDEX(Table2[KET],MATCH(ROW()-1,Table2[//]))</f>
        <v>56 ls</v>
      </c>
    </row>
    <row r="1091" spans="1:3">
      <c r="A1091" s="6" t="str">
        <f>INDEX(Table2[NAMA BARANG],MATCH(ROW()-1,Table2[//]))</f>
        <v>Ks. Set F4 G &amp; G Zodiac 1621</v>
      </c>
      <c r="B1091" s="7">
        <f>INDEX(Table2[TT],MATCH(ROW()-1,Table2[//]))</f>
        <v>1</v>
      </c>
      <c r="C1091" s="8" t="str">
        <f>INDEX(Table2[KET],MATCH(ROW()-1,Table2[//]))</f>
        <v>100 ls</v>
      </c>
    </row>
    <row r="1092" spans="1:3">
      <c r="A1092" s="6" t="str">
        <f>INDEX(Table2[NAMA BARANG],MATCH(ROW()-1,Table2[//]))</f>
        <v>Ks. Set F4+Data Pribadi</v>
      </c>
      <c r="B1092" s="7">
        <f>INDEX(Table2[TT],MATCH(ROW()-1,Table2[//]))</f>
        <v>1</v>
      </c>
      <c r="C1092" s="8" t="str">
        <f>INDEX(Table2[KET],MATCH(ROW()-1,Table2[//]))</f>
        <v>120 ls</v>
      </c>
    </row>
    <row r="1093" spans="1:3">
      <c r="A1093" s="6" t="str">
        <f>INDEX(Table2[NAMA BARANG],MATCH(ROW()-1,Table2[//]))</f>
        <v>Ks. Set F4+Sticker Silvia</v>
      </c>
      <c r="B1093" s="7">
        <f>INDEX(Table2[TT],MATCH(ROW()-1,Table2[//]))</f>
        <v>13</v>
      </c>
      <c r="C1093" s="8" t="str">
        <f>INDEX(Table2[KET],MATCH(ROW()-1,Table2[//]))</f>
        <v>96 ls</v>
      </c>
    </row>
    <row r="1094" spans="1:3">
      <c r="A1094" s="6" t="str">
        <f>INDEX(Table2[NAMA BARANG],MATCH(ROW()-1,Table2[//]))</f>
        <v xml:space="preserve">Ks. Set Fancy MCN </v>
      </c>
      <c r="B1094" s="7">
        <f>INDEX(Table2[TT],MATCH(ROW()-1,Table2[//]))</f>
        <v>7</v>
      </c>
      <c r="C1094" s="8" t="str">
        <f>INDEX(Table2[KET],MATCH(ROW()-1,Table2[//]))</f>
        <v>84 ls</v>
      </c>
    </row>
    <row r="1095" spans="1:3">
      <c r="A1095" s="6" t="str">
        <f>INDEX(Table2[NAMA BARANG],MATCH(ROW()-1,Table2[//]))</f>
        <v>Ks. Set Garfield</v>
      </c>
      <c r="B1095" s="7">
        <f>INDEX(Table2[TT],MATCH(ROW()-1,Table2[//]))</f>
        <v>12</v>
      </c>
      <c r="C1095" s="8" t="str">
        <f>INDEX(Table2[KET],MATCH(ROW()-1,Table2[//]))</f>
        <v>60 ls</v>
      </c>
    </row>
    <row r="1096" spans="1:3">
      <c r="A1096" s="6" t="str">
        <f>INDEX(Table2[NAMA BARANG],MATCH(ROW()-1,Table2[//]))</f>
        <v>Ks. Set Hk Mill 2000</v>
      </c>
      <c r="B1096" s="7">
        <f>INDEX(Table2[TT],MATCH(ROW()-1,Table2[//]))</f>
        <v>3</v>
      </c>
      <c r="C1096" s="8" t="str">
        <f>INDEX(Table2[KET],MATCH(ROW()-1,Table2[//]))</f>
        <v>72 ls</v>
      </c>
    </row>
    <row r="1097" spans="1:3">
      <c r="A1097" s="6" t="str">
        <f>INDEX(Table2[NAMA BARANG],MATCH(ROW()-1,Table2[//]))</f>
        <v>Ks. Set Menara Bunga</v>
      </c>
      <c r="B1097" s="7">
        <f>INDEX(Table2[TT],MATCH(ROW()-1,Table2[//]))</f>
        <v>1</v>
      </c>
      <c r="C1097" s="8" t="str">
        <f>INDEX(Table2[KET],MATCH(ROW()-1,Table2[//]))</f>
        <v>100 ls</v>
      </c>
    </row>
    <row r="1098" spans="1:3">
      <c r="A1098" s="6" t="str">
        <f>INDEX(Table2[NAMA BARANG],MATCH(ROW()-1,Table2[//]))</f>
        <v>Ks. Set Monroe</v>
      </c>
      <c r="B1098" s="7">
        <f>INDEX(Table2[TT],MATCH(ROW()-1,Table2[//]))</f>
        <v>1</v>
      </c>
      <c r="C1098" s="8" t="str">
        <f>INDEX(Table2[KET],MATCH(ROW()-1,Table2[//]))</f>
        <v>40 ls</v>
      </c>
    </row>
    <row r="1099" spans="1:3">
      <c r="A1099" s="6" t="str">
        <f>INDEX(Table2[NAMA BARANG],MATCH(ROW()-1,Table2[//]))</f>
        <v>Ks. Set Monroe</v>
      </c>
      <c r="B1099" s="7">
        <f>INDEX(Table2[TT],MATCH(ROW()-1,Table2[//]))</f>
        <v>1</v>
      </c>
      <c r="C1099" s="8" t="str">
        <f>INDEX(Table2[KET],MATCH(ROW()-1,Table2[//]))</f>
        <v>80 ls</v>
      </c>
    </row>
    <row r="1100" spans="1:3">
      <c r="A1100" s="6" t="str">
        <f>INDEX(Table2[NAMA BARANG],MATCH(ROW()-1,Table2[//]))</f>
        <v>Ks. Set Pipy &amp; Friend</v>
      </c>
      <c r="B1100" s="7">
        <f>INDEX(Table2[TT],MATCH(ROW()-1,Table2[//]))</f>
        <v>1</v>
      </c>
      <c r="C1100" s="8" t="str">
        <f>INDEX(Table2[KET],MATCH(ROW()-1,Table2[//]))</f>
        <v>72 ls</v>
      </c>
    </row>
    <row r="1101" spans="1:3">
      <c r="A1101" s="6" t="str">
        <f>INDEX(Table2[NAMA BARANG],MATCH(ROW()-1,Table2[//]))</f>
        <v>Kuas Atorna no 11</v>
      </c>
      <c r="B1101" s="7">
        <f>INDEX(Table2[TT],MATCH(ROW()-1,Table2[//]))</f>
        <v>2</v>
      </c>
      <c r="C1101" s="8" t="str">
        <f>INDEX(Table2[KET],MATCH(ROW()-1,Table2[//]))</f>
        <v>100 ls</v>
      </c>
    </row>
    <row r="1102" spans="1:3">
      <c r="A1102" s="6" t="str">
        <f>INDEX(Table2[NAMA BARANG],MATCH(ROW()-1,Table2[//]))</f>
        <v>Kuas Atorna no 8</v>
      </c>
      <c r="B1102" s="7">
        <f>INDEX(Table2[TT],MATCH(ROW()-1,Table2[//]))</f>
        <v>3</v>
      </c>
      <c r="C1102" s="8" t="str">
        <f>INDEX(Table2[KET],MATCH(ROW()-1,Table2[//]))</f>
        <v>100 ls</v>
      </c>
    </row>
    <row r="1103" spans="1:3">
      <c r="A1103" s="6" t="str">
        <f>INDEX(Table2[NAMA BARANG],MATCH(ROW()-1,Table2[//]))</f>
        <v>Kuas Atorna no 9</v>
      </c>
      <c r="B1103" s="7">
        <f>INDEX(Table2[TT],MATCH(ROW()-1,Table2[//]))</f>
        <v>4</v>
      </c>
      <c r="C1103" s="8" t="str">
        <f>INDEX(Table2[KET],MATCH(ROW()-1,Table2[//]))</f>
        <v>100 ls</v>
      </c>
    </row>
    <row r="1104" spans="1:3">
      <c r="A1104" s="6" t="str">
        <f>INDEX(Table2[NAMA BARANG],MATCH(ROW()-1,Table2[//]))</f>
        <v>Kuas Cat 005 (6 pc)</v>
      </c>
      <c r="B1104" s="7">
        <f>INDEX(Table2[TT],MATCH(ROW()-1,Table2[//]))</f>
        <v>1</v>
      </c>
      <c r="C1104" s="8" t="str">
        <f>INDEX(Table2[KET],MATCH(ROW()-1,Table2[//]))</f>
        <v>480 set</v>
      </c>
    </row>
    <row r="1105" spans="1:3">
      <c r="A1105" s="6" t="str">
        <f>INDEX(Table2[NAMA BARANG],MATCH(ROW()-1,Table2[//]))</f>
        <v>Kuas Cat 251-12H</v>
      </c>
      <c r="B1105" s="7">
        <f>INDEX(Table2[TT],MATCH(ROW()-1,Table2[//]))</f>
        <v>3</v>
      </c>
      <c r="C1105" s="8" t="str">
        <f>INDEX(Table2[KET],MATCH(ROW()-1,Table2[//]))</f>
        <v>240 set</v>
      </c>
    </row>
    <row r="1106" spans="1:3">
      <c r="A1106" s="6" t="str">
        <f>INDEX(Table2[NAMA BARANG],MATCH(ROW()-1,Table2[//]))</f>
        <v>Kuas Cat H 4 POAI</v>
      </c>
      <c r="B1106" s="7">
        <f>INDEX(Table2[TT],MATCH(ROW()-1,Table2[//]))</f>
        <v>8</v>
      </c>
      <c r="C1106" s="8" t="str">
        <f>INDEX(Table2[KET],MATCH(ROW()-1,Table2[//]))</f>
        <v>216 pc</v>
      </c>
    </row>
    <row r="1107" spans="1:3">
      <c r="A1107" s="6" t="str">
        <f>INDEX(Table2[NAMA BARANG],MATCH(ROW()-1,Table2[//]))</f>
        <v>Kuas enter 929-1</v>
      </c>
      <c r="B1107" s="7">
        <f>INDEX(Table2[TT],MATCH(ROW()-1,Table2[//]))</f>
        <v>1</v>
      </c>
      <c r="C1107" s="8" t="str">
        <f>INDEX(Table2[KET],MATCH(ROW()-1,Table2[//]))</f>
        <v>200 ls</v>
      </c>
    </row>
    <row r="1108" spans="1:3">
      <c r="A1108" s="6" t="str">
        <f>INDEX(Table2[NAMA BARANG],MATCH(ROW()-1,Table2[//]))</f>
        <v>Kuas enter 929-2</v>
      </c>
      <c r="B1108" s="7">
        <f>INDEX(Table2[TT],MATCH(ROW()-1,Table2[//]))</f>
        <v>1</v>
      </c>
      <c r="C1108" s="8" t="str">
        <f>INDEX(Table2[KET],MATCH(ROW()-1,Table2[//]))</f>
        <v>200 ls</v>
      </c>
    </row>
    <row r="1109" spans="1:3">
      <c r="A1109" s="6" t="str">
        <f>INDEX(Table2[NAMA BARANG],MATCH(ROW()-1,Table2[//]))</f>
        <v>Kuas enter no 8</v>
      </c>
      <c r="B1109" s="7">
        <f>INDEX(Table2[TT],MATCH(ROW()-1,Table2[//]))</f>
        <v>1</v>
      </c>
      <c r="C1109" s="8" t="str">
        <f>INDEX(Table2[KET],MATCH(ROW()-1,Table2[//]))</f>
        <v>100 ls</v>
      </c>
    </row>
    <row r="1110" spans="1:3">
      <c r="A1110" s="6" t="str">
        <f>INDEX(Table2[NAMA BARANG],MATCH(ROW()-1,Table2[//]))</f>
        <v>Kuas enter Set 1929</v>
      </c>
      <c r="B1110" s="7">
        <f>INDEX(Table2[TT],MATCH(ROW()-1,Table2[//]))</f>
        <v>5</v>
      </c>
      <c r="C1110" s="8" t="str">
        <f>INDEX(Table2[KET],MATCH(ROW()-1,Table2[//]))</f>
        <v>200 set</v>
      </c>
    </row>
    <row r="1111" spans="1:3">
      <c r="A1111" s="6" t="str">
        <f>INDEX(Table2[NAMA BARANG],MATCH(ROW()-1,Table2[//]))</f>
        <v>Kuas Infico no 6</v>
      </c>
      <c r="B1111" s="7">
        <f>INDEX(Table2[TT],MATCH(ROW()-1,Table2[//]))</f>
        <v>4</v>
      </c>
      <c r="C1111" s="8" t="str">
        <f>INDEX(Table2[KET],MATCH(ROW()-1,Table2[//]))</f>
        <v>200 ls</v>
      </c>
    </row>
    <row r="1112" spans="1:3">
      <c r="A1112" s="6" t="str">
        <f>INDEX(Table2[NAMA BARANG],MATCH(ROW()-1,Table2[//]))</f>
        <v>Kuas Mofie CB 02 kecil (2)/ CB 03 Besar (1)</v>
      </c>
      <c r="B1112" s="7">
        <f>INDEX(Table2[TT],MATCH(ROW()-1,Table2[//]))</f>
        <v>3</v>
      </c>
      <c r="C1112" s="8" t="str">
        <f>INDEX(Table2[KET],MATCH(ROW()-1,Table2[//]))</f>
        <v>2000 pc</v>
      </c>
    </row>
    <row r="1113" spans="1:3">
      <c r="A1113" s="6" t="str">
        <f>INDEX(Table2[NAMA BARANG],MATCH(ROW()-1,Table2[//]))</f>
        <v>Kuas Montana no 1</v>
      </c>
      <c r="B1113" s="7">
        <f>INDEX(Table2[TT],MATCH(ROW()-1,Table2[//]))</f>
        <v>7</v>
      </c>
      <c r="C1113" s="8" t="str">
        <f>INDEX(Table2[KET],MATCH(ROW()-1,Table2[//]))</f>
        <v>200 ls</v>
      </c>
    </row>
    <row r="1114" spans="1:3">
      <c r="A1114" s="6" t="str">
        <f>INDEX(Table2[NAMA BARANG],MATCH(ROW()-1,Table2[//]))</f>
        <v>Kuas Montana no 2</v>
      </c>
      <c r="B1114" s="7">
        <f>INDEX(Table2[TT],MATCH(ROW()-1,Table2[//]))</f>
        <v>11</v>
      </c>
      <c r="C1114" s="8" t="str">
        <f>INDEX(Table2[KET],MATCH(ROW()-1,Table2[//]))</f>
        <v>100 box</v>
      </c>
    </row>
    <row r="1115" spans="1:3">
      <c r="A1115" s="6" t="str">
        <f>INDEX(Table2[NAMA BARANG],MATCH(ROW()-1,Table2[//]))</f>
        <v>Kuas Montana no 3</v>
      </c>
      <c r="B1115" s="7">
        <f>INDEX(Table2[TT],MATCH(ROW()-1,Table2[//]))</f>
        <v>6</v>
      </c>
      <c r="C1115" s="8" t="str">
        <f>INDEX(Table2[KET],MATCH(ROW()-1,Table2[//]))</f>
        <v>100 box</v>
      </c>
    </row>
    <row r="1116" spans="1:3">
      <c r="A1116" s="6" t="str">
        <f>INDEX(Table2[NAMA BARANG],MATCH(ROW()-1,Table2[//]))</f>
        <v>Kuas Montana no 4</v>
      </c>
      <c r="B1116" s="7">
        <f>INDEX(Table2[TT],MATCH(ROW()-1,Table2[//]))</f>
        <v>7</v>
      </c>
      <c r="C1116" s="8" t="str">
        <f>INDEX(Table2[KET],MATCH(ROW()-1,Table2[//]))</f>
        <v>100 box</v>
      </c>
    </row>
    <row r="1117" spans="1:3">
      <c r="A1117" s="6" t="str">
        <f>INDEX(Table2[NAMA BARANG],MATCH(ROW()-1,Table2[//]))</f>
        <v>Kuas Montana no 5</v>
      </c>
      <c r="B1117" s="7">
        <f>INDEX(Table2[TT],MATCH(ROW()-1,Table2[//]))</f>
        <v>9</v>
      </c>
      <c r="C1117" s="8" t="str">
        <f>INDEX(Table2[KET],MATCH(ROW()-1,Table2[//]))</f>
        <v>75 box</v>
      </c>
    </row>
    <row r="1118" spans="1:3">
      <c r="A1118" s="6" t="str">
        <f>INDEX(Table2[NAMA BARANG],MATCH(ROW()-1,Table2[//]))</f>
        <v>Kuas Montana no 6</v>
      </c>
      <c r="B1118" s="7">
        <f>INDEX(Table2[TT],MATCH(ROW()-1,Table2[//]))</f>
        <v>10</v>
      </c>
      <c r="C1118" s="8" t="str">
        <f>INDEX(Table2[KET],MATCH(ROW()-1,Table2[//]))</f>
        <v>75 box</v>
      </c>
    </row>
    <row r="1119" spans="1:3">
      <c r="A1119" s="6" t="str">
        <f>INDEX(Table2[NAMA BARANG],MATCH(ROW()-1,Table2[//]))</f>
        <v>Kuas pagoda 251-8</v>
      </c>
      <c r="B1119" s="7">
        <f>INDEX(Table2[TT],MATCH(ROW()-1,Table2[//]))</f>
        <v>2</v>
      </c>
      <c r="C1119" s="8" t="str">
        <f>INDEX(Table2[KET],MATCH(ROW()-1,Table2[//]))</f>
        <v>25 gr</v>
      </c>
    </row>
    <row r="1120" spans="1:3">
      <c r="A1120" s="6" t="str">
        <f>INDEX(Table2[NAMA BARANG],MATCH(ROW()-1,Table2[//]))</f>
        <v>Kuas pagoda 5(2)/ 6(2)</v>
      </c>
      <c r="B1120" s="7">
        <f>INDEX(Table2[TT],MATCH(ROW()-1,Table2[//]))</f>
        <v>4</v>
      </c>
      <c r="C1120" s="8" t="str">
        <f>INDEX(Table2[KET],MATCH(ROW()-1,Table2[//]))</f>
        <v>25 gros</v>
      </c>
    </row>
    <row r="1121" spans="1:3">
      <c r="A1121" s="6" t="str">
        <f>INDEX(Table2[NAMA BARANG],MATCH(ROW()-1,Table2[//]))</f>
        <v>Kuas Pagoda no 1 (251-1)</v>
      </c>
      <c r="B1121" s="7">
        <f>INDEX(Table2[TT],MATCH(ROW()-1,Table2[//]))</f>
        <v>1</v>
      </c>
      <c r="C1121" s="8" t="str">
        <f>INDEX(Table2[KET],MATCH(ROW()-1,Table2[//]))</f>
        <v>25 gr</v>
      </c>
    </row>
    <row r="1122" spans="1:3">
      <c r="A1122" s="6" t="str">
        <f>INDEX(Table2[NAMA BARANG],MATCH(ROW()-1,Table2[//]))</f>
        <v>Kuas pagoda no 11</v>
      </c>
      <c r="B1122" s="7">
        <f>INDEX(Table2[TT],MATCH(ROW()-1,Table2[//]))</f>
        <v>3</v>
      </c>
      <c r="C1122" s="8" t="str">
        <f>INDEX(Table2[KET],MATCH(ROW()-1,Table2[//]))</f>
        <v>15 gros</v>
      </c>
    </row>
    <row r="1123" spans="1:3">
      <c r="A1123" s="6" t="str">
        <f>INDEX(Table2[NAMA BARANG],MATCH(ROW()-1,Table2[//]))</f>
        <v>Kuas pagoda set 1928</v>
      </c>
      <c r="B1123" s="7">
        <f>INDEX(Table2[TT],MATCH(ROW()-1,Table2[//]))</f>
        <v>7</v>
      </c>
      <c r="C1123" s="8" t="str">
        <f>INDEX(Table2[KET],MATCH(ROW()-1,Table2[//]))</f>
        <v>480 pc</v>
      </c>
    </row>
    <row r="1124" spans="1:3">
      <c r="A1124" s="6" t="str">
        <f>INDEX(Table2[NAMA BARANG],MATCH(ROW()-1,Table2[//]))</f>
        <v>Kuas PBB 1110</v>
      </c>
      <c r="B1124" s="7">
        <f>INDEX(Table2[TT],MATCH(ROW()-1,Table2[//]))</f>
        <v>5</v>
      </c>
      <c r="C1124" s="8" t="str">
        <f>INDEX(Table2[KET],MATCH(ROW()-1,Table2[//]))</f>
        <v>20 gr</v>
      </c>
    </row>
    <row r="1125" spans="1:3">
      <c r="A1125" s="6" t="str">
        <f>INDEX(Table2[NAMA BARANG],MATCH(ROW()-1,Table2[//]))</f>
        <v>Kuas PBB 1111</v>
      </c>
      <c r="B1125" s="7">
        <f>INDEX(Table2[TT],MATCH(ROW()-1,Table2[//]))</f>
        <v>6</v>
      </c>
      <c r="C1125" s="8" t="str">
        <f>INDEX(Table2[KET],MATCH(ROW()-1,Table2[//]))</f>
        <v>15 gr</v>
      </c>
    </row>
    <row r="1126" spans="1:3">
      <c r="A1126" s="6" t="str">
        <f>INDEX(Table2[NAMA BARANG],MATCH(ROW()-1,Table2[//]))</f>
        <v>Kuas TF 2620</v>
      </c>
      <c r="B1126" s="7">
        <f>INDEX(Table2[TT],MATCH(ROW()-1,Table2[//]))</f>
        <v>4</v>
      </c>
      <c r="C1126" s="8">
        <f>INDEX(Table2[KET],MATCH(ROW()-1,Table2[//]))</f>
        <v>240</v>
      </c>
    </row>
    <row r="1127" spans="1:3">
      <c r="A1127" s="6" t="str">
        <f>INDEX(Table2[NAMA BARANG],MATCH(ROW()-1,Table2[//]))</f>
        <v>Kuas Walito 6626</v>
      </c>
      <c r="B1127" s="7">
        <f>INDEX(Table2[TT],MATCH(ROW()-1,Table2[//]))</f>
        <v>1</v>
      </c>
      <c r="C1127" s="8">
        <f>INDEX(Table2[KET],MATCH(ROW()-1,Table2[//]))</f>
        <v>0</v>
      </c>
    </row>
    <row r="1128" spans="1:3">
      <c r="A1128" s="6" t="str">
        <f>INDEX(Table2[NAMA BARANG],MATCH(ROW()-1,Table2[//]))</f>
        <v>Kuas/ Brush E02</v>
      </c>
      <c r="B1128" s="7">
        <f>INDEX(Table2[TT],MATCH(ROW()-1,Table2[//]))</f>
        <v>1</v>
      </c>
      <c r="C1128" s="8" t="str">
        <f>INDEX(Table2[KET],MATCH(ROW()-1,Table2[//]))</f>
        <v>600 pc</v>
      </c>
    </row>
    <row r="1129" spans="1:3">
      <c r="A1129" s="6" t="str">
        <f>INDEX(Table2[NAMA BARANG],MATCH(ROW()-1,Table2[//]))</f>
        <v>KUT MCN besar</v>
      </c>
      <c r="B1129" s="7">
        <f>INDEX(Table2[TT],MATCH(ROW()-1,Table2[//]))</f>
        <v>5</v>
      </c>
      <c r="C1129" s="8" t="str">
        <f>INDEX(Table2[KET],MATCH(ROW()-1,Table2[//]))</f>
        <v>230 ls</v>
      </c>
    </row>
    <row r="1130" spans="1:3">
      <c r="A1130" s="6" t="str">
        <f>INDEX(Table2[NAMA BARANG],MATCH(ROW()-1,Table2[//]))</f>
        <v>L Leaf A5 100 Hologram AV(15) Bellsmart</v>
      </c>
      <c r="B1130" s="7">
        <f>INDEX(Table2[TT],MATCH(ROW()-1,Table2[//]))</f>
        <v>15</v>
      </c>
      <c r="C1130" s="8">
        <f>INDEX(Table2[KET],MATCH(ROW()-1,Table2[//]))</f>
        <v>600</v>
      </c>
    </row>
    <row r="1131" spans="1:3">
      <c r="A1131" s="6" t="str">
        <f>INDEX(Table2[NAMA BARANG],MATCH(ROW()-1,Table2[//]))</f>
        <v>L Leaf A5 100 Hologram Car</v>
      </c>
      <c r="B1131" s="7">
        <f>INDEX(Table2[TT],MATCH(ROW()-1,Table2[//]))</f>
        <v>1</v>
      </c>
      <c r="C1131" s="8">
        <f>INDEX(Table2[KET],MATCH(ROW()-1,Table2[//]))</f>
        <v>600</v>
      </c>
    </row>
    <row r="1132" spans="1:3">
      <c r="A1132" s="6" t="str">
        <f>INDEX(Table2[NAMA BARANG],MATCH(ROW()-1,Table2[//]))</f>
        <v>L leaf A5 100 LBR Koala MTK Strimin</v>
      </c>
      <c r="B1132" s="7">
        <f>INDEX(Table2[TT],MATCH(ROW()-1,Table2[//]))</f>
        <v>2</v>
      </c>
      <c r="C1132" s="8">
        <f>INDEX(Table2[KET],MATCH(ROW()-1,Table2[//]))</f>
        <v>60</v>
      </c>
    </row>
    <row r="1133" spans="1:3">
      <c r="A1133" s="6" t="str">
        <f>INDEX(Table2[NAMA BARANG],MATCH(ROW()-1,Table2[//]))</f>
        <v>L leaf A5 100 MTK Kotak B</v>
      </c>
      <c r="B1133" s="7">
        <f>INDEX(Table2[TT],MATCH(ROW()-1,Table2[//]))</f>
        <v>1</v>
      </c>
      <c r="C1133" s="8">
        <f>INDEX(Table2[KET],MATCH(ROW()-1,Table2[//]))</f>
        <v>150</v>
      </c>
    </row>
    <row r="1134" spans="1:3">
      <c r="A1134" s="6" t="str">
        <f>INDEX(Table2[NAMA BARANG],MATCH(ROW()-1,Table2[//]))</f>
        <v>L Leaf A5 100 Rainbow polos</v>
      </c>
      <c r="B1134" s="7">
        <f>INDEX(Table2[TT],MATCH(ROW()-1,Table2[//]))</f>
        <v>1</v>
      </c>
      <c r="C1134" s="8" t="str">
        <f>INDEX(Table2[KET],MATCH(ROW()-1,Table2[//]))</f>
        <v>160 pc</v>
      </c>
    </row>
    <row r="1135" spans="1:3">
      <c r="A1135" s="6" t="str">
        <f>INDEX(Table2[NAMA BARANG],MATCH(ROW()-1,Table2[//]))</f>
        <v>L Leaf A5 100 vintage</v>
      </c>
      <c r="B1135" s="7">
        <f>INDEX(Table2[TT],MATCH(ROW()-1,Table2[//]))</f>
        <v>1</v>
      </c>
      <c r="C1135" s="8" t="str">
        <f>INDEX(Table2[KET],MATCH(ROW()-1,Table2[//]))</f>
        <v>360 pc</v>
      </c>
    </row>
    <row r="1136" spans="1:3">
      <c r="A1136" s="6" t="str">
        <f>INDEX(Table2[NAMA BARANG],MATCH(ROW()-1,Table2[//]))</f>
        <v>L Leaf A5 100-12 Frozen</v>
      </c>
      <c r="B1136" s="7">
        <f>INDEX(Table2[TT],MATCH(ROW()-1,Table2[//]))</f>
        <v>1</v>
      </c>
      <c r="C1136" s="8">
        <f>INDEX(Table2[KET],MATCH(ROW()-1,Table2[//]))</f>
        <v>360</v>
      </c>
    </row>
    <row r="1137" spans="1:3">
      <c r="A1137" s="6" t="str">
        <f>INDEX(Table2[NAMA BARANG],MATCH(ROW()-1,Table2[//]))</f>
        <v>L Leaf A5 100-12T Sun/ Kitty</v>
      </c>
      <c r="B1137" s="7">
        <f>INDEX(Table2[TT],MATCH(ROW()-1,Table2[//]))</f>
        <v>2</v>
      </c>
      <c r="C1137" s="8">
        <f>INDEX(Table2[KET],MATCH(ROW()-1,Table2[//]))</f>
        <v>360</v>
      </c>
    </row>
    <row r="1138" spans="1:3">
      <c r="A1138" s="6" t="str">
        <f>INDEX(Table2[NAMA BARANG],MATCH(ROW()-1,Table2[//]))</f>
        <v>L Leaf A5 110 gasta Kitty</v>
      </c>
      <c r="B1138" s="7">
        <f>INDEX(Table2[TT],MATCH(ROW()-1,Table2[//]))</f>
        <v>1</v>
      </c>
      <c r="C1138" s="8">
        <f>INDEX(Table2[KET],MATCH(ROW()-1,Table2[//]))</f>
        <v>0</v>
      </c>
    </row>
    <row r="1139" spans="1:3">
      <c r="A1139" s="6" t="str">
        <f>INDEX(Table2[NAMA BARANG],MATCH(ROW()-1,Table2[//]))</f>
        <v>L Leaf A5 110 vintage gasta/ Frozen</v>
      </c>
      <c r="B1139" s="7">
        <f>INDEX(Table2[TT],MATCH(ROW()-1,Table2[//]))</f>
        <v>2</v>
      </c>
      <c r="C1139" s="8">
        <f>INDEX(Table2[KET],MATCH(ROW()-1,Table2[//]))</f>
        <v>0</v>
      </c>
    </row>
    <row r="1140" spans="1:3">
      <c r="A1140" s="6" t="str">
        <f>INDEX(Table2[NAMA BARANG],MATCH(ROW()-1,Table2[//]))</f>
        <v>L Leaf A5 1213 paint</v>
      </c>
      <c r="B1140" s="7">
        <f>INDEX(Table2[TT],MATCH(ROW()-1,Table2[//]))</f>
        <v>4</v>
      </c>
      <c r="C1140" s="8">
        <f>INDEX(Table2[KET],MATCH(ROW()-1,Table2[//]))</f>
        <v>720</v>
      </c>
    </row>
    <row r="1141" spans="1:3">
      <c r="A1141" s="6" t="str">
        <f>INDEX(Table2[NAMA BARANG],MATCH(ROW()-1,Table2[//]))</f>
        <v>L leaf A5 50 MTK kotak b</v>
      </c>
      <c r="B1141" s="7">
        <f>INDEX(Table2[TT],MATCH(ROW()-1,Table2[//]))</f>
        <v>1</v>
      </c>
      <c r="C1141" s="8">
        <f>INDEX(Table2[KET],MATCH(ROW()-1,Table2[//]))</f>
        <v>300</v>
      </c>
    </row>
    <row r="1142" spans="1:3">
      <c r="A1142" s="6" t="str">
        <f>INDEX(Table2[NAMA BARANG],MATCH(ROW()-1,Table2[//]))</f>
        <v>L Leaf A5 50 rainbow garis</v>
      </c>
      <c r="B1142" s="7">
        <f>INDEX(Table2[TT],MATCH(ROW()-1,Table2[//]))</f>
        <v>2</v>
      </c>
      <c r="C1142" s="8">
        <f>INDEX(Table2[KET],MATCH(ROW()-1,Table2[//]))</f>
        <v>200</v>
      </c>
    </row>
    <row r="1143" spans="1:3">
      <c r="A1143" s="6" t="str">
        <f>INDEX(Table2[NAMA BARANG],MATCH(ROW()-1,Table2[//]))</f>
        <v>L Leaf A5 biasa minion</v>
      </c>
      <c r="B1143" s="7">
        <f>INDEX(Table2[TT],MATCH(ROW()-1,Table2[//]))</f>
        <v>1</v>
      </c>
      <c r="C1143" s="8">
        <f>INDEX(Table2[KET],MATCH(ROW()-1,Table2[//]))</f>
        <v>720</v>
      </c>
    </row>
    <row r="1144" spans="1:3">
      <c r="A1144" s="6" t="str">
        <f>INDEX(Table2[NAMA BARANG],MATCH(ROW()-1,Table2[//]))</f>
        <v>L Leaf A5 Fancy 20 lb Cpr</v>
      </c>
      <c r="B1144" s="7">
        <f>INDEX(Table2[TT],MATCH(ROW()-1,Table2[//]))</f>
        <v>6</v>
      </c>
      <c r="C1144" s="8">
        <f>INDEX(Table2[KET],MATCH(ROW()-1,Table2[//]))</f>
        <v>720</v>
      </c>
    </row>
    <row r="1145" spans="1:3">
      <c r="A1145" s="6" t="str">
        <f>INDEX(Table2[NAMA BARANG],MATCH(ROW()-1,Table2[//]))</f>
        <v>L Leaf A5 Fancy Ps Asiong</v>
      </c>
      <c r="B1145" s="7">
        <f>INDEX(Table2[TT],MATCH(ROW()-1,Table2[//]))</f>
        <v>4</v>
      </c>
      <c r="C1145" s="8" t="str">
        <f>INDEX(Table2[KET],MATCH(ROW()-1,Table2[//]))</f>
        <v>720 pc</v>
      </c>
    </row>
    <row r="1146" spans="1:3">
      <c r="A1146" s="6" t="str">
        <f>INDEX(Table2[NAMA BARANG],MATCH(ROW()-1,Table2[//]))</f>
        <v>L Leaf A5 Fancy+Sticker</v>
      </c>
      <c r="B1146" s="7">
        <f>INDEX(Table2[TT],MATCH(ROW()-1,Table2[//]))</f>
        <v>1</v>
      </c>
      <c r="C1146" s="8" t="str">
        <f>INDEX(Table2[KET],MATCH(ROW()-1,Table2[//]))</f>
        <v>720 pc</v>
      </c>
    </row>
    <row r="1147" spans="1:3">
      <c r="A1147" s="6" t="str">
        <f>INDEX(Table2[NAMA BARANG],MATCH(ROW()-1,Table2[//]))</f>
        <v>L Leaf A5 Holo plong pony, Hk, car Biodata</v>
      </c>
      <c r="B1147" s="7">
        <f>INDEX(Table2[TT],MATCH(ROW()-1,Table2[//]))</f>
        <v>2</v>
      </c>
      <c r="C1147" s="8">
        <f>INDEX(Table2[KET],MATCH(ROW()-1,Table2[//]))</f>
        <v>600</v>
      </c>
    </row>
    <row r="1148" spans="1:3">
      <c r="A1148" s="6" t="str">
        <f>INDEX(Table2[NAMA BARANG],MATCH(ROW()-1,Table2[//]))</f>
        <v>L Leaf A5 Holo+Sticker</v>
      </c>
      <c r="B1148" s="7">
        <f>INDEX(Table2[TT],MATCH(ROW()-1,Table2[//]))</f>
        <v>4</v>
      </c>
      <c r="C1148" s="8" t="str">
        <f>INDEX(Table2[KET],MATCH(ROW()-1,Table2[//]))</f>
        <v>720 pc</v>
      </c>
    </row>
    <row r="1149" spans="1:3">
      <c r="A1149" s="6" t="str">
        <f>INDEX(Table2[NAMA BARANG],MATCH(ROW()-1,Table2[//]))</f>
        <v>L Leaf A5 plong Hk</v>
      </c>
      <c r="B1149" s="7">
        <f>INDEX(Table2[TT],MATCH(ROW()-1,Table2[//]))</f>
        <v>14</v>
      </c>
      <c r="C1149" s="8">
        <f>INDEX(Table2[KET],MATCH(ROW()-1,Table2[//]))</f>
        <v>480</v>
      </c>
    </row>
    <row r="1150" spans="1:3">
      <c r="A1150" s="6" t="str">
        <f>INDEX(Table2[NAMA BARANG],MATCH(ROW()-1,Table2[//]))</f>
        <v>L Leaf A5 plong Holo IQ</v>
      </c>
      <c r="B1150" s="7">
        <f>INDEX(Table2[TT],MATCH(ROW()-1,Table2[//]))</f>
        <v>2</v>
      </c>
      <c r="C1150" s="8">
        <f>INDEX(Table2[KET],MATCH(ROW()-1,Table2[//]))</f>
        <v>600</v>
      </c>
    </row>
    <row r="1151" spans="1:3">
      <c r="A1151" s="6" t="str">
        <f>INDEX(Table2[NAMA BARANG],MATCH(ROW()-1,Table2[//]))</f>
        <v>L Leaf A5 plong Holo Snow White</v>
      </c>
      <c r="B1151" s="7">
        <f>INDEX(Table2[TT],MATCH(ROW()-1,Table2[//]))</f>
        <v>2</v>
      </c>
      <c r="C1151" s="8">
        <f>INDEX(Table2[KET],MATCH(ROW()-1,Table2[//]))</f>
        <v>600</v>
      </c>
    </row>
    <row r="1152" spans="1:3">
      <c r="A1152" s="6" t="str">
        <f>INDEX(Table2[NAMA BARANG],MATCH(ROW()-1,Table2[//]))</f>
        <v>L Leaf A5 plong Holo Sofia(3) BB Smart(3)</v>
      </c>
      <c r="B1152" s="7">
        <f>INDEX(Table2[TT],MATCH(ROW()-1,Table2[//]))</f>
        <v>6</v>
      </c>
      <c r="C1152" s="8">
        <f>INDEX(Table2[KET],MATCH(ROW()-1,Table2[//]))</f>
        <v>600</v>
      </c>
    </row>
    <row r="1153" spans="1:3">
      <c r="A1153" s="6" t="str">
        <f>INDEX(Table2[NAMA BARANG],MATCH(ROW()-1,Table2[//]))</f>
        <v>L Leaf A5 plong monster</v>
      </c>
      <c r="B1153" s="7">
        <f>INDEX(Table2[TT],MATCH(ROW()-1,Table2[//]))</f>
        <v>1</v>
      </c>
      <c r="C1153" s="8">
        <f>INDEX(Table2[KET],MATCH(ROW()-1,Table2[//]))</f>
        <v>480</v>
      </c>
    </row>
    <row r="1154" spans="1:3">
      <c r="A1154" s="6" t="str">
        <f>INDEX(Table2[NAMA BARANG],MATCH(ROW()-1,Table2[//]))</f>
        <v>L Leaf A5 plong QF</v>
      </c>
      <c r="B1154" s="7">
        <f>INDEX(Table2[TT],MATCH(ROW()-1,Table2[//]))</f>
        <v>1</v>
      </c>
      <c r="C1154" s="8">
        <f>INDEX(Table2[KET],MATCH(ROW()-1,Table2[//]))</f>
        <v>600</v>
      </c>
    </row>
    <row r="1155" spans="1:3">
      <c r="A1155" s="6" t="str">
        <f>INDEX(Table2[NAMA BARANG],MATCH(ROW()-1,Table2[//]))</f>
        <v>L Leaf A5 plong Sofia</v>
      </c>
      <c r="B1155" s="7">
        <f>INDEX(Table2[TT],MATCH(ROW()-1,Table2[//]))</f>
        <v>17</v>
      </c>
      <c r="C1155" s="8">
        <f>INDEX(Table2[KET],MATCH(ROW()-1,Table2[//]))</f>
        <v>480</v>
      </c>
    </row>
    <row r="1156" spans="1:3">
      <c r="A1156" s="6" t="str">
        <f>INDEX(Table2[NAMA BARANG],MATCH(ROW()-1,Table2[//]))</f>
        <v>L Leaf A5 plong Zodiak</v>
      </c>
      <c r="B1156" s="7">
        <f>INDEX(Table2[TT],MATCH(ROW()-1,Table2[//]))</f>
        <v>61</v>
      </c>
      <c r="C1156" s="8">
        <f>INDEX(Table2[KET],MATCH(ROW()-1,Table2[//]))</f>
        <v>480</v>
      </c>
    </row>
    <row r="1157" spans="1:3">
      <c r="A1157" s="6" t="str">
        <f>INDEX(Table2[NAMA BARANG],MATCH(ROW()-1,Table2[//]))</f>
        <v>L Leaf A5 polos</v>
      </c>
      <c r="B1157" s="7">
        <f>INDEX(Table2[TT],MATCH(ROW()-1,Table2[//]))</f>
        <v>1</v>
      </c>
      <c r="C1157" s="8" t="str">
        <f>INDEX(Table2[KET],MATCH(ROW()-1,Table2[//]))</f>
        <v>432 pc</v>
      </c>
    </row>
    <row r="1158" spans="1:3">
      <c r="A1158" s="6" t="str">
        <f>INDEX(Table2[NAMA BARANG],MATCH(ROW()-1,Table2[//]))</f>
        <v>L Leaf alfa A5 Holo campur</v>
      </c>
      <c r="B1158" s="7">
        <f>INDEX(Table2[TT],MATCH(ROW()-1,Table2[//]))</f>
        <v>27</v>
      </c>
      <c r="C1158" s="8">
        <f>INDEX(Table2[KET],MATCH(ROW()-1,Table2[//]))</f>
        <v>480</v>
      </c>
    </row>
    <row r="1159" spans="1:3">
      <c r="A1159" s="6" t="str">
        <f>INDEX(Table2[NAMA BARANG],MATCH(ROW()-1,Table2[//]))</f>
        <v>L Leaf B5/ 40 polos</v>
      </c>
      <c r="B1159" s="7">
        <f>INDEX(Table2[TT],MATCH(ROW()-1,Table2[//]))</f>
        <v>21</v>
      </c>
      <c r="C1159" s="8" t="str">
        <f>INDEX(Table2[KET],MATCH(ROW()-1,Table2[//]))</f>
        <v>120 pc</v>
      </c>
    </row>
    <row r="1160" spans="1:3">
      <c r="A1160" s="6" t="str">
        <f>INDEX(Table2[NAMA BARANG],MATCH(ROW()-1,Table2[//]))</f>
        <v>L Leaf Fancy A5 20 lb minion (3)/ bear(1)/ rilakuma(2)</v>
      </c>
      <c r="B1160" s="7">
        <f>INDEX(Table2[TT],MATCH(ROW()-1,Table2[//]))</f>
        <v>6</v>
      </c>
      <c r="C1160" s="8" t="str">
        <f>INDEX(Table2[KET],MATCH(ROW()-1,Table2[//]))</f>
        <v>720 pc</v>
      </c>
    </row>
    <row r="1161" spans="1:3">
      <c r="A1161" s="6" t="str">
        <f>INDEX(Table2[NAMA BARANG],MATCH(ROW()-1,Table2[//]))</f>
        <v>L Leaf Fancy UTN Biodata blk</v>
      </c>
      <c r="B1161" s="7">
        <f>INDEX(Table2[TT],MATCH(ROW()-1,Table2[//]))</f>
        <v>10</v>
      </c>
      <c r="C1161" s="8" t="str">
        <f>INDEX(Table2[KET],MATCH(ROW()-1,Table2[//]))</f>
        <v>600 pc</v>
      </c>
    </row>
    <row r="1162" spans="1:3">
      <c r="A1162" s="6" t="str">
        <f>INDEX(Table2[NAMA BARANG],MATCH(ROW()-1,Table2[//]))</f>
        <v>L Leaf Holo A5 + puzzle AV(3)/ Hk(2)</v>
      </c>
      <c r="B1162" s="7">
        <f>INDEX(Table2[TT],MATCH(ROW()-1,Table2[//]))</f>
        <v>4</v>
      </c>
      <c r="C1162" s="8">
        <f>INDEX(Table2[KET],MATCH(ROW()-1,Table2[//]))</f>
        <v>600</v>
      </c>
    </row>
    <row r="1163" spans="1:3">
      <c r="A1163" s="6" t="str">
        <f>INDEX(Table2[NAMA BARANG],MATCH(ROW()-1,Table2[//]))</f>
        <v>L Leaf Holo+puzzle Snow White/ BB</v>
      </c>
      <c r="B1163" s="7">
        <f>INDEX(Table2[TT],MATCH(ROW()-1,Table2[//]))</f>
        <v>2</v>
      </c>
      <c r="C1163" s="8">
        <f>INDEX(Table2[KET],MATCH(ROW()-1,Table2[//]))</f>
        <v>600</v>
      </c>
    </row>
    <row r="1164" spans="1:3">
      <c r="A1164" s="6" t="str">
        <f>INDEX(Table2[NAMA BARANG],MATCH(ROW()-1,Table2[//]))</f>
        <v>L Leaf plong Holo AV(5)/ QF(7)</v>
      </c>
      <c r="B1164" s="7">
        <f>INDEX(Table2[TT],MATCH(ROW()-1,Table2[//]))</f>
        <v>12</v>
      </c>
      <c r="C1164" s="8">
        <f>INDEX(Table2[KET],MATCH(ROW()-1,Table2[//]))</f>
        <v>480</v>
      </c>
    </row>
    <row r="1165" spans="1:3">
      <c r="A1165" s="6" t="str">
        <f>INDEX(Table2[NAMA BARANG],MATCH(ROW()-1,Table2[//]))</f>
        <v>L Leaf plong Holo Queen</v>
      </c>
      <c r="B1165" s="7">
        <f>INDEX(Table2[TT],MATCH(ROW()-1,Table2[//]))</f>
        <v>7</v>
      </c>
      <c r="C1165" s="8">
        <f>INDEX(Table2[KET],MATCH(ROW()-1,Table2[//]))</f>
        <v>480</v>
      </c>
    </row>
    <row r="1166" spans="1:3">
      <c r="A1166" s="6" t="str">
        <f>INDEX(Table2[NAMA BARANG],MATCH(ROW()-1,Table2[//]))</f>
        <v>L Leaf plong snow(10)/ Sofia(8)/ BB Smart(8)</v>
      </c>
      <c r="B1166" s="7">
        <f>INDEX(Table2[TT],MATCH(ROW()-1,Table2[//]))</f>
        <v>26</v>
      </c>
      <c r="C1166" s="8">
        <f>INDEX(Table2[KET],MATCH(ROW()-1,Table2[//]))</f>
        <v>480</v>
      </c>
    </row>
    <row r="1167" spans="1:3">
      <c r="A1167" s="6" t="str">
        <f>INDEX(Table2[NAMA BARANG],MATCH(ROW()-1,Table2[//]))</f>
        <v>L Leaf polos 40 sisipan 5w pembatas</v>
      </c>
      <c r="B1167" s="7">
        <f>INDEX(Table2[TT],MATCH(ROW()-1,Table2[//]))</f>
        <v>4</v>
      </c>
      <c r="C1167" s="8">
        <f>INDEX(Table2[KET],MATCH(ROW()-1,Table2[//]))</f>
        <v>180</v>
      </c>
    </row>
    <row r="1168" spans="1:3">
      <c r="A1168" s="6" t="str">
        <f>INDEX(Table2[NAMA BARANG],MATCH(ROW()-1,Table2[//]))</f>
        <v>L Leaf pon mobile legend go star</v>
      </c>
      <c r="B1168" s="7">
        <f>INDEX(Table2[TT],MATCH(ROW()-1,Table2[//]))</f>
        <v>15</v>
      </c>
      <c r="C1168" s="8">
        <f>INDEX(Table2[KET],MATCH(ROW()-1,Table2[//]))</f>
        <v>800</v>
      </c>
    </row>
    <row r="1169" spans="1:3">
      <c r="A1169" s="6" t="str">
        <f>INDEX(Table2[NAMA BARANG],MATCH(ROW()-1,Table2[//]))</f>
        <v>L Leaf punch Neo</v>
      </c>
      <c r="B1169" s="7">
        <f>INDEX(Table2[TT],MATCH(ROW()-1,Table2[//]))</f>
        <v>5</v>
      </c>
      <c r="C1169" s="8">
        <f>INDEX(Table2[KET],MATCH(ROW()-1,Table2[//]))</f>
        <v>480</v>
      </c>
    </row>
    <row r="1170" spans="1:3">
      <c r="A1170" s="6" t="str">
        <f>INDEX(Table2[NAMA BARANG],MATCH(ROW()-1,Table2[//]))</f>
        <v>Label Mesin JA MX-3300</v>
      </c>
      <c r="B1170" s="7">
        <f>INDEX(Table2[TT],MATCH(ROW()-1,Table2[//]))</f>
        <v>5</v>
      </c>
      <c r="C1170" s="8" t="str">
        <f>INDEX(Table2[KET],MATCH(ROW()-1,Table2[//]))</f>
        <v>30 pc</v>
      </c>
    </row>
    <row r="1171" spans="1:3">
      <c r="A1171" s="6" t="str">
        <f>INDEX(Table2[NAMA BARANG],MATCH(ROW()-1,Table2[//]))</f>
        <v>Laminating DB 6898 (KTP)</v>
      </c>
      <c r="B1171" s="7">
        <f>INDEX(Table2[TT],MATCH(ROW()-1,Table2[//]))</f>
        <v>1</v>
      </c>
      <c r="C1171" s="8">
        <f>INDEX(Table2[KET],MATCH(ROW()-1,Table2[//]))</f>
        <v>100</v>
      </c>
    </row>
    <row r="1172" spans="1:3">
      <c r="A1172" s="6" t="str">
        <f>INDEX(Table2[NAMA BARANG],MATCH(ROW()-1,Table2[//]))</f>
        <v>Laminating Film 100 DB 255 340</v>
      </c>
      <c r="B1172" s="7">
        <f>INDEX(Table2[TT],MATCH(ROW()-1,Table2[//]))</f>
        <v>2</v>
      </c>
      <c r="C1172" s="8" t="str">
        <f>INDEX(Table2[KET],MATCH(ROW()-1,Table2[//]))</f>
        <v>10 pk</v>
      </c>
    </row>
    <row r="1173" spans="1:3">
      <c r="A1173" s="6" t="str">
        <f>INDEX(Table2[NAMA BARANG],MATCH(ROW()-1,Table2[//]))</f>
        <v>Laminating ID Card DB 100 KTp ATAS</v>
      </c>
      <c r="B1173" s="7">
        <f>INDEX(Table2[TT],MATCH(ROW()-1,Table2[//]))</f>
        <v>2</v>
      </c>
      <c r="C1173" s="8">
        <f>INDEX(Table2[KET],MATCH(ROW()-1,Table2[//]))</f>
        <v>100</v>
      </c>
    </row>
    <row r="1174" spans="1:3">
      <c r="A1174" s="6" t="str">
        <f>INDEX(Table2[NAMA BARANG],MATCH(ROW()-1,Table2[//]))</f>
        <v>Laminating TF 100 KTp</v>
      </c>
      <c r="B1174" s="7">
        <f>INDEX(Table2[TT],MATCH(ROW()-1,Table2[//]))</f>
        <v>7</v>
      </c>
      <c r="C1174" s="8" t="str">
        <f>INDEX(Table2[KET],MATCH(ROW()-1,Table2[//]))</f>
        <v>100 pk</v>
      </c>
    </row>
    <row r="1175" spans="1:3">
      <c r="A1175" s="6" t="str">
        <f>INDEX(Table2[NAMA BARANG],MATCH(ROW()-1,Table2[//]))</f>
        <v>Lem cair B.glue 22ml mini</v>
      </c>
      <c r="B1175" s="7">
        <f>INDEX(Table2[TT],MATCH(ROW()-1,Table2[//]))</f>
        <v>2</v>
      </c>
      <c r="C1175" s="8" t="str">
        <f>INDEX(Table2[KET],MATCH(ROW()-1,Table2[//]))</f>
        <v>60 ls</v>
      </c>
    </row>
    <row r="1176" spans="1:3">
      <c r="A1176" s="6" t="str">
        <f>INDEX(Table2[NAMA BARANG],MATCH(ROW()-1,Table2[//]))</f>
        <v>Lem cair B.glue 75ml T</v>
      </c>
      <c r="B1176" s="7">
        <f>INDEX(Table2[TT],MATCH(ROW()-1,Table2[//]))</f>
        <v>18</v>
      </c>
      <c r="C1176" s="8" t="str">
        <f>INDEX(Table2[KET],MATCH(ROW()-1,Table2[//]))</f>
        <v>16 ls</v>
      </c>
    </row>
    <row r="1177" spans="1:3">
      <c r="A1177" s="6" t="str">
        <f>INDEX(Table2[NAMA BARANG],MATCH(ROW()-1,Table2[//]))</f>
        <v>Lem Cair By 309 38 ml (24)</v>
      </c>
      <c r="B1177" s="7">
        <f>INDEX(Table2[TT],MATCH(ROW()-1,Table2[//]))</f>
        <v>9</v>
      </c>
      <c r="C1177" s="8" t="str">
        <f>INDEX(Table2[KET],MATCH(ROW()-1,Table2[//]))</f>
        <v>576 pc</v>
      </c>
    </row>
    <row r="1178" spans="1:3">
      <c r="A1178" s="6" t="str">
        <f>INDEX(Table2[NAMA BARANG],MATCH(ROW()-1,Table2[//]))</f>
        <v>Lem Cair By 313 30ml (24)</v>
      </c>
      <c r="B1178" s="7">
        <f>INDEX(Table2[TT],MATCH(ROW()-1,Table2[//]))</f>
        <v>4</v>
      </c>
      <c r="C1178" s="8" t="str">
        <f>INDEX(Table2[KET],MATCH(ROW()-1,Table2[//]))</f>
        <v>576 pc</v>
      </c>
    </row>
    <row r="1179" spans="1:3">
      <c r="A1179" s="6" t="str">
        <f>INDEX(Table2[NAMA BARANG],MATCH(ROW()-1,Table2[//]))</f>
        <v>Lem Cair By 820 30ml (24)</v>
      </c>
      <c r="B1179" s="7">
        <f>INDEX(Table2[TT],MATCH(ROW()-1,Table2[//]))</f>
        <v>11</v>
      </c>
      <c r="C1179" s="8" t="str">
        <f>INDEX(Table2[KET],MATCH(ROW()-1,Table2[//]))</f>
        <v>576 pc</v>
      </c>
    </row>
    <row r="1180" spans="1:3">
      <c r="A1180" s="6" t="str">
        <f>INDEX(Table2[NAMA BARANG],MATCH(ROW()-1,Table2[//]))</f>
        <v>Lem execellent Alteco (Yushinca)</v>
      </c>
      <c r="B1180" s="7">
        <f>INDEX(Table2[TT],MATCH(ROW()-1,Table2[//]))</f>
        <v>15</v>
      </c>
      <c r="C1180" s="8" t="str">
        <f>INDEX(Table2[KET],MATCH(ROW()-1,Table2[//]))</f>
        <v>600 pc</v>
      </c>
    </row>
    <row r="1181" spans="1:3">
      <c r="A1181" s="6" t="str">
        <f>INDEX(Table2[NAMA BARANG],MATCH(ROW()-1,Table2[//]))</f>
        <v>Lem executive cair QMS- A40 (1x12)</v>
      </c>
      <c r="B1181" s="7">
        <f>INDEX(Table2[TT],MATCH(ROW()-1,Table2[//]))</f>
        <v>12</v>
      </c>
      <c r="C1181" s="8" t="str">
        <f>INDEX(Table2[KET],MATCH(ROW()-1,Table2[//]))</f>
        <v>36 box</v>
      </c>
    </row>
    <row r="1182" spans="1:3">
      <c r="A1182" s="6" t="str">
        <f>INDEX(Table2[NAMA BARANG],MATCH(ROW()-1,Table2[//]))</f>
        <v>Lem Fancy HP-191(1x48)</v>
      </c>
      <c r="B1182" s="7">
        <f>INDEX(Table2[TT],MATCH(ROW()-1,Table2[//]))</f>
        <v>2</v>
      </c>
      <c r="C1182" s="8" t="str">
        <f>INDEX(Table2[KET],MATCH(ROW()-1,Table2[//]))</f>
        <v>18 box</v>
      </c>
    </row>
    <row r="1183" spans="1:3">
      <c r="A1183" s="6" t="str">
        <f>INDEX(Table2[NAMA BARANG],MATCH(ROW()-1,Table2[//]))</f>
        <v>Lem gliter 9006</v>
      </c>
      <c r="B1183" s="7">
        <f>INDEX(Table2[TT],MATCH(ROW()-1,Table2[//]))</f>
        <v>24</v>
      </c>
      <c r="C1183" s="8" t="str">
        <f>INDEX(Table2[KET],MATCH(ROW()-1,Table2[//]))</f>
        <v>72 set</v>
      </c>
    </row>
    <row r="1184" spans="1:3">
      <c r="A1184" s="6" t="str">
        <f>INDEX(Table2[NAMA BARANG],MATCH(ROW()-1,Table2[//]))</f>
        <v>Lem glue stick 7028 (23gr) (24)</v>
      </c>
      <c r="B1184" s="7">
        <f>INDEX(Table2[TT],MATCH(ROW()-1,Table2[//]))</f>
        <v>2</v>
      </c>
      <c r="C1184" s="8" t="str">
        <f>INDEX(Table2[KET],MATCH(ROW()-1,Table2[//]))</f>
        <v>30 box</v>
      </c>
    </row>
    <row r="1185" spans="1:3">
      <c r="A1185" s="6" t="str">
        <f>INDEX(Table2[NAMA BARANG],MATCH(ROW()-1,Table2[//]))</f>
        <v>Lem lilin Tembak 1,1 x 30 B</v>
      </c>
      <c r="B1185" s="7">
        <f>INDEX(Table2[TT],MATCH(ROW()-1,Table2[//]))</f>
        <v>27</v>
      </c>
      <c r="C1185" s="8" t="str">
        <f>INDEX(Table2[KET],MATCH(ROW()-1,Table2[//]))</f>
        <v>25 pk</v>
      </c>
    </row>
    <row r="1186" spans="1:3">
      <c r="A1186" s="6" t="str">
        <f>INDEX(Table2[NAMA BARANG],MATCH(ROW()-1,Table2[//]))</f>
        <v>Lem pasta mini (LB)</v>
      </c>
      <c r="B1186" s="7">
        <f>INDEX(Table2[TT],MATCH(ROW()-1,Table2[//]))</f>
        <v>4</v>
      </c>
      <c r="C1186" s="8" t="str">
        <f>INDEX(Table2[KET],MATCH(ROW()-1,Table2[//]))</f>
        <v>70 ls</v>
      </c>
    </row>
    <row r="1187" spans="1:3">
      <c r="A1187" s="6" t="str">
        <f>INDEX(Table2[NAMA BARANG],MATCH(ROW()-1,Table2[//]))</f>
        <v>Lem pasta mini premium (25 gr)</v>
      </c>
      <c r="B1187" s="7">
        <f>INDEX(Table2[TT],MATCH(ROW()-1,Table2[//]))</f>
        <v>3</v>
      </c>
      <c r="C1187" s="8" t="str">
        <f>INDEX(Table2[KET],MATCH(ROW()-1,Table2[//]))</f>
        <v>60 ls</v>
      </c>
    </row>
    <row r="1188" spans="1:3">
      <c r="A1188" s="6" t="str">
        <f>INDEX(Table2[NAMA BARANG],MATCH(ROW()-1,Table2[//]))</f>
        <v>Lem pasta T premium (80 gr)</v>
      </c>
      <c r="B1188" s="7">
        <f>INDEX(Table2[TT],MATCH(ROW()-1,Table2[//]))</f>
        <v>2</v>
      </c>
      <c r="C1188" s="8" t="str">
        <f>INDEX(Table2[KET],MATCH(ROW()-1,Table2[//]))</f>
        <v>24 ls</v>
      </c>
    </row>
    <row r="1189" spans="1:3">
      <c r="A1189" s="6" t="str">
        <f>INDEX(Table2[NAMA BARANG],MATCH(ROW()-1,Table2[//]))</f>
        <v>Lem stick 7x29 WOMY</v>
      </c>
      <c r="B1189" s="7">
        <f>INDEX(Table2[TT],MATCH(ROW()-1,Table2[//]))</f>
        <v>46</v>
      </c>
      <c r="C1189" s="8" t="str">
        <f>INDEX(Table2[KET],MATCH(ROW()-1,Table2[//]))</f>
        <v>25 PAK</v>
      </c>
    </row>
    <row r="1190" spans="1:3">
      <c r="A1190" s="6" t="str">
        <f>INDEX(Table2[NAMA BARANG],MATCH(ROW()-1,Table2[//]))</f>
        <v>Lem tembak k Adtek FAKTUR(34)/ BIASA(1)</v>
      </c>
      <c r="B1190" s="7">
        <f>INDEX(Table2[TT],MATCH(ROW()-1,Table2[//]))</f>
        <v>34</v>
      </c>
      <c r="C1190" s="8" t="str">
        <f>INDEX(Table2[KET],MATCH(ROW()-1,Table2[//]))</f>
        <v>25 kg</v>
      </c>
    </row>
    <row r="1191" spans="1:3">
      <c r="A1191" s="6" t="str">
        <f>INDEX(Table2[NAMA BARANG],MATCH(ROW()-1,Table2[//]))</f>
        <v>Lem tembak k putih MS</v>
      </c>
      <c r="B1191" s="7">
        <f>INDEX(Table2[TT],MATCH(ROW()-1,Table2[//]))</f>
        <v>10</v>
      </c>
      <c r="C1191" s="8" t="str">
        <f>INDEX(Table2[KET],MATCH(ROW()-1,Table2[//]))</f>
        <v>25 pk</v>
      </c>
    </row>
    <row r="1192" spans="1:3">
      <c r="A1192" s="6" t="str">
        <f>INDEX(Table2[NAMA BARANG],MATCH(ROW()-1,Table2[//]))</f>
        <v>Lem/ water glue 50ml</v>
      </c>
      <c r="B1192" s="7">
        <f>INDEX(Table2[TT],MATCH(ROW()-1,Table2[//]))</f>
        <v>3</v>
      </c>
      <c r="C1192" s="8" t="str">
        <f>INDEX(Table2[KET],MATCH(ROW()-1,Table2[//]))</f>
        <v>36 ls</v>
      </c>
    </row>
    <row r="1193" spans="1:3">
      <c r="A1193" s="6" t="str">
        <f>INDEX(Table2[NAMA BARANG],MATCH(ROW()-1,Table2[//]))</f>
        <v>Lem+gliter 8891-2</v>
      </c>
      <c r="B1193" s="7">
        <f>INDEX(Table2[TT],MATCH(ROW()-1,Table2[//]))</f>
        <v>3</v>
      </c>
      <c r="C1193" s="8" t="str">
        <f>INDEX(Table2[KET],MATCH(ROW()-1,Table2[//]))</f>
        <v>288 Rtg</v>
      </c>
    </row>
    <row r="1194" spans="1:3">
      <c r="A1194" s="6" t="str">
        <f>INDEX(Table2[NAMA BARANG],MATCH(ROW()-1,Table2[//]))</f>
        <v>Letter Tray Besi 4 susun LT 004 jos</v>
      </c>
      <c r="B1194" s="7">
        <f>INDEX(Table2[TT],MATCH(ROW()-1,Table2[//]))</f>
        <v>2</v>
      </c>
      <c r="C1194" s="8" t="str">
        <f>INDEX(Table2[KET],MATCH(ROW()-1,Table2[//]))</f>
        <v>12 pc</v>
      </c>
    </row>
    <row r="1195" spans="1:3">
      <c r="A1195" s="6" t="str">
        <f>INDEX(Table2[NAMA BARANG],MATCH(ROW()-1,Table2[//]))</f>
        <v>Letter Tray susun 4 (2004) Besi</v>
      </c>
      <c r="B1195" s="7">
        <f>INDEX(Table2[TT],MATCH(ROW()-1,Table2[//]))</f>
        <v>1</v>
      </c>
      <c r="C1195" s="8" t="str">
        <f>INDEX(Table2[KET],MATCH(ROW()-1,Table2[//]))</f>
        <v>12 pc</v>
      </c>
    </row>
    <row r="1196" spans="1:3">
      <c r="A1196" s="6" t="str">
        <f>INDEX(Table2[NAMA BARANG],MATCH(ROW()-1,Table2[//]))</f>
        <v>Lilin angka 1 Tebal M1001/ 1002</v>
      </c>
      <c r="B1196" s="7">
        <f>INDEX(Table2[TT],MATCH(ROW()-1,Table2[//]))</f>
        <v>23</v>
      </c>
      <c r="C1196" s="8" t="str">
        <f>INDEX(Table2[KET],MATCH(ROW()-1,Table2[//]))</f>
        <v>288 pc</v>
      </c>
    </row>
    <row r="1197" spans="1:3">
      <c r="A1197" s="6" t="str">
        <f>INDEX(Table2[NAMA BARANG],MATCH(ROW()-1,Table2[//]))</f>
        <v>Lilin angka Tebal M1001-1002</v>
      </c>
      <c r="B1197" s="7">
        <f>INDEX(Table2[TT],MATCH(ROW()-1,Table2[//]))</f>
        <v>1</v>
      </c>
      <c r="C1197" s="8">
        <f>INDEX(Table2[KET],MATCH(ROW()-1,Table2[//]))</f>
        <v>240</v>
      </c>
    </row>
    <row r="1198" spans="1:3">
      <c r="A1198" s="6" t="str">
        <f>INDEX(Table2[NAMA BARANG],MATCH(ROW()-1,Table2[//]))</f>
        <v>Lilin angka ultah taruna No 4 (1)/ No 5 (1)</v>
      </c>
      <c r="B1198" s="7">
        <f>INDEX(Table2[TT],MATCH(ROW()-1,Table2[//]))</f>
        <v>2</v>
      </c>
      <c r="C1198" s="8" t="str">
        <f>INDEX(Table2[KET],MATCH(ROW()-1,Table2[//]))</f>
        <v>100 ls</v>
      </c>
    </row>
    <row r="1199" spans="1:3">
      <c r="A1199" s="6" t="str">
        <f>INDEX(Table2[NAMA BARANG],MATCH(ROW()-1,Table2[//]))</f>
        <v>Lilin Candy TY 020</v>
      </c>
      <c r="B1199" s="7">
        <f>INDEX(Table2[TT],MATCH(ROW()-1,Table2[//]))</f>
        <v>1</v>
      </c>
      <c r="C1199" s="8" t="str">
        <f>INDEX(Table2[KET],MATCH(ROW()-1,Table2[//]))</f>
        <v>96 ls</v>
      </c>
    </row>
    <row r="1200" spans="1:3">
      <c r="A1200" s="6" t="str">
        <f>INDEX(Table2[NAMA BARANG],MATCH(ROW()-1,Table2[//]))</f>
        <v>Lilin magic isi 10 HC 77-10M</v>
      </c>
      <c r="B1200" s="7">
        <f>INDEX(Table2[TT],MATCH(ROW()-1,Table2[//]))</f>
        <v>1</v>
      </c>
      <c r="C1200" s="8">
        <f>INDEX(Table2[KET],MATCH(ROW()-1,Table2[//]))</f>
        <v>288</v>
      </c>
    </row>
    <row r="1201" spans="1:3">
      <c r="A1201" s="6" t="str">
        <f>INDEX(Table2[NAMA BARANG],MATCH(ROW()-1,Table2[//]))</f>
        <v>Lilin TY 018 magic</v>
      </c>
      <c r="B1201" s="7">
        <f>INDEX(Table2[TT],MATCH(ROW()-1,Table2[//]))</f>
        <v>26</v>
      </c>
      <c r="C1201" s="8" t="str">
        <f>INDEX(Table2[KET],MATCH(ROW()-1,Table2[//]))</f>
        <v>96 ls</v>
      </c>
    </row>
    <row r="1202" spans="1:3">
      <c r="A1202" s="6" t="str">
        <f>INDEX(Table2[NAMA BARANG],MATCH(ROW()-1,Table2[//]))</f>
        <v>Lilin TY 331</v>
      </c>
      <c r="B1202" s="7">
        <f>INDEX(Table2[TT],MATCH(ROW()-1,Table2[//]))</f>
        <v>3</v>
      </c>
      <c r="C1202" s="8" t="str">
        <f>INDEX(Table2[KET],MATCH(ROW()-1,Table2[//]))</f>
        <v>96 ls</v>
      </c>
    </row>
    <row r="1203" spans="1:3">
      <c r="A1203" s="6" t="str">
        <f>INDEX(Table2[NAMA BARANG],MATCH(ROW()-1,Table2[//]))</f>
        <v>Loose leaf B550 rainbow garis</v>
      </c>
      <c r="B1203" s="7">
        <f>INDEX(Table2[TT],MATCH(ROW()-1,Table2[//]))</f>
        <v>1</v>
      </c>
      <c r="C1203" s="8">
        <f>INDEX(Table2[KET],MATCH(ROW()-1,Table2[//]))</f>
        <v>200</v>
      </c>
    </row>
    <row r="1204" spans="1:3">
      <c r="A1204" s="6" t="str">
        <f>INDEX(Table2[NAMA BARANG],MATCH(ROW()-1,Table2[//]))</f>
        <v>Magic Board 105 House</v>
      </c>
      <c r="B1204" s="7">
        <f>INDEX(Table2[TT],MATCH(ROW()-1,Table2[//]))</f>
        <v>12</v>
      </c>
      <c r="C1204" s="8" t="str">
        <f>INDEX(Table2[KET],MATCH(ROW()-1,Table2[//]))</f>
        <v>96 pc</v>
      </c>
    </row>
    <row r="1205" spans="1:3">
      <c r="A1205" s="6" t="str">
        <f>INDEX(Table2[NAMA BARANG],MATCH(ROW()-1,Table2[//]))</f>
        <v>Magic Board 106 Dolphin</v>
      </c>
      <c r="B1205" s="7">
        <f>INDEX(Table2[TT],MATCH(ROW()-1,Table2[//]))</f>
        <v>6</v>
      </c>
      <c r="C1205" s="8">
        <f>INDEX(Table2[KET],MATCH(ROW()-1,Table2[//]))</f>
        <v>96</v>
      </c>
    </row>
    <row r="1206" spans="1:3">
      <c r="A1206" s="6" t="str">
        <f>INDEX(Table2[NAMA BARANG],MATCH(ROW()-1,Table2[//]))</f>
        <v>Magic Board 20196</v>
      </c>
      <c r="B1206" s="7">
        <f>INDEX(Table2[TT],MATCH(ROW()-1,Table2[//]))</f>
        <v>2</v>
      </c>
      <c r="C1206" s="8">
        <f>INDEX(Table2[KET],MATCH(ROW()-1,Table2[//]))</f>
        <v>96</v>
      </c>
    </row>
    <row r="1207" spans="1:3">
      <c r="A1207" s="6" t="str">
        <f>INDEX(Table2[NAMA BARANG],MATCH(ROW()-1,Table2[//]))</f>
        <v>Magnet+Set 1000 G-M</v>
      </c>
      <c r="B1207" s="7">
        <f>INDEX(Table2[TT],MATCH(ROW()-1,Table2[//]))</f>
        <v>4</v>
      </c>
      <c r="C1207" s="8" t="str">
        <f>INDEX(Table2[KET],MATCH(ROW()-1,Table2[//]))</f>
        <v>320 set</v>
      </c>
    </row>
    <row r="1208" spans="1:3">
      <c r="A1208" s="6" t="str">
        <f>INDEX(Table2[NAMA BARANG],MATCH(ROW()-1,Table2[//]))</f>
        <v>Magnit 002 Set</v>
      </c>
      <c r="B1208" s="7">
        <f>INDEX(Table2[TT],MATCH(ROW()-1,Table2[//]))</f>
        <v>7</v>
      </c>
      <c r="C1208" s="8" t="str">
        <f>INDEX(Table2[KET],MATCH(ROW()-1,Table2[//]))</f>
        <v>320 pc</v>
      </c>
    </row>
    <row r="1209" spans="1:3">
      <c r="A1209" s="6" t="str">
        <f>INDEX(Table2[NAMA BARANG],MATCH(ROW()-1,Table2[//]))</f>
        <v>Magnit 2008 (Import)</v>
      </c>
      <c r="B1209" s="7">
        <f>INDEX(Table2[TT],MATCH(ROW()-1,Table2[//]))</f>
        <v>1</v>
      </c>
      <c r="C1209" s="8" t="str">
        <f>INDEX(Table2[KET],MATCH(ROW()-1,Table2[//]))</f>
        <v>800 pc</v>
      </c>
    </row>
    <row r="1210" spans="1:3">
      <c r="A1210" s="6" t="str">
        <f>INDEX(Table2[NAMA BARANG],MATCH(ROW()-1,Table2[//]))</f>
        <v>Magnit 2012</v>
      </c>
      <c r="B1210" s="7">
        <f>INDEX(Table2[TT],MATCH(ROW()-1,Table2[//]))</f>
        <v>3</v>
      </c>
      <c r="C1210" s="8" t="str">
        <f>INDEX(Table2[KET],MATCH(ROW()-1,Table2[//]))</f>
        <v>800 pc</v>
      </c>
    </row>
    <row r="1211" spans="1:3">
      <c r="A1211" s="6" t="str">
        <f>INDEX(Table2[NAMA BARANG],MATCH(ROW()-1,Table2[//]))</f>
        <v>Magnit 30-6</v>
      </c>
      <c r="B1211" s="7">
        <f>INDEX(Table2[TT],MATCH(ROW()-1,Table2[//]))</f>
        <v>1</v>
      </c>
      <c r="C1211" s="8" t="str">
        <f>INDEX(Table2[KET],MATCH(ROW()-1,Table2[//]))</f>
        <v>480 pc</v>
      </c>
    </row>
    <row r="1212" spans="1:3">
      <c r="A1212" s="6" t="str">
        <f>INDEX(Table2[NAMA BARANG],MATCH(ROW()-1,Table2[//]))</f>
        <v>Magnit 8pc/ 003</v>
      </c>
      <c r="B1212" s="7">
        <f>INDEX(Table2[TT],MATCH(ROW()-1,Table2[//]))</f>
        <v>2</v>
      </c>
      <c r="C1212" s="8" t="str">
        <f>INDEX(Table2[KET],MATCH(ROW()-1,Table2[//]))</f>
        <v>240 set</v>
      </c>
    </row>
    <row r="1213" spans="1:3">
      <c r="A1213" s="6" t="str">
        <f>INDEX(Table2[NAMA BARANG],MATCH(ROW()-1,Table2[//]))</f>
        <v>Magnit angka 8305 Xinye first (K)</v>
      </c>
      <c r="B1213" s="7">
        <f>INDEX(Table2[TT],MATCH(ROW()-1,Table2[//]))</f>
        <v>2</v>
      </c>
      <c r="C1213" s="8" t="str">
        <f>INDEX(Table2[KET],MATCH(ROW()-1,Table2[//]))</f>
        <v>216 pc</v>
      </c>
    </row>
    <row r="1214" spans="1:3">
      <c r="A1214" s="6" t="str">
        <f>INDEX(Table2[NAMA BARANG],MATCH(ROW()-1,Table2[//]))</f>
        <v>Magnit S 3010 (Import)</v>
      </c>
      <c r="B1214" s="7">
        <f>INDEX(Table2[TT],MATCH(ROW()-1,Table2[//]))</f>
        <v>1</v>
      </c>
      <c r="C1214" s="8">
        <f>INDEX(Table2[KET],MATCH(ROW()-1,Table2[//]))</f>
        <v>0</v>
      </c>
    </row>
    <row r="1215" spans="1:3">
      <c r="A1215" s="6" t="str">
        <f>INDEX(Table2[NAMA BARANG],MATCH(ROW()-1,Table2[//]))</f>
        <v>Malam set 2312-2</v>
      </c>
      <c r="B1215" s="7">
        <f>INDEX(Table2[TT],MATCH(ROW()-1,Table2[//]))</f>
        <v>20</v>
      </c>
      <c r="C1215" s="8" t="str">
        <f>INDEX(Table2[KET],MATCH(ROW()-1,Table2[//]))</f>
        <v>120 set</v>
      </c>
    </row>
    <row r="1216" spans="1:3">
      <c r="A1216" s="6" t="str">
        <f>INDEX(Table2[NAMA BARANG],MATCH(ROW()-1,Table2[//]))</f>
        <v>Map 2 sap All Win2 AS</v>
      </c>
      <c r="B1216" s="7">
        <f>INDEX(Table2[TT],MATCH(ROW()-1,Table2[//]))</f>
        <v>1</v>
      </c>
      <c r="C1216" s="8" t="str">
        <f>INDEX(Table2[KET],MATCH(ROW()-1,Table2[//]))</f>
        <v>120 ls</v>
      </c>
    </row>
    <row r="1217" spans="1:3">
      <c r="A1217" s="6" t="str">
        <f>INDEX(Table2[NAMA BARANG],MATCH(ROW()-1,Table2[//]))</f>
        <v>Map 2015C somsi</v>
      </c>
      <c r="B1217" s="7">
        <f>INDEX(Table2[TT],MATCH(ROW()-1,Table2[//]))</f>
        <v>1</v>
      </c>
      <c r="C1217" s="8" t="str">
        <f>INDEX(Table2[KET],MATCH(ROW()-1,Table2[//]))</f>
        <v>96 pc</v>
      </c>
    </row>
    <row r="1218" spans="1:3">
      <c r="A1218" s="6" t="str">
        <f>INDEX(Table2[NAMA BARANG],MATCH(ROW()-1,Table2[//]))</f>
        <v>Map 3324 G&amp; G f4</v>
      </c>
      <c r="B1218" s="7">
        <f>INDEX(Table2[TT],MATCH(ROW()-1,Table2[//]))</f>
        <v>2</v>
      </c>
      <c r="C1218" s="8" t="str">
        <f>INDEX(Table2[KET],MATCH(ROW()-1,Table2[//]))</f>
        <v>12 pc</v>
      </c>
    </row>
    <row r="1219" spans="1:3">
      <c r="A1219" s="6" t="str">
        <f>INDEX(Table2[NAMA BARANG],MATCH(ROW()-1,Table2[//]))</f>
        <v>Map A-012 tali biru</v>
      </c>
      <c r="B1219" s="7">
        <f>INDEX(Table2[TT],MATCH(ROW()-1,Table2[//]))</f>
        <v>2</v>
      </c>
      <c r="C1219" s="8" t="str">
        <f>INDEX(Table2[KET],MATCH(ROW()-1,Table2[//]))</f>
        <v>160 pc</v>
      </c>
    </row>
    <row r="1220" spans="1:3">
      <c r="A1220" s="6" t="str">
        <f>INDEX(Table2[NAMA BARANG],MATCH(ROW()-1,Table2[//]))</f>
        <v>Map A6 batik</v>
      </c>
      <c r="B1220" s="7">
        <f>INDEX(Table2[TT],MATCH(ROW()-1,Table2[//]))</f>
        <v>1</v>
      </c>
      <c r="C1220" s="8" t="str">
        <f>INDEX(Table2[KET],MATCH(ROW()-1,Table2[//]))</f>
        <v>72 ls</v>
      </c>
    </row>
    <row r="1221" spans="1:3">
      <c r="A1221" s="6" t="str">
        <f>INDEX(Table2[NAMA BARANG],MATCH(ROW()-1,Table2[//]))</f>
        <v>Map A6 kotak 03</v>
      </c>
      <c r="B1221" s="7">
        <f>INDEX(Table2[TT],MATCH(ROW()-1,Table2[//]))</f>
        <v>1</v>
      </c>
      <c r="C1221" s="8" t="str">
        <f>INDEX(Table2[KET],MATCH(ROW()-1,Table2[//]))</f>
        <v>72 ls</v>
      </c>
    </row>
    <row r="1222" spans="1:3">
      <c r="A1222" s="6" t="str">
        <f>INDEX(Table2[NAMA BARANG],MATCH(ROW()-1,Table2[//]))</f>
        <v>Map A6 Kupu</v>
      </c>
      <c r="B1222" s="7">
        <f>INDEX(Table2[TT],MATCH(ROW()-1,Table2[//]))</f>
        <v>7</v>
      </c>
      <c r="C1222" s="8" t="str">
        <f>INDEX(Table2[KET],MATCH(ROW()-1,Table2[//]))</f>
        <v>72 ls</v>
      </c>
    </row>
    <row r="1223" spans="1:3">
      <c r="A1223" s="6" t="str">
        <f>INDEX(Table2[NAMA BARANG],MATCH(ROW()-1,Table2[//]))</f>
        <v>Map Berdiri Ret kuning</v>
      </c>
      <c r="B1223" s="7">
        <f>INDEX(Table2[TT],MATCH(ROW()-1,Table2[//]))</f>
        <v>3</v>
      </c>
      <c r="C1223" s="8" t="str">
        <f>INDEX(Table2[KET],MATCH(ROW()-1,Table2[//]))</f>
        <v>240 pc</v>
      </c>
    </row>
    <row r="1224" spans="1:3">
      <c r="A1224" s="6" t="str">
        <f>INDEX(Table2[NAMA BARANG],MATCH(ROW()-1,Table2[//]))</f>
        <v>Map Clear PP 802-1</v>
      </c>
      <c r="B1224" s="7">
        <f>INDEX(Table2[TT],MATCH(ROW()-1,Table2[//]))</f>
        <v>4</v>
      </c>
      <c r="C1224" s="8" t="str">
        <f>INDEX(Table2[KET],MATCH(ROW()-1,Table2[//]))</f>
        <v>50 ls</v>
      </c>
    </row>
    <row r="1225" spans="1:3">
      <c r="A1225" s="6" t="str">
        <f>INDEX(Table2[NAMA BARANG],MATCH(ROW()-1,Table2[//]))</f>
        <v>Map Clear PP XS-802 mix F4 (802-2)</v>
      </c>
      <c r="B1225" s="7">
        <f>INDEX(Table2[TT],MATCH(ROW()-1,Table2[//]))</f>
        <v>3</v>
      </c>
      <c r="C1225" s="8" t="str">
        <f>INDEX(Table2[KET],MATCH(ROW()-1,Table2[//]))</f>
        <v>50 ls</v>
      </c>
    </row>
    <row r="1226" spans="1:3">
      <c r="A1226" s="6" t="str">
        <f>INDEX(Table2[NAMA BARANG],MATCH(ROW()-1,Table2[//]))</f>
        <v xml:space="preserve">Map Data 39571 </v>
      </c>
      <c r="B1226" s="7">
        <f>INDEX(Table2[TT],MATCH(ROW()-1,Table2[//]))</f>
        <v>4</v>
      </c>
      <c r="C1226" s="8" t="str">
        <f>INDEX(Table2[KET],MATCH(ROW()-1,Table2[//]))</f>
        <v>204 pc</v>
      </c>
    </row>
    <row r="1227" spans="1:3">
      <c r="A1227" s="6" t="str">
        <f>INDEX(Table2[NAMA BARANG],MATCH(ROW()-1,Table2[//]))</f>
        <v>Map Dokumen Keeper 40lb TNT 021</v>
      </c>
      <c r="B1227" s="7">
        <f>INDEX(Table2[TT],MATCH(ROW()-1,Table2[//]))</f>
        <v>7</v>
      </c>
      <c r="C1227" s="8" t="str">
        <f>INDEX(Table2[KET],MATCH(ROW()-1,Table2[//]))</f>
        <v>180 PCS</v>
      </c>
    </row>
    <row r="1228" spans="1:3">
      <c r="A1228" s="6" t="str">
        <f>INDEX(Table2[NAMA BARANG],MATCH(ROW()-1,Table2[//]))</f>
        <v>Map EN 1020</v>
      </c>
      <c r="B1228" s="7">
        <f>INDEX(Table2[TT],MATCH(ROW()-1,Table2[//]))</f>
        <v>21</v>
      </c>
      <c r="C1228" s="8" t="str">
        <f>INDEX(Table2[KET],MATCH(ROW()-1,Table2[//]))</f>
        <v>50 ls</v>
      </c>
    </row>
    <row r="1229" spans="1:3">
      <c r="A1229" s="6" t="str">
        <f>INDEX(Table2[NAMA BARANG],MATCH(ROW()-1,Table2[//]))</f>
        <v>Map EN 1023 FC blk</v>
      </c>
      <c r="B1229" s="7">
        <f>INDEX(Table2[TT],MATCH(ROW()-1,Table2[//]))</f>
        <v>13</v>
      </c>
      <c r="C1229" s="8" t="str">
        <f>INDEX(Table2[KET],MATCH(ROW()-1,Table2[//]))</f>
        <v>50 ls</v>
      </c>
    </row>
    <row r="1230" spans="1:3">
      <c r="A1230" s="6" t="str">
        <f>INDEX(Table2[NAMA BARANG],MATCH(ROW()-1,Table2[//]))</f>
        <v>Map enter Tali M(1)/ B(3)/ K(3)/ Hj(3)/ P(3)</v>
      </c>
      <c r="B1230" s="7">
        <f>INDEX(Table2[TT],MATCH(ROW()-1,Table2[//]))</f>
        <v>13</v>
      </c>
      <c r="C1230" s="8" t="str">
        <f>INDEX(Table2[KET],MATCH(ROW()-1,Table2[//]))</f>
        <v>50 ls</v>
      </c>
    </row>
    <row r="1231" spans="1:3">
      <c r="A1231" s="6" t="str">
        <f>INDEX(Table2[NAMA BARANG],MATCH(ROW()-1,Table2[//]))</f>
        <v>Map executive 8508/ 85082</v>
      </c>
      <c r="B1231" s="7">
        <f>INDEX(Table2[TT],MATCH(ROW()-1,Table2[//]))</f>
        <v>12</v>
      </c>
      <c r="C1231" s="8" t="str">
        <f>INDEX(Table2[KET],MATCH(ROW()-1,Table2[//]))</f>
        <v>4 ls</v>
      </c>
    </row>
    <row r="1232" spans="1:3">
      <c r="A1232" s="6" t="str">
        <f>INDEX(Table2[NAMA BARANG],MATCH(ROW()-1,Table2[//]))</f>
        <v>Map Fabric Case</v>
      </c>
      <c r="B1232" s="7">
        <f>INDEX(Table2[TT],MATCH(ROW()-1,Table2[//]))</f>
        <v>3</v>
      </c>
      <c r="C1232" s="8" t="str">
        <f>INDEX(Table2[KET],MATCH(ROW()-1,Table2[//]))</f>
        <v>24 ls</v>
      </c>
    </row>
    <row r="1233" spans="1:3">
      <c r="A1233" s="6" t="str">
        <f>INDEX(Table2[NAMA BARANG],MATCH(ROW()-1,Table2[//]))</f>
        <v>Map Fancy batik kcg 2</v>
      </c>
      <c r="B1233" s="7">
        <f>INDEX(Table2[TT],MATCH(ROW()-1,Table2[//]))</f>
        <v>1</v>
      </c>
      <c r="C1233" s="8" t="str">
        <f>INDEX(Table2[KET],MATCH(ROW()-1,Table2[//]))</f>
        <v>240 pc</v>
      </c>
    </row>
    <row r="1234" spans="1:3">
      <c r="A1234" s="6" t="str">
        <f>INDEX(Table2[NAMA BARANG],MATCH(ROW()-1,Table2[//]))</f>
        <v>Map file 24361-2 B5 Bening</v>
      </c>
      <c r="B1234" s="7">
        <f>INDEX(Table2[TT],MATCH(ROW()-1,Table2[//]))</f>
        <v>2</v>
      </c>
      <c r="C1234" s="8" t="str">
        <f>INDEX(Table2[KET],MATCH(ROW()-1,Table2[//]))</f>
        <v>2400 pc</v>
      </c>
    </row>
    <row r="1235" spans="1:3">
      <c r="A1235" s="6" t="str">
        <f>INDEX(Table2[NAMA BARANG],MATCH(ROW()-1,Table2[//]))</f>
        <v>Map file EN 1105 F</v>
      </c>
      <c r="B1235" s="7">
        <f>INDEX(Table2[TT],MATCH(ROW()-1,Table2[//]))</f>
        <v>12</v>
      </c>
      <c r="C1235" s="8" t="str">
        <f>INDEX(Table2[KET],MATCH(ROW()-1,Table2[//]))</f>
        <v>50 ls</v>
      </c>
    </row>
    <row r="1236" spans="1:3">
      <c r="A1236" s="6" t="str">
        <f>INDEX(Table2[NAMA BARANG],MATCH(ROW()-1,Table2[//]))</f>
        <v>Map file kcg pocket 881</v>
      </c>
      <c r="B1236" s="7">
        <f>INDEX(Table2[TT],MATCH(ROW()-1,Table2[//]))</f>
        <v>2</v>
      </c>
      <c r="C1236" s="8" t="str">
        <f>INDEX(Table2[KET],MATCH(ROW()-1,Table2[//]))</f>
        <v>60 ls</v>
      </c>
    </row>
    <row r="1237" spans="1:3">
      <c r="A1237" s="6" t="str">
        <f>INDEX(Table2[NAMA BARANG],MATCH(ROW()-1,Table2[//]))</f>
        <v>Map File Resleting+jala A5 1803-2</v>
      </c>
      <c r="B1237" s="7">
        <f>INDEX(Table2[TT],MATCH(ROW()-1,Table2[//]))</f>
        <v>5</v>
      </c>
      <c r="C1237" s="8" t="str">
        <f>INDEX(Table2[KET],MATCH(ROW()-1,Table2[//]))</f>
        <v>960 pc</v>
      </c>
    </row>
    <row r="1238" spans="1:3">
      <c r="A1238" s="6" t="str">
        <f>INDEX(Table2[NAMA BARANG],MATCH(ROW()-1,Table2[//]))</f>
        <v>Map file Ret 1801-1</v>
      </c>
      <c r="B1238" s="7">
        <f>INDEX(Table2[TT],MATCH(ROW()-1,Table2[//]))</f>
        <v>5</v>
      </c>
      <c r="C1238" s="8" t="str">
        <f>INDEX(Table2[KET],MATCH(ROW()-1,Table2[//]))</f>
        <v>1800 pc</v>
      </c>
    </row>
    <row r="1239" spans="1:3">
      <c r="A1239" s="6" t="str">
        <f>INDEX(Table2[NAMA BARANG],MATCH(ROW()-1,Table2[//]))</f>
        <v>Map file Ret 1801-2</v>
      </c>
      <c r="B1239" s="7">
        <f>INDEX(Table2[TT],MATCH(ROW()-1,Table2[//]))</f>
        <v>3</v>
      </c>
      <c r="C1239" s="8" t="str">
        <f>INDEX(Table2[KET],MATCH(ROW()-1,Table2[//]))</f>
        <v>960 pc</v>
      </c>
    </row>
    <row r="1240" spans="1:3">
      <c r="A1240" s="6" t="str">
        <f>INDEX(Table2[NAMA BARANG],MATCH(ROW()-1,Table2[//]))</f>
        <v>Map file Ret 1801-3</v>
      </c>
      <c r="B1240" s="7">
        <f>INDEX(Table2[TT],MATCH(ROW()-1,Table2[//]))</f>
        <v>8</v>
      </c>
      <c r="C1240" s="8" t="str">
        <f>INDEX(Table2[KET],MATCH(ROW()-1,Table2[//]))</f>
        <v>720 pc</v>
      </c>
    </row>
    <row r="1241" spans="1:3">
      <c r="A1241" s="6" t="str">
        <f>INDEX(Table2[NAMA BARANG],MATCH(ROW()-1,Table2[//]))</f>
        <v>Map file Ret 1801-4</v>
      </c>
      <c r="B1241" s="7">
        <f>INDEX(Table2[TT],MATCH(ROW()-1,Table2[//]))</f>
        <v>6</v>
      </c>
      <c r="C1241" s="8" t="str">
        <f>INDEX(Table2[KET],MATCH(ROW()-1,Table2[//]))</f>
        <v>600 pc</v>
      </c>
    </row>
    <row r="1242" spans="1:3">
      <c r="A1242" s="6" t="str">
        <f>INDEX(Table2[NAMA BARANG],MATCH(ROW()-1,Table2[//]))</f>
        <v>Map file Ret 1801-5 B4</v>
      </c>
      <c r="B1242" s="7">
        <f>INDEX(Table2[TT],MATCH(ROW()-1,Table2[//]))</f>
        <v>4</v>
      </c>
      <c r="C1242" s="8">
        <f>INDEX(Table2[KET],MATCH(ROW()-1,Table2[//]))</f>
        <v>480</v>
      </c>
    </row>
    <row r="1243" spans="1:3">
      <c r="A1243" s="6" t="str">
        <f>INDEX(Table2[NAMA BARANG],MATCH(ROW()-1,Table2[//]))</f>
        <v>Map file Ret 1802-1 A6</v>
      </c>
      <c r="B1243" s="7">
        <f>INDEX(Table2[TT],MATCH(ROW()-1,Table2[//]))</f>
        <v>3</v>
      </c>
      <c r="C1243" s="8" t="str">
        <f>INDEX(Table2[KET],MATCH(ROW()-1,Table2[//]))</f>
        <v>1800 pc</v>
      </c>
    </row>
    <row r="1244" spans="1:3">
      <c r="A1244" s="6" t="str">
        <f>INDEX(Table2[NAMA BARANG],MATCH(ROW()-1,Table2[//]))</f>
        <v>Map file Ret 1802-2 A5</v>
      </c>
      <c r="B1244" s="7">
        <f>INDEX(Table2[TT],MATCH(ROW()-1,Table2[//]))</f>
        <v>3</v>
      </c>
      <c r="C1244" s="8" t="str">
        <f>INDEX(Table2[KET],MATCH(ROW()-1,Table2[//]))</f>
        <v>960 pc</v>
      </c>
    </row>
    <row r="1245" spans="1:3">
      <c r="A1245" s="6" t="str">
        <f>INDEX(Table2[NAMA BARANG],MATCH(ROW()-1,Table2[//]))</f>
        <v>Map file Ret 1802-3 B5</v>
      </c>
      <c r="B1245" s="7">
        <f>INDEX(Table2[TT],MATCH(ROW()-1,Table2[//]))</f>
        <v>5</v>
      </c>
      <c r="C1245" s="8">
        <f>INDEX(Table2[KET],MATCH(ROW()-1,Table2[//]))</f>
        <v>720</v>
      </c>
    </row>
    <row r="1246" spans="1:3">
      <c r="A1246" s="6" t="str">
        <f>INDEX(Table2[NAMA BARANG],MATCH(ROW()-1,Table2[//]))</f>
        <v>Map file Ret 1803-1 A6</v>
      </c>
      <c r="B1246" s="7">
        <f>INDEX(Table2[TT],MATCH(ROW()-1,Table2[//]))</f>
        <v>2</v>
      </c>
      <c r="C1246" s="8">
        <f>INDEX(Table2[KET],MATCH(ROW()-1,Table2[//]))</f>
        <v>1800</v>
      </c>
    </row>
    <row r="1247" spans="1:3">
      <c r="A1247" s="6" t="str">
        <f>INDEX(Table2[NAMA BARANG],MATCH(ROW()-1,Table2[//]))</f>
        <v>Map file Ret 1803-3 B5</v>
      </c>
      <c r="B1247" s="7">
        <f>INDEX(Table2[TT],MATCH(ROW()-1,Table2[//]))</f>
        <v>3</v>
      </c>
      <c r="C1247" s="8" t="str">
        <f>INDEX(Table2[KET],MATCH(ROW()-1,Table2[//]))</f>
        <v>720 pc</v>
      </c>
    </row>
    <row r="1248" spans="1:3">
      <c r="A1248" s="6" t="str">
        <f>INDEX(Table2[NAMA BARANG],MATCH(ROW()-1,Table2[//]))</f>
        <v>Map file Ret 1804-1 A6</v>
      </c>
      <c r="B1248" s="7">
        <f>INDEX(Table2[TT],MATCH(ROW()-1,Table2[//]))</f>
        <v>3</v>
      </c>
      <c r="C1248" s="8" t="str">
        <f>INDEX(Table2[KET],MATCH(ROW()-1,Table2[//]))</f>
        <v>800 pc</v>
      </c>
    </row>
    <row r="1249" spans="1:3">
      <c r="A1249" s="6" t="str">
        <f>INDEX(Table2[NAMA BARANG],MATCH(ROW()-1,Table2[//]))</f>
        <v>Map file Ret 1804-2 A5</v>
      </c>
      <c r="B1249" s="7">
        <f>INDEX(Table2[TT],MATCH(ROW()-1,Table2[//]))</f>
        <v>1</v>
      </c>
      <c r="C1249" s="8" t="str">
        <f>INDEX(Table2[KET],MATCH(ROW()-1,Table2[//]))</f>
        <v>960 pc</v>
      </c>
    </row>
    <row r="1250" spans="1:3">
      <c r="A1250" s="6" t="str">
        <f>INDEX(Table2[NAMA BARANG],MATCH(ROW()-1,Table2[//]))</f>
        <v>Map file Ret 1804-3 B5</v>
      </c>
      <c r="B1250" s="7">
        <f>INDEX(Table2[TT],MATCH(ROW()-1,Table2[//]))</f>
        <v>3</v>
      </c>
      <c r="C1250" s="8" t="str">
        <f>INDEX(Table2[KET],MATCH(ROW()-1,Table2[//]))</f>
        <v>720 pc</v>
      </c>
    </row>
    <row r="1251" spans="1:3">
      <c r="A1251" s="6" t="str">
        <f>INDEX(Table2[NAMA BARANG],MATCH(ROW()-1,Table2[//]))</f>
        <v>Map file Ret B A5(M)</v>
      </c>
      <c r="B1251" s="7">
        <f>INDEX(Table2[TT],MATCH(ROW()-1,Table2[//]))</f>
        <v>1</v>
      </c>
      <c r="C1251" s="8" t="str">
        <f>INDEX(Table2[KET],MATCH(ROW()-1,Table2[//]))</f>
        <v>80 ls</v>
      </c>
    </row>
    <row r="1252" spans="1:3">
      <c r="A1252" s="6" t="str">
        <f>INDEX(Table2[NAMA BARANG],MATCH(ROW()-1,Table2[//]))</f>
        <v>Map file Ret B A6(K)</v>
      </c>
      <c r="B1252" s="7">
        <f>INDEX(Table2[TT],MATCH(ROW()-1,Table2[//]))</f>
        <v>3</v>
      </c>
      <c r="C1252" s="8" t="str">
        <f>INDEX(Table2[KET],MATCH(ROW()-1,Table2[//]))</f>
        <v>100 ls</v>
      </c>
    </row>
    <row r="1253" spans="1:3">
      <c r="A1253" s="6" t="str">
        <f>INDEX(Table2[NAMA BARANG],MATCH(ROW()-1,Table2[//]))</f>
        <v>Map file Ret B B5(B)</v>
      </c>
      <c r="B1253" s="7">
        <f>INDEX(Table2[TT],MATCH(ROW()-1,Table2[//]))</f>
        <v>1</v>
      </c>
      <c r="C1253" s="8" t="str">
        <f>INDEX(Table2[KET],MATCH(ROW()-1,Table2[//]))</f>
        <v>59 ls</v>
      </c>
    </row>
    <row r="1254" spans="1:3">
      <c r="A1254" s="6" t="str">
        <f>INDEX(Table2[NAMA BARANG],MATCH(ROW()-1,Table2[//]))</f>
        <v>Map file Ret B B5(B)</v>
      </c>
      <c r="B1254" s="7">
        <f>INDEX(Table2[TT],MATCH(ROW()-1,Table2[//]))</f>
        <v>1</v>
      </c>
      <c r="C1254" s="8" t="str">
        <f>INDEX(Table2[KET],MATCH(ROW()-1,Table2[//]))</f>
        <v>60 ls</v>
      </c>
    </row>
    <row r="1255" spans="1:3">
      <c r="A1255" s="6" t="str">
        <f>INDEX(Table2[NAMA BARANG],MATCH(ROW()-1,Table2[//]))</f>
        <v>Map file Ret V2 A5 (M)</v>
      </c>
      <c r="B1255" s="7">
        <f>INDEX(Table2[TT],MATCH(ROW()-1,Table2[//]))</f>
        <v>4</v>
      </c>
      <c r="C1255" s="8" t="str">
        <f>INDEX(Table2[KET],MATCH(ROW()-1,Table2[//]))</f>
        <v>80 ls</v>
      </c>
    </row>
    <row r="1256" spans="1:3">
      <c r="A1256" s="6" t="str">
        <f>INDEX(Table2[NAMA BARANG],MATCH(ROW()-1,Table2[//]))</f>
        <v>Map file Ret V2 A6(K)</v>
      </c>
      <c r="B1256" s="7">
        <f>INDEX(Table2[TT],MATCH(ROW()-1,Table2[//]))</f>
        <v>3</v>
      </c>
      <c r="C1256" s="8" t="str">
        <f>INDEX(Table2[KET],MATCH(ROW()-1,Table2[//]))</f>
        <v>100 ls</v>
      </c>
    </row>
    <row r="1257" spans="1:3">
      <c r="A1257" s="6" t="str">
        <f>INDEX(Table2[NAMA BARANG],MATCH(ROW()-1,Table2[//]))</f>
        <v>Map file Ret V2 B5 (B)</v>
      </c>
      <c r="B1257" s="7">
        <f>INDEX(Table2[TT],MATCH(ROW()-1,Table2[//]))</f>
        <v>1</v>
      </c>
      <c r="C1257" s="8" t="str">
        <f>INDEX(Table2[KET],MATCH(ROW()-1,Table2[//]))</f>
        <v>59 ls</v>
      </c>
    </row>
    <row r="1258" spans="1:3">
      <c r="A1258" s="6" t="str">
        <f>INDEX(Table2[NAMA BARANG],MATCH(ROW()-1,Table2[//]))</f>
        <v>Map file Ret V2 B5 (B)</v>
      </c>
      <c r="B1258" s="7">
        <f>INDEX(Table2[TT],MATCH(ROW()-1,Table2[//]))</f>
        <v>3</v>
      </c>
      <c r="C1258" s="8" t="str">
        <f>INDEX(Table2[KET],MATCH(ROW()-1,Table2[//]))</f>
        <v>60 ls</v>
      </c>
    </row>
    <row r="1259" spans="1:3">
      <c r="A1259" s="6" t="str">
        <f>INDEX(Table2[NAMA BARANG],MATCH(ROW()-1,Table2[//]))</f>
        <v>Map FR Zipper Frozen</v>
      </c>
      <c r="B1259" s="7">
        <f>INDEX(Table2[TT],MATCH(ROW()-1,Table2[//]))</f>
        <v>2</v>
      </c>
      <c r="C1259" s="8" t="str">
        <f>INDEX(Table2[KET],MATCH(ROW()-1,Table2[//]))</f>
        <v>240 pc</v>
      </c>
    </row>
    <row r="1260" spans="1:3">
      <c r="A1260" s="6" t="str">
        <f>INDEX(Table2[NAMA BARANG],MATCH(ROW()-1,Table2[//]))</f>
        <v>Map gagang kcg 2 batik nariko Hj(2) M(1) B(1) Coklat (1)</v>
      </c>
      <c r="B1260" s="7">
        <f>INDEX(Table2[TT],MATCH(ROW()-1,Table2[//]))</f>
        <v>4</v>
      </c>
      <c r="C1260" s="8">
        <f>INDEX(Table2[KET],MATCH(ROW()-1,Table2[//]))</f>
        <v>240</v>
      </c>
    </row>
    <row r="1261" spans="1:3">
      <c r="A1261" s="6" t="str">
        <f>INDEX(Table2[NAMA BARANG],MATCH(ROW()-1,Table2[//]))</f>
        <v>Map Hand Bag DB 201</v>
      </c>
      <c r="B1261" s="7">
        <f>INDEX(Table2[TT],MATCH(ROW()-1,Table2[//]))</f>
        <v>5</v>
      </c>
      <c r="C1261" s="8" t="str">
        <f>INDEX(Table2[KET],MATCH(ROW()-1,Table2[//]))</f>
        <v>600 pc</v>
      </c>
    </row>
    <row r="1262" spans="1:3">
      <c r="A1262" s="6" t="str">
        <f>INDEX(Table2[NAMA BARANG],MATCH(ROW()-1,Table2[//]))</f>
        <v>Map Harmonica batik 3603</v>
      </c>
      <c r="B1262" s="7">
        <f>INDEX(Table2[TT],MATCH(ROW()-1,Table2[//]))</f>
        <v>1</v>
      </c>
      <c r="C1262" s="8" t="str">
        <f>INDEX(Table2[KET],MATCH(ROW()-1,Table2[//]))</f>
        <v>120 pc</v>
      </c>
    </row>
    <row r="1263" spans="1:3">
      <c r="A1263" s="6" t="str">
        <f>INDEX(Table2[NAMA BARANG],MATCH(ROW()-1,Table2[//]))</f>
        <v>Map Holder Hujin 30F</v>
      </c>
      <c r="B1263" s="7">
        <f>INDEX(Table2[TT],MATCH(ROW()-1,Table2[//]))</f>
        <v>7</v>
      </c>
      <c r="C1263" s="8">
        <f>INDEX(Table2[KET],MATCH(ROW()-1,Table2[//]))</f>
        <v>240</v>
      </c>
    </row>
    <row r="1264" spans="1:3">
      <c r="A1264" s="6" t="str">
        <f>INDEX(Table2[NAMA BARANG],MATCH(ROW()-1,Table2[//]))</f>
        <v>Map Holder Hujin 30F</v>
      </c>
      <c r="B1264" s="7">
        <f>INDEX(Table2[TT],MATCH(ROW()-1,Table2[//]))</f>
        <v>15</v>
      </c>
      <c r="C1264" s="8">
        <f>INDEX(Table2[KET],MATCH(ROW()-1,Table2[//]))</f>
        <v>300</v>
      </c>
    </row>
    <row r="1265" spans="1:3">
      <c r="A1265" s="6" t="str">
        <f>INDEX(Table2[NAMA BARANG],MATCH(ROW()-1,Table2[//]))</f>
        <v>Map Holder Hujin 60F</v>
      </c>
      <c r="B1265" s="7">
        <f>INDEX(Table2[TT],MATCH(ROW()-1,Table2[//]))</f>
        <v>5</v>
      </c>
      <c r="C1265" s="8">
        <f>INDEX(Table2[KET],MATCH(ROW()-1,Table2[//]))</f>
        <v>160</v>
      </c>
    </row>
    <row r="1266" spans="1:3">
      <c r="A1266" s="6" t="str">
        <f>INDEX(Table2[NAMA BARANG],MATCH(ROW()-1,Table2[//]))</f>
        <v>Map Jala A5 enter kcg 355-2 B(5)/ M(2)</v>
      </c>
      <c r="B1266" s="7">
        <f>INDEX(Table2[TT],MATCH(ROW()-1,Table2[//]))</f>
        <v>7</v>
      </c>
      <c r="C1266" s="8" t="str">
        <f>INDEX(Table2[KET],MATCH(ROW()-1,Table2[//]))</f>
        <v>20 LSN</v>
      </c>
    </row>
    <row r="1267" spans="1:3">
      <c r="A1267" s="6" t="str">
        <f>INDEX(Table2[NAMA BARANG],MATCH(ROW()-1,Table2[//]))</f>
        <v>Map Jala A5 enter kcg 355-2 Hj(2)/ K(2)</v>
      </c>
      <c r="B1267" s="7">
        <f>INDEX(Table2[TT],MATCH(ROW()-1,Table2[//]))</f>
        <v>4</v>
      </c>
      <c r="C1267" s="8" t="str">
        <f>INDEX(Table2[KET],MATCH(ROW()-1,Table2[//]))</f>
        <v>20 LSN</v>
      </c>
    </row>
    <row r="1268" spans="1:3">
      <c r="A1268" s="6" t="str">
        <f>INDEX(Table2[NAMA BARANG],MATCH(ROW()-1,Table2[//]))</f>
        <v>Map Jala C warna moshi kancing</v>
      </c>
      <c r="B1268" s="7">
        <f>INDEX(Table2[TT],MATCH(ROW()-1,Table2[//]))</f>
        <v>1</v>
      </c>
      <c r="C1268" s="8" t="str">
        <f>INDEX(Table2[KET],MATCH(ROW()-1,Table2[//]))</f>
        <v>20 ls</v>
      </c>
    </row>
    <row r="1269" spans="1:3">
      <c r="A1269" s="6" t="str">
        <f>INDEX(Table2[NAMA BARANG],MATCH(ROW()-1,Table2[//]))</f>
        <v>Map Jala Rest Trans jos B(19)/ Hj(20) warna</v>
      </c>
      <c r="B1269" s="7">
        <f>INDEX(Table2[TT],MATCH(ROW()-1,Table2[//]))</f>
        <v>39</v>
      </c>
      <c r="C1269" s="8" t="str">
        <f>INDEX(Table2[KET],MATCH(ROW()-1,Table2[//]))</f>
        <v>20 LSN</v>
      </c>
    </row>
    <row r="1270" spans="1:3">
      <c r="A1270" s="6" t="str">
        <f>INDEX(Table2[NAMA BARANG],MATCH(ROW()-1,Table2[//]))</f>
        <v>Map Jala Rest Trans jos K(20)/ M(12) warna</v>
      </c>
      <c r="B1270" s="7">
        <f>INDEX(Table2[TT],MATCH(ROW()-1,Table2[//]))</f>
        <v>32</v>
      </c>
      <c r="C1270" s="8" t="str">
        <f>INDEX(Table2[KET],MATCH(ROW()-1,Table2[//]))</f>
        <v>2O LSN</v>
      </c>
    </row>
    <row r="1271" spans="1:3">
      <c r="A1271" s="6" t="str">
        <f>INDEX(Table2[NAMA BARANG],MATCH(ROW()-1,Table2[//]))</f>
        <v>Map Jala Rest Trans jos Ungu</v>
      </c>
      <c r="B1271" s="7">
        <f>INDEX(Table2[TT],MATCH(ROW()-1,Table2[//]))</f>
        <v>56</v>
      </c>
      <c r="C1271" s="8" t="str">
        <f>INDEX(Table2[KET],MATCH(ROW()-1,Table2[//]))</f>
        <v>20 ls</v>
      </c>
    </row>
    <row r="1272" spans="1:3">
      <c r="A1272" s="6" t="str">
        <f>INDEX(Table2[NAMA BARANG],MATCH(ROW()-1,Table2[//]))</f>
        <v>Map jaring Sleting B4 5601</v>
      </c>
      <c r="B1272" s="7">
        <f>INDEX(Table2[TT],MATCH(ROW()-1,Table2[//]))</f>
        <v>1</v>
      </c>
      <c r="C1272" s="8">
        <f>INDEX(Table2[KET],MATCH(ROW()-1,Table2[//]))</f>
        <v>300</v>
      </c>
    </row>
    <row r="1273" spans="1:3">
      <c r="A1273" s="6" t="str">
        <f>INDEX(Table2[NAMA BARANG],MATCH(ROW()-1,Table2[//]))</f>
        <v>Map jaring Sleting B4 5601</v>
      </c>
      <c r="B1273" s="7">
        <f>INDEX(Table2[TT],MATCH(ROW()-1,Table2[//]))</f>
        <v>3</v>
      </c>
      <c r="C1273" s="8">
        <f>INDEX(Table2[KET],MATCH(ROW()-1,Table2[//]))</f>
        <v>350</v>
      </c>
    </row>
    <row r="1274" spans="1:3">
      <c r="A1274" s="6" t="str">
        <f>INDEX(Table2[NAMA BARANG],MATCH(ROW()-1,Table2[//]))</f>
        <v>Map jaring Sleting B4 5601</v>
      </c>
      <c r="B1274" s="7">
        <f>INDEX(Table2[TT],MATCH(ROW()-1,Table2[//]))</f>
        <v>1</v>
      </c>
      <c r="C1274" s="8">
        <f>INDEX(Table2[KET],MATCH(ROW()-1,Table2[//]))</f>
        <v>400</v>
      </c>
    </row>
    <row r="1275" spans="1:3">
      <c r="A1275" s="6" t="str">
        <f>INDEX(Table2[NAMA BARANG],MATCH(ROW()-1,Table2[//]))</f>
        <v>Map jaring Sleting B4 5601</v>
      </c>
      <c r="B1275" s="7">
        <f>INDEX(Table2[TT],MATCH(ROW()-1,Table2[//]))</f>
        <v>3</v>
      </c>
      <c r="C1275" s="8">
        <f>INDEX(Table2[KET],MATCH(ROW()-1,Table2[//]))</f>
        <v>600</v>
      </c>
    </row>
    <row r="1276" spans="1:3">
      <c r="A1276" s="6" t="str">
        <f>INDEX(Table2[NAMA BARANG],MATCH(ROW()-1,Table2[//]))</f>
        <v>Map jepit 85082</v>
      </c>
      <c r="B1276" s="7">
        <f>INDEX(Table2[TT],MATCH(ROW()-1,Table2[//]))</f>
        <v>5</v>
      </c>
      <c r="C1276" s="8">
        <f>INDEX(Table2[KET],MATCH(ROW()-1,Table2[//]))</f>
        <v>24</v>
      </c>
    </row>
    <row r="1277" spans="1:3">
      <c r="A1277" s="6" t="str">
        <f>INDEX(Table2[NAMA BARANG],MATCH(ROW()-1,Table2[//]))</f>
        <v>Map jumbo TB 168</v>
      </c>
      <c r="B1277" s="7">
        <f>INDEX(Table2[TT],MATCH(ROW()-1,Table2[//]))</f>
        <v>7</v>
      </c>
      <c r="C1277" s="8" t="str">
        <f>INDEX(Table2[KET],MATCH(ROW()-1,Table2[//]))</f>
        <v>50 ls</v>
      </c>
    </row>
    <row r="1278" spans="1:3">
      <c r="A1278" s="6" t="str">
        <f>INDEX(Table2[NAMA BARANG],MATCH(ROW()-1,Table2[//]))</f>
        <v>Map Kancing 2 microtop TN warna K/ B</v>
      </c>
      <c r="B1278" s="7">
        <f>INDEX(Table2[TT],MATCH(ROW()-1,Table2[//]))</f>
        <v>2</v>
      </c>
      <c r="C1278" s="8">
        <f>INDEX(Table2[KET],MATCH(ROW()-1,Table2[//]))</f>
        <v>240</v>
      </c>
    </row>
    <row r="1279" spans="1:3">
      <c r="A1279" s="6" t="str">
        <f>INDEX(Table2[NAMA BARANG],MATCH(ROW()-1,Table2[//]))</f>
        <v>Map Kancing Fancy M07</v>
      </c>
      <c r="B1279" s="7">
        <f>INDEX(Table2[TT],MATCH(ROW()-1,Table2[//]))</f>
        <v>14</v>
      </c>
      <c r="C1279" s="8" t="str">
        <f>INDEX(Table2[KET],MATCH(ROW()-1,Table2[//]))</f>
        <v>100 ls</v>
      </c>
    </row>
    <row r="1280" spans="1:3">
      <c r="A1280" s="6" t="str">
        <f>INDEX(Table2[NAMA BARANG],MATCH(ROW()-1,Table2[//]))</f>
        <v>Map Kancing FC 519 Biru muda</v>
      </c>
      <c r="B1280" s="7">
        <f>INDEX(Table2[TT],MATCH(ROW()-1,Table2[//]))</f>
        <v>3</v>
      </c>
      <c r="C1280" s="8" t="str">
        <f>INDEX(Table2[KET],MATCH(ROW()-1,Table2[//]))</f>
        <v>50 ls</v>
      </c>
    </row>
    <row r="1281" spans="1:3">
      <c r="A1281" s="6" t="str">
        <f>INDEX(Table2[NAMA BARANG],MATCH(ROW()-1,Table2[//]))</f>
        <v>Map Kancing FC 519 Hj</v>
      </c>
      <c r="B1281" s="7">
        <f>INDEX(Table2[TT],MATCH(ROW()-1,Table2[//]))</f>
        <v>18</v>
      </c>
      <c r="C1281" s="8" t="str">
        <f>INDEX(Table2[KET],MATCH(ROW()-1,Table2[//]))</f>
        <v>50 ls</v>
      </c>
    </row>
    <row r="1282" spans="1:3">
      <c r="A1282" s="6" t="str">
        <f>INDEX(Table2[NAMA BARANG],MATCH(ROW()-1,Table2[//]))</f>
        <v>Map Kancing FC 519 K</v>
      </c>
      <c r="B1282" s="7">
        <f>INDEX(Table2[TT],MATCH(ROW()-1,Table2[//]))</f>
        <v>13</v>
      </c>
      <c r="C1282" s="8" t="str">
        <f>INDEX(Table2[KET],MATCH(ROW()-1,Table2[//]))</f>
        <v>50 ls</v>
      </c>
    </row>
    <row r="1283" spans="1:3">
      <c r="A1283" s="6" t="str">
        <f>INDEX(Table2[NAMA BARANG],MATCH(ROW()-1,Table2[//]))</f>
        <v>Map Kancing FC 519 merah</v>
      </c>
      <c r="B1283" s="7">
        <f>INDEX(Table2[TT],MATCH(ROW()-1,Table2[//]))</f>
        <v>10</v>
      </c>
      <c r="C1283" s="8" t="str">
        <f>INDEX(Table2[KET],MATCH(ROW()-1,Table2[//]))</f>
        <v>50 ls</v>
      </c>
    </row>
    <row r="1284" spans="1:3">
      <c r="A1284" s="6" t="str">
        <f>INDEX(Table2[NAMA BARANG],MATCH(ROW()-1,Table2[//]))</f>
        <v>Map Kancing FC 519 orange</v>
      </c>
      <c r="B1284" s="7">
        <f>INDEX(Table2[TT],MATCH(ROW()-1,Table2[//]))</f>
        <v>2</v>
      </c>
      <c r="C1284" s="8" t="str">
        <f>INDEX(Table2[KET],MATCH(ROW()-1,Table2[//]))</f>
        <v>50 ls</v>
      </c>
    </row>
    <row r="1285" spans="1:3">
      <c r="A1285" s="6" t="str">
        <f>INDEX(Table2[NAMA BARANG],MATCH(ROW()-1,Table2[//]))</f>
        <v>Map Kancing Trans jos U(4)</v>
      </c>
      <c r="B1285" s="7">
        <f>INDEX(Table2[TT],MATCH(ROW()-1,Table2[//]))</f>
        <v>4</v>
      </c>
      <c r="C1285" s="8" t="str">
        <f>INDEX(Table2[KET],MATCH(ROW()-1,Table2[//]))</f>
        <v>20 ls</v>
      </c>
    </row>
    <row r="1286" spans="1:3">
      <c r="A1286" s="6" t="str">
        <f>INDEX(Table2[NAMA BARANG],MATCH(ROW()-1,Table2[//]))</f>
        <v>Map kcg 1 w/Spire M(3)</v>
      </c>
      <c r="B1286" s="7">
        <f>INDEX(Table2[TT],MATCH(ROW()-1,Table2[//]))</f>
        <v>3</v>
      </c>
      <c r="C1286" s="8" t="str">
        <f>INDEX(Table2[KET],MATCH(ROW()-1,Table2[//]))</f>
        <v>25 ls</v>
      </c>
    </row>
    <row r="1287" spans="1:3">
      <c r="A1287" s="6" t="str">
        <f>INDEX(Table2[NAMA BARANG],MATCH(ROW()-1,Table2[//]))</f>
        <v>Map kcg 2 corak K</v>
      </c>
      <c r="B1287" s="7">
        <f>INDEX(Table2[TT],MATCH(ROW()-1,Table2[//]))</f>
        <v>7</v>
      </c>
      <c r="C1287" s="8">
        <f>INDEX(Table2[KET],MATCH(ROW()-1,Table2[//]))</f>
        <v>240</v>
      </c>
    </row>
    <row r="1288" spans="1:3">
      <c r="A1288" s="6" t="str">
        <f>INDEX(Table2[NAMA BARANG],MATCH(ROW()-1,Table2[//]))</f>
        <v>Map kcg 2 corak M</v>
      </c>
      <c r="B1288" s="7">
        <f>INDEX(Table2[TT],MATCH(ROW()-1,Table2[//]))</f>
        <v>1</v>
      </c>
      <c r="C1288" s="8">
        <f>INDEX(Table2[KET],MATCH(ROW()-1,Table2[//]))</f>
        <v>240</v>
      </c>
    </row>
    <row r="1289" spans="1:3">
      <c r="A1289" s="6" t="str">
        <f>INDEX(Table2[NAMA BARANG],MATCH(ROW()-1,Table2[//]))</f>
        <v>Map kcg 2 microtop warna Hj</v>
      </c>
      <c r="B1289" s="7">
        <f>INDEX(Table2[TT],MATCH(ROW()-1,Table2[//]))</f>
        <v>1</v>
      </c>
      <c r="C1289" s="8">
        <f>INDEX(Table2[KET],MATCH(ROW()-1,Table2[//]))</f>
        <v>240</v>
      </c>
    </row>
    <row r="1290" spans="1:3">
      <c r="A1290" s="6" t="str">
        <f>INDEX(Table2[NAMA BARANG],MATCH(ROW()-1,Table2[//]))</f>
        <v>Map kcg 2 Paris microtop</v>
      </c>
      <c r="B1290" s="7">
        <f>INDEX(Table2[TT],MATCH(ROW()-1,Table2[//]))</f>
        <v>4</v>
      </c>
      <c r="C1290" s="8" t="str">
        <f>INDEX(Table2[KET],MATCH(ROW()-1,Table2[//]))</f>
        <v>240 pc</v>
      </c>
    </row>
    <row r="1291" spans="1:3">
      <c r="A1291" s="6" t="str">
        <f>INDEX(Table2[NAMA BARANG],MATCH(ROW()-1,Table2[//]))</f>
        <v>Map kcg 2 Sika Hj/ M</v>
      </c>
      <c r="B1291" s="7">
        <f>INDEX(Table2[TT],MATCH(ROW()-1,Table2[//]))</f>
        <v>5</v>
      </c>
      <c r="C1291" s="8" t="str">
        <f>INDEX(Table2[KET],MATCH(ROW()-1,Table2[//]))</f>
        <v>50 ls</v>
      </c>
    </row>
    <row r="1292" spans="1:3">
      <c r="A1292" s="6" t="str">
        <f>INDEX(Table2[NAMA BARANG],MATCH(ROW()-1,Table2[//]))</f>
        <v>Map kcg 4 UTN K</v>
      </c>
      <c r="B1292" s="7">
        <f>INDEX(Table2[TT],MATCH(ROW()-1,Table2[//]))</f>
        <v>1</v>
      </c>
      <c r="C1292" s="8">
        <f>INDEX(Table2[KET],MATCH(ROW()-1,Table2[//]))</f>
        <v>240</v>
      </c>
    </row>
    <row r="1293" spans="1:3">
      <c r="A1293" s="6" t="str">
        <f>INDEX(Table2[NAMA BARANG],MATCH(ROW()-1,Table2[//]))</f>
        <v>Map kcg 4 UTN K/ P</v>
      </c>
      <c r="B1293" s="7">
        <f>INDEX(Table2[TT],MATCH(ROW()-1,Table2[//]))</f>
        <v>1</v>
      </c>
      <c r="C1293" s="8">
        <f>INDEX(Table2[KET],MATCH(ROW()-1,Table2[//]))</f>
        <v>240</v>
      </c>
    </row>
    <row r="1294" spans="1:3">
      <c r="A1294" s="6" t="str">
        <f>INDEX(Table2[NAMA BARANG],MATCH(ROW()-1,Table2[//]))</f>
        <v>Map kcg corak 2 U</v>
      </c>
      <c r="B1294" s="7">
        <f>INDEX(Table2[TT],MATCH(ROW()-1,Table2[//]))</f>
        <v>1</v>
      </c>
      <c r="C1294" s="8">
        <f>INDEX(Table2[KET],MATCH(ROW()-1,Table2[//]))</f>
        <v>0</v>
      </c>
    </row>
    <row r="1295" spans="1:3">
      <c r="A1295" s="6" t="str">
        <f>INDEX(Table2[NAMA BARANG],MATCH(ROW()-1,Table2[//]))</f>
        <v>Map kcg Sika K</v>
      </c>
      <c r="B1295" s="7">
        <f>INDEX(Table2[TT],MATCH(ROW()-1,Table2[//]))</f>
        <v>3</v>
      </c>
      <c r="C1295" s="8">
        <f>INDEX(Table2[KET],MATCH(ROW()-1,Table2[//]))</f>
        <v>0</v>
      </c>
    </row>
    <row r="1296" spans="1:3">
      <c r="A1296" s="6" t="str">
        <f>INDEX(Table2[NAMA BARANG],MATCH(ROW()-1,Table2[//]))</f>
        <v>Map Kcg Sika M(22), B(6)</v>
      </c>
      <c r="B1296" s="7">
        <f>INDEX(Table2[TT],MATCH(ROW()-1,Table2[//]))</f>
        <v>28</v>
      </c>
      <c r="C1296" s="8" t="str">
        <f>INDEX(Table2[KET],MATCH(ROW()-1,Table2[//]))</f>
        <v>50 LSN</v>
      </c>
    </row>
    <row r="1297" spans="1:3">
      <c r="A1297" s="6" t="str">
        <f>INDEX(Table2[NAMA BARANG],MATCH(ROW()-1,Table2[//]))</f>
        <v>Map Kcg Sika P(7), Hj(13)</v>
      </c>
      <c r="B1297" s="7">
        <f>INDEX(Table2[TT],MATCH(ROW()-1,Table2[//]))</f>
        <v>20</v>
      </c>
      <c r="C1297" s="8" t="str">
        <f>INDEX(Table2[KET],MATCH(ROW()-1,Table2[//]))</f>
        <v>50 LSN</v>
      </c>
    </row>
    <row r="1298" spans="1:3">
      <c r="A1298" s="6" t="str">
        <f>INDEX(Table2[NAMA BARANG],MATCH(ROW()-1,Table2[//]))</f>
        <v>Map kcg Zipper warna ungu</v>
      </c>
      <c r="B1298" s="7">
        <f>INDEX(Table2[TT],MATCH(ROW()-1,Table2[//]))</f>
        <v>2</v>
      </c>
      <c r="C1298" s="8">
        <f>INDEX(Table2[KET],MATCH(ROW()-1,Table2[//]))</f>
        <v>240</v>
      </c>
    </row>
    <row r="1299" spans="1:3">
      <c r="A1299" s="6" t="str">
        <f>INDEX(Table2[NAMA BARANG],MATCH(ROW()-1,Table2[//]))</f>
        <v>Map L Sika Hijau</v>
      </c>
      <c r="B1299" s="7">
        <f>INDEX(Table2[TT],MATCH(ROW()-1,Table2[//]))</f>
        <v>2</v>
      </c>
      <c r="C1299" s="8" t="str">
        <f>INDEX(Table2[KET],MATCH(ROW()-1,Table2[//]))</f>
        <v>50 ls</v>
      </c>
    </row>
    <row r="1300" spans="1:3">
      <c r="A1300" s="6" t="str">
        <f>INDEX(Table2[NAMA BARANG],MATCH(ROW()-1,Table2[//]))</f>
        <v>Map L Sika merah</v>
      </c>
      <c r="B1300" s="7">
        <f>INDEX(Table2[TT],MATCH(ROW()-1,Table2[//]))</f>
        <v>2</v>
      </c>
      <c r="C1300" s="8" t="str">
        <f>INDEX(Table2[KET],MATCH(ROW()-1,Table2[//]))</f>
        <v>50 ls</v>
      </c>
    </row>
    <row r="1301" spans="1:3">
      <c r="A1301" s="6" t="str">
        <f>INDEX(Table2[NAMA BARANG],MATCH(ROW()-1,Table2[//]))</f>
        <v>Map L sika putih</v>
      </c>
      <c r="B1301" s="7">
        <f>INDEX(Table2[TT],MATCH(ROW()-1,Table2[//]))</f>
        <v>1</v>
      </c>
      <c r="C1301" s="8" t="str">
        <f>INDEX(Table2[KET],MATCH(ROW()-1,Table2[//]))</f>
        <v>60 ls</v>
      </c>
    </row>
    <row r="1302" spans="1:3">
      <c r="A1302" s="6" t="str">
        <f>INDEX(Table2[NAMA BARANG],MATCH(ROW()-1,Table2[//]))</f>
        <v>Map microtop kcg-1 MT-119 P(6)/ B(6)</v>
      </c>
      <c r="B1302" s="7">
        <f>INDEX(Table2[TT],MATCH(ROW()-1,Table2[//]))</f>
        <v>12</v>
      </c>
      <c r="C1302" s="8" t="str">
        <f>INDEX(Table2[KET],MATCH(ROW()-1,Table2[//]))</f>
        <v>100 ls</v>
      </c>
    </row>
    <row r="1303" spans="1:3">
      <c r="A1303" s="6" t="str">
        <f>INDEX(Table2[NAMA BARANG],MATCH(ROW()-1,Table2[//]))</f>
        <v>Map Ret Imitasi MT 1112</v>
      </c>
      <c r="B1303" s="7">
        <f>INDEX(Table2[TT],MATCH(ROW()-1,Table2[//]))</f>
        <v>3</v>
      </c>
      <c r="C1303" s="8" t="str">
        <f>INDEX(Table2[KET],MATCH(ROW()-1,Table2[//]))</f>
        <v>720 pc</v>
      </c>
    </row>
    <row r="1304" spans="1:3">
      <c r="A1304" s="6" t="str">
        <f>INDEX(Table2[NAMA BARANG],MATCH(ROW()-1,Table2[//]))</f>
        <v>Map school Bag corak kcg 2 ungu</v>
      </c>
      <c r="B1304" s="7">
        <f>INDEX(Table2[TT],MATCH(ROW()-1,Table2[//]))</f>
        <v>3</v>
      </c>
      <c r="C1304" s="8" t="str">
        <f>INDEX(Table2[KET],MATCH(ROW()-1,Table2[//]))</f>
        <v>240 pc</v>
      </c>
    </row>
    <row r="1305" spans="1:3">
      <c r="A1305" s="6" t="str">
        <f>INDEX(Table2[NAMA BARANG],MATCH(ROW()-1,Table2[//]))</f>
        <v>Map sekolah Mnk ret  Ht-202</v>
      </c>
      <c r="B1305" s="7">
        <f>INDEX(Table2[TT],MATCH(ROW()-1,Table2[//]))</f>
        <v>3</v>
      </c>
      <c r="C1305" s="8" t="str">
        <f>INDEX(Table2[KET],MATCH(ROW()-1,Table2[//]))</f>
        <v>120 ls</v>
      </c>
    </row>
    <row r="1306" spans="1:3">
      <c r="A1306" s="6" t="str">
        <f>INDEX(Table2[NAMA BARANG],MATCH(ROW()-1,Table2[//]))</f>
        <v>Map Smile JNT 8077 no B6 5014 F</v>
      </c>
      <c r="B1306" s="7">
        <f>INDEX(Table2[TT],MATCH(ROW()-1,Table2[//]))</f>
        <v>2</v>
      </c>
      <c r="C1306" s="8" t="str">
        <f>INDEX(Table2[KET],MATCH(ROW()-1,Table2[//]))</f>
        <v>50 ls</v>
      </c>
    </row>
    <row r="1307" spans="1:3">
      <c r="A1307" s="6" t="str">
        <f>INDEX(Table2[NAMA BARANG],MATCH(ROW()-1,Table2[//]))</f>
        <v>Map somssi 2010 C mini</v>
      </c>
      <c r="B1307" s="7">
        <f>INDEX(Table2[TT],MATCH(ROW()-1,Table2[//]))</f>
        <v>16</v>
      </c>
      <c r="C1307" s="8" t="str">
        <f>INDEX(Table2[KET],MATCH(ROW()-1,Table2[//]))</f>
        <v>240 pc</v>
      </c>
    </row>
    <row r="1308" spans="1:3">
      <c r="A1308" s="6" t="str">
        <f>INDEX(Table2[NAMA BARANG],MATCH(ROW()-1,Table2[//]))</f>
        <v>Map somssi tali 2015/S (P/K/B/M/Hj/Pink)</v>
      </c>
      <c r="B1308" s="7">
        <f>INDEX(Table2[TT],MATCH(ROW()-1,Table2[//]))</f>
        <v>29</v>
      </c>
      <c r="C1308" s="8" t="str">
        <f>INDEX(Table2[KET],MATCH(ROW()-1,Table2[//]))</f>
        <v>96 pc</v>
      </c>
    </row>
    <row r="1309" spans="1:3">
      <c r="A1309" s="6" t="str">
        <f>INDEX(Table2[NAMA BARANG],MATCH(ROW()-1,Table2[//]))</f>
        <v>Map Tali A4 warna polos 4164</v>
      </c>
      <c r="B1309" s="7">
        <f>INDEX(Table2[TT],MATCH(ROW()-1,Table2[//]))</f>
        <v>3</v>
      </c>
      <c r="C1309" s="8" t="str">
        <f>INDEX(Table2[KET],MATCH(ROW()-1,Table2[//]))</f>
        <v>160 pc</v>
      </c>
    </row>
    <row r="1310" spans="1:3">
      <c r="A1310" s="6" t="str">
        <f>INDEX(Table2[NAMA BARANG],MATCH(ROW()-1,Table2[//]))</f>
        <v xml:space="preserve">Map tali sika biru </v>
      </c>
      <c r="B1310" s="7">
        <f>INDEX(Table2[TT],MATCH(ROW()-1,Table2[//]))</f>
        <v>3</v>
      </c>
      <c r="C1310" s="8" t="str">
        <f>INDEX(Table2[KET],MATCH(ROW()-1,Table2[//]))</f>
        <v>50 ls</v>
      </c>
    </row>
    <row r="1311" spans="1:3">
      <c r="A1311" s="6" t="str">
        <f>INDEX(Table2[NAMA BARANG],MATCH(ROW()-1,Table2[//]))</f>
        <v>Map tali sika kuning (1)/ hijau (5)</v>
      </c>
      <c r="B1311" s="7">
        <f>INDEX(Table2[TT],MATCH(ROW()-1,Table2[//]))</f>
        <v>6</v>
      </c>
      <c r="C1311" s="8" t="str">
        <f>INDEX(Table2[KET],MATCH(ROW()-1,Table2[//]))</f>
        <v>50 LSN</v>
      </c>
    </row>
    <row r="1312" spans="1:3">
      <c r="A1312" s="6" t="str">
        <f>INDEX(Table2[NAMA BARANG],MATCH(ROW()-1,Table2[//]))</f>
        <v>Map tali sika merah (1)/ putih (11)</v>
      </c>
      <c r="B1312" s="7">
        <f>INDEX(Table2[TT],MATCH(ROW()-1,Table2[//]))</f>
        <v>12</v>
      </c>
      <c r="C1312" s="8" t="str">
        <f>INDEX(Table2[KET],MATCH(ROW()-1,Table2[//]))</f>
        <v>50 LSN</v>
      </c>
    </row>
    <row r="1313" spans="1:3">
      <c r="A1313" s="6" t="str">
        <f>INDEX(Table2[NAMA BARANG],MATCH(ROW()-1,Table2[//]))</f>
        <v>Map Tenteng ZF 821 Lx</v>
      </c>
      <c r="B1313" s="7">
        <f>INDEX(Table2[TT],MATCH(ROW()-1,Table2[//]))</f>
        <v>2</v>
      </c>
      <c r="C1313" s="8" t="str">
        <f>INDEX(Table2[KET],MATCH(ROW()-1,Table2[//]))</f>
        <v>12 ls</v>
      </c>
    </row>
    <row r="1314" spans="1:3">
      <c r="A1314" s="6" t="str">
        <f>INDEX(Table2[NAMA BARANG],MATCH(ROW()-1,Table2[//]))</f>
        <v>Map Tenteng ZF 830</v>
      </c>
      <c r="B1314" s="7">
        <f>INDEX(Table2[TT],MATCH(ROW()-1,Table2[//]))</f>
        <v>3</v>
      </c>
      <c r="C1314" s="8" t="str">
        <f>INDEX(Table2[KET],MATCH(ROW()-1,Table2[//]))</f>
        <v>72 pc</v>
      </c>
    </row>
    <row r="1315" spans="1:3">
      <c r="A1315" s="6" t="str">
        <f>INDEX(Table2[NAMA BARANG],MATCH(ROW()-1,Table2[//]))</f>
        <v>Map Topla 1928 orange</v>
      </c>
      <c r="B1315" s="7">
        <f>INDEX(Table2[TT],MATCH(ROW()-1,Table2[//]))</f>
        <v>1</v>
      </c>
      <c r="C1315" s="8">
        <f>INDEX(Table2[KET],MATCH(ROW()-1,Table2[//]))</f>
        <v>240</v>
      </c>
    </row>
    <row r="1316" spans="1:3">
      <c r="A1316" s="6" t="str">
        <f>INDEX(Table2[NAMA BARANG],MATCH(ROW()-1,Table2[//]))</f>
        <v>Map Topla 3080 Ht (2)/ B (5)</v>
      </c>
      <c r="B1316" s="7">
        <f>INDEX(Table2[TT],MATCH(ROW()-1,Table2[//]))</f>
        <v>7</v>
      </c>
      <c r="C1316" s="8" t="str">
        <f>INDEX(Table2[KET],MATCH(ROW()-1,Table2[//]))</f>
        <v>240 PCS</v>
      </c>
    </row>
    <row r="1317" spans="1:3">
      <c r="A1317" s="6" t="str">
        <f>INDEX(Table2[NAMA BARANG],MATCH(ROW()-1,Table2[//]))</f>
        <v>Map Topla 3080 orange (3)/ M (2)</v>
      </c>
      <c r="B1317" s="7">
        <f>INDEX(Table2[TT],MATCH(ROW()-1,Table2[//]))</f>
        <v>5</v>
      </c>
      <c r="C1317" s="8" t="str">
        <f>INDEX(Table2[KET],MATCH(ROW()-1,Table2[//]))</f>
        <v>240 pc</v>
      </c>
    </row>
    <row r="1318" spans="1:3">
      <c r="A1318" s="6" t="str">
        <f>INDEX(Table2[NAMA BARANG],MATCH(ROW()-1,Table2[//]))</f>
        <v>Map Topla 3080 ungu</v>
      </c>
      <c r="B1318" s="7">
        <f>INDEX(Table2[TT],MATCH(ROW()-1,Table2[//]))</f>
        <v>3</v>
      </c>
      <c r="C1318" s="8" t="str">
        <f>INDEX(Table2[KET],MATCH(ROW()-1,Table2[//]))</f>
        <v>240 PCS</v>
      </c>
    </row>
    <row r="1319" spans="1:3">
      <c r="A1319" s="6" t="str">
        <f>INDEX(Table2[NAMA BARANG],MATCH(ROW()-1,Table2[//]))</f>
        <v>Map Topla 3090 B</v>
      </c>
      <c r="B1319" s="7">
        <f>INDEX(Table2[TT],MATCH(ROW()-1,Table2[//]))</f>
        <v>7</v>
      </c>
      <c r="C1319" s="8" t="str">
        <f>INDEX(Table2[KET],MATCH(ROW()-1,Table2[//]))</f>
        <v>240 PCS</v>
      </c>
    </row>
    <row r="1320" spans="1:3">
      <c r="A1320" s="6" t="str">
        <f>INDEX(Table2[NAMA BARANG],MATCH(ROW()-1,Table2[//]))</f>
        <v>Map Topla 3090 hitam</v>
      </c>
      <c r="B1320" s="7">
        <f>INDEX(Table2[TT],MATCH(ROW()-1,Table2[//]))</f>
        <v>3</v>
      </c>
      <c r="C1320" s="8" t="str">
        <f>INDEX(Table2[KET],MATCH(ROW()-1,Table2[//]))</f>
        <v>240 PCS</v>
      </c>
    </row>
    <row r="1321" spans="1:3">
      <c r="A1321" s="6" t="str">
        <f>INDEX(Table2[NAMA BARANG],MATCH(ROW()-1,Table2[//]))</f>
        <v>Map Topla 3090 M(5/ K(8)</v>
      </c>
      <c r="B1321" s="7">
        <f>INDEX(Table2[TT],MATCH(ROW()-1,Table2[//]))</f>
        <v>13</v>
      </c>
      <c r="C1321" s="8" t="str">
        <f>INDEX(Table2[KET],MATCH(ROW()-1,Table2[//]))</f>
        <v>240 PCS</v>
      </c>
    </row>
    <row r="1322" spans="1:3">
      <c r="A1322" s="6" t="str">
        <f>INDEX(Table2[NAMA BARANG],MATCH(ROW()-1,Table2[//]))</f>
        <v>Map Topla 3090 ungu</v>
      </c>
      <c r="B1322" s="7">
        <f>INDEX(Table2[TT],MATCH(ROW()-1,Table2[//]))</f>
        <v>3</v>
      </c>
      <c r="C1322" s="8" t="str">
        <f>INDEX(Table2[KET],MATCH(ROW()-1,Table2[//]))</f>
        <v>240 PCS</v>
      </c>
    </row>
    <row r="1323" spans="1:3">
      <c r="A1323" s="6" t="str">
        <f>INDEX(Table2[NAMA BARANG],MATCH(ROW()-1,Table2[//]))</f>
        <v>Map Topla 60 lb</v>
      </c>
      <c r="B1323" s="7">
        <f>INDEX(Table2[TT],MATCH(ROW()-1,Table2[//]))</f>
        <v>1</v>
      </c>
      <c r="C1323" s="8" t="str">
        <f>INDEX(Table2[KET],MATCH(ROW()-1,Table2[//]))</f>
        <v>60 pc</v>
      </c>
    </row>
    <row r="1324" spans="1:3">
      <c r="A1324" s="6" t="str">
        <f>INDEX(Table2[NAMA BARANG],MATCH(ROW()-1,Table2[//]))</f>
        <v>Map Transparan AC 1605 B(10)/ K(8)/ M(2)</v>
      </c>
      <c r="B1324" s="7">
        <f>INDEX(Table2[TT],MATCH(ROW()-1,Table2[//]))</f>
        <v>20</v>
      </c>
      <c r="C1324" s="8">
        <f>INDEX(Table2[KET],MATCH(ROW()-1,Table2[//]))</f>
        <v>240</v>
      </c>
    </row>
    <row r="1325" spans="1:3">
      <c r="A1325" s="6" t="str">
        <f>INDEX(Table2[NAMA BARANG],MATCH(ROW()-1,Table2[//]))</f>
        <v>Map Transparant B4</v>
      </c>
      <c r="B1325" s="7">
        <f>INDEX(Table2[TT],MATCH(ROW()-1,Table2[//]))</f>
        <v>2</v>
      </c>
      <c r="C1325" s="8" t="str">
        <f>INDEX(Table2[KET],MATCH(ROW()-1,Table2[//]))</f>
        <v>1000 pc</v>
      </c>
    </row>
    <row r="1326" spans="1:3">
      <c r="A1326" s="6" t="str">
        <f>INDEX(Table2[NAMA BARANG],MATCH(ROW()-1,Table2[//]))</f>
        <v>Map UTN Dove 2w Hj muda(2)</v>
      </c>
      <c r="B1326" s="7">
        <f>INDEX(Table2[TT],MATCH(ROW()-1,Table2[//]))</f>
        <v>2</v>
      </c>
      <c r="C1326" s="8">
        <f>INDEX(Table2[KET],MATCH(ROW()-1,Table2[//]))</f>
        <v>240</v>
      </c>
    </row>
    <row r="1327" spans="1:3">
      <c r="A1327" s="6" t="str">
        <f>INDEX(Table2[NAMA BARANG],MATCH(ROW()-1,Table2[//]))</f>
        <v>Map UTN Dove 2w K(2)/ Hj(10)</v>
      </c>
      <c r="B1327" s="7">
        <f>INDEX(Table2[TT],MATCH(ROW()-1,Table2[//]))</f>
        <v>12</v>
      </c>
      <c r="C1327" s="8">
        <f>INDEX(Table2[KET],MATCH(ROW()-1,Table2[//]))</f>
        <v>240</v>
      </c>
    </row>
    <row r="1328" spans="1:3">
      <c r="A1328" s="6" t="str">
        <f>INDEX(Table2[NAMA BARANG],MATCH(ROW()-1,Table2[//]))</f>
        <v>Map UTN Dove 2w mix(9) kcg</v>
      </c>
      <c r="B1328" s="7">
        <f>INDEX(Table2[TT],MATCH(ROW()-1,Table2[//]))</f>
        <v>8</v>
      </c>
      <c r="C1328" s="8">
        <f>INDEX(Table2[KET],MATCH(ROW()-1,Table2[//]))</f>
        <v>240</v>
      </c>
    </row>
    <row r="1329" spans="1:3">
      <c r="A1329" s="6" t="str">
        <f>INDEX(Table2[NAMA BARANG],MATCH(ROW()-1,Table2[//]))</f>
        <v>Map UTN Dove 2w U(1)/ Hj Stabillo(4)</v>
      </c>
      <c r="B1329" s="7">
        <f>INDEX(Table2[TT],MATCH(ROW()-1,Table2[//]))</f>
        <v>5</v>
      </c>
      <c r="C1329" s="8">
        <f>INDEX(Table2[KET],MATCH(ROW()-1,Table2[//]))</f>
        <v>240</v>
      </c>
    </row>
    <row r="1330" spans="1:3">
      <c r="A1330" s="6" t="str">
        <f>INDEX(Table2[NAMA BARANG],MATCH(ROW()-1,Table2[//]))</f>
        <v>Map Vtec Document Bag Type VT W209</v>
      </c>
      <c r="B1330" s="7">
        <f>INDEX(Table2[TT],MATCH(ROW()-1,Table2[//]))</f>
        <v>10</v>
      </c>
      <c r="C1330" s="8" t="str">
        <f>INDEX(Table2[KET],MATCH(ROW()-1,Table2[//]))</f>
        <v>120 pc</v>
      </c>
    </row>
    <row r="1331" spans="1:3">
      <c r="A1331" s="6" t="str">
        <f>INDEX(Table2[NAMA BARANG],MATCH(ROW()-1,Table2[//]))</f>
        <v>Map Zipper binder A5 kotak Topla</v>
      </c>
      <c r="B1331" s="7">
        <f>INDEX(Table2[TT],MATCH(ROW()-1,Table2[//]))</f>
        <v>1</v>
      </c>
      <c r="C1331" s="8" t="str">
        <f>INDEX(Table2[KET],MATCH(ROW()-1,Table2[//]))</f>
        <v>160 ls</v>
      </c>
    </row>
    <row r="1332" spans="1:3">
      <c r="A1332" s="6" t="str">
        <f>INDEX(Table2[NAMA BARANG],MATCH(ROW()-1,Table2[//]))</f>
        <v>Map Zipper Binder RB T1</v>
      </c>
      <c r="B1332" s="7">
        <f>INDEX(Table2[TT],MATCH(ROW()-1,Table2[//]))</f>
        <v>5</v>
      </c>
      <c r="C1332" s="8" t="str">
        <f>INDEX(Table2[KET],MATCH(ROW()-1,Table2[//]))</f>
        <v>160 pc</v>
      </c>
    </row>
    <row r="1333" spans="1:3">
      <c r="A1333" s="6" t="str">
        <f>INDEX(Table2[NAMA BARANG],MATCH(ROW()-1,Table2[//]))</f>
        <v>Map zipper HCL B4</v>
      </c>
      <c r="B1333" s="7">
        <f>INDEX(Table2[TT],MATCH(ROW()-1,Table2[//]))</f>
        <v>1</v>
      </c>
      <c r="C1333" s="8" t="str">
        <f>INDEX(Table2[KET],MATCH(ROW()-1,Table2[//]))</f>
        <v>1000 pc</v>
      </c>
    </row>
    <row r="1334" spans="1:3">
      <c r="A1334" s="6" t="str">
        <f>INDEX(Table2[NAMA BARANG],MATCH(ROW()-1,Table2[//]))</f>
        <v>Map Zipper JNT A036</v>
      </c>
      <c r="B1334" s="7">
        <f>INDEX(Table2[TT],MATCH(ROW()-1,Table2[//]))</f>
        <v>1</v>
      </c>
      <c r="C1334" s="8" t="str">
        <f>INDEX(Table2[KET],MATCH(ROW()-1,Table2[//]))</f>
        <v>1200 pc</v>
      </c>
    </row>
    <row r="1335" spans="1:3">
      <c r="A1335" s="6" t="str">
        <f>INDEX(Table2[NAMA BARANG],MATCH(ROW()-1,Table2[//]))</f>
        <v>Map Zipper KC polos Hj</v>
      </c>
      <c r="B1335" s="7">
        <f>INDEX(Table2[TT],MATCH(ROW()-1,Table2[//]))</f>
        <v>3</v>
      </c>
      <c r="C1335" s="8" t="str">
        <f>INDEX(Table2[KET],MATCH(ROW()-1,Table2[//]))</f>
        <v>15 ls</v>
      </c>
    </row>
    <row r="1336" spans="1:3">
      <c r="A1336" s="6" t="str">
        <f>INDEX(Table2[NAMA BARANG],MATCH(ROW()-1,Table2[//]))</f>
        <v>Map Zipper M2 13 A5-warna Hj MM/ Hj Tua</v>
      </c>
      <c r="B1336" s="7">
        <f>INDEX(Table2[TT],MATCH(ROW()-1,Table2[//]))</f>
        <v>5</v>
      </c>
      <c r="C1336" s="8" t="str">
        <f>INDEX(Table2[KET],MATCH(ROW()-1,Table2[//]))</f>
        <v>360 pc</v>
      </c>
    </row>
    <row r="1337" spans="1:3">
      <c r="A1337" s="6" t="str">
        <f>INDEX(Table2[NAMA BARANG],MATCH(ROW()-1,Table2[//]))</f>
        <v>Map Zipper NT A037</v>
      </c>
      <c r="B1337" s="7">
        <f>INDEX(Table2[TT],MATCH(ROW()-1,Table2[//]))</f>
        <v>2</v>
      </c>
      <c r="C1337" s="8" t="str">
        <f>INDEX(Table2[KET],MATCH(ROW()-1,Table2[//]))</f>
        <v>600 pc</v>
      </c>
    </row>
    <row r="1338" spans="1:3">
      <c r="A1338" s="6" t="str">
        <f>INDEX(Table2[NAMA BARANG],MATCH(ROW()-1,Table2[//]))</f>
        <v>Map Zipper pelangi</v>
      </c>
      <c r="B1338" s="7">
        <f>INDEX(Table2[TT],MATCH(ROW()-1,Table2[//]))</f>
        <v>1</v>
      </c>
      <c r="C1338" s="8" t="str">
        <f>INDEX(Table2[KET],MATCH(ROW()-1,Table2[//]))</f>
        <v>720 pc</v>
      </c>
    </row>
    <row r="1339" spans="1:3">
      <c r="A1339" s="6" t="str">
        <f>INDEX(Table2[NAMA BARANG],MATCH(ROW()-1,Table2[//]))</f>
        <v>Map Zipper pelangi D57</v>
      </c>
      <c r="B1339" s="7">
        <f>INDEX(Table2[TT],MATCH(ROW()-1,Table2[//]))</f>
        <v>7</v>
      </c>
      <c r="C1339" s="8" t="str">
        <f>INDEX(Table2[KET],MATCH(ROW()-1,Table2[//]))</f>
        <v>400 pc</v>
      </c>
    </row>
    <row r="1340" spans="1:3">
      <c r="A1340" s="6" t="str">
        <f>INDEX(Table2[NAMA BARANG],MATCH(ROW()-1,Table2[//]))</f>
        <v>Map Zipper sika kuning</v>
      </c>
      <c r="B1340" s="7">
        <f>INDEX(Table2[TT],MATCH(ROW()-1,Table2[//]))</f>
        <v>1</v>
      </c>
      <c r="C1340" s="8" t="str">
        <f>INDEX(Table2[KET],MATCH(ROW()-1,Table2[//]))</f>
        <v>20 ls</v>
      </c>
    </row>
    <row r="1341" spans="1:3">
      <c r="A1341" s="6" t="str">
        <f>INDEX(Table2[NAMA BARANG],MATCH(ROW()-1,Table2[//]))</f>
        <v>Map Zipper TF 22 B6 BF53</v>
      </c>
      <c r="B1341" s="7">
        <f>INDEX(Table2[TT],MATCH(ROW()-1,Table2[//]))</f>
        <v>8</v>
      </c>
      <c r="C1341" s="8" t="str">
        <f>INDEX(Table2[KET],MATCH(ROW()-1,Table2[//]))</f>
        <v>1440 pc</v>
      </c>
    </row>
    <row r="1342" spans="1:3">
      <c r="A1342" s="6" t="str">
        <f>INDEX(Table2[NAMA BARANG],MATCH(ROW()-1,Table2[//]))</f>
        <v>Map Zipper TF 23 A5 BF54</v>
      </c>
      <c r="B1342" s="7">
        <f>INDEX(Table2[TT],MATCH(ROW()-1,Table2[//]))</f>
        <v>24</v>
      </c>
      <c r="C1342" s="8" t="str">
        <f>INDEX(Table2[KET],MATCH(ROW()-1,Table2[//]))</f>
        <v>960 pc</v>
      </c>
    </row>
    <row r="1343" spans="1:3">
      <c r="A1343" s="6" t="str">
        <f>INDEX(Table2[NAMA BARANG],MATCH(ROW()-1,Table2[//]))</f>
        <v>Map Zipper TF 24 A4</v>
      </c>
      <c r="B1343" s="7">
        <f>INDEX(Table2[TT],MATCH(ROW()-1,Table2[//]))</f>
        <v>32</v>
      </c>
      <c r="C1343" s="8" t="str">
        <f>INDEX(Table2[KET],MATCH(ROW()-1,Table2[//]))</f>
        <v>576 pc</v>
      </c>
    </row>
    <row r="1344" spans="1:3">
      <c r="A1344" s="6" t="str">
        <f>INDEX(Table2[NAMA BARANG],MATCH(ROW()-1,Table2[//]))</f>
        <v>Map Zipper TF 25 B4</v>
      </c>
      <c r="B1344" s="7">
        <f>INDEX(Table2[TT],MATCH(ROW()-1,Table2[//]))</f>
        <v>31</v>
      </c>
      <c r="C1344" s="8" t="str">
        <f>INDEX(Table2[KET],MATCH(ROW()-1,Table2[//]))</f>
        <v>480 pc</v>
      </c>
    </row>
    <row r="1345" spans="1:3">
      <c r="A1345" s="6" t="str">
        <f>INDEX(Table2[NAMA BARANG],MATCH(ROW()-1,Table2[//]))</f>
        <v>Map/ Bag File EN 0103F</v>
      </c>
      <c r="B1345" s="7">
        <f>INDEX(Table2[TT],MATCH(ROW()-1,Table2[//]))</f>
        <v>3</v>
      </c>
      <c r="C1345" s="8" t="str">
        <f>INDEX(Table2[KET],MATCH(ROW()-1,Table2[//]))</f>
        <v>40 ls</v>
      </c>
    </row>
    <row r="1346" spans="1:3">
      <c r="A1346" s="6" t="str">
        <f>INDEX(Table2[NAMA BARANG],MATCH(ROW()-1,Table2[//]))</f>
        <v>Map/ Bag file M 6861</v>
      </c>
      <c r="B1346" s="7">
        <f>INDEX(Table2[TT],MATCH(ROW()-1,Table2[//]))</f>
        <v>2</v>
      </c>
      <c r="C1346" s="8" t="str">
        <f>INDEX(Table2[KET],MATCH(ROW()-1,Table2[//]))</f>
        <v>64 pc</v>
      </c>
    </row>
    <row r="1347" spans="1:3">
      <c r="A1347" s="6" t="str">
        <f>INDEX(Table2[NAMA BARANG],MATCH(ROW()-1,Table2[//]))</f>
        <v>Map/ School bag kcg 2 Zip 12</v>
      </c>
      <c r="B1347" s="7">
        <f>INDEX(Table2[TT],MATCH(ROW()-1,Table2[//]))</f>
        <v>31</v>
      </c>
      <c r="C1347" s="8">
        <f>INDEX(Table2[KET],MATCH(ROW()-1,Table2[//]))</f>
        <v>180</v>
      </c>
    </row>
    <row r="1348" spans="1:3">
      <c r="A1348" s="6" t="str">
        <f>INDEX(Table2[NAMA BARANG],MATCH(ROW()-1,Table2[//]))</f>
        <v>Map/ Zipper Bag trix EN 1101</v>
      </c>
      <c r="B1348" s="7">
        <f>INDEX(Table2[TT],MATCH(ROW()-1,Table2[//]))</f>
        <v>13</v>
      </c>
      <c r="C1348" s="8" t="str">
        <f>INDEX(Table2[KET],MATCH(ROW()-1,Table2[//]))</f>
        <v>50 ls</v>
      </c>
    </row>
    <row r="1349" spans="1:3">
      <c r="A1349" s="6" t="str">
        <f>INDEX(Table2[NAMA BARANG],MATCH(ROW()-1,Table2[//]))</f>
        <v>Masker (bonus)</v>
      </c>
      <c r="B1349" s="7">
        <f>INDEX(Table2[TT],MATCH(ROW()-1,Table2[//]))</f>
        <v>17</v>
      </c>
      <c r="C1349" s="8" t="str">
        <f>INDEX(Table2[KET],MATCH(ROW()-1,Table2[//]))</f>
        <v>50 PCS</v>
      </c>
    </row>
    <row r="1350" spans="1:3">
      <c r="A1350" s="6" t="str">
        <f>INDEX(Table2[NAMA BARANG],MATCH(ROW()-1,Table2[//]))</f>
        <v>Masker 3 ply</v>
      </c>
      <c r="B1350" s="7">
        <f>INDEX(Table2[TT],MATCH(ROW()-1,Table2[//]))</f>
        <v>11</v>
      </c>
      <c r="C1350" s="8" t="str">
        <f>INDEX(Table2[KET],MATCH(ROW()-1,Table2[//]))</f>
        <v>90 dos</v>
      </c>
    </row>
    <row r="1351" spans="1:3">
      <c r="A1351" s="6" t="str">
        <f>INDEX(Table2[NAMA BARANG],MATCH(ROW()-1,Table2[//]))</f>
        <v>Masker T Care</v>
      </c>
      <c r="B1351" s="7">
        <f>INDEX(Table2[TT],MATCH(ROW()-1,Table2[//]))</f>
        <v>7</v>
      </c>
      <c r="C1351" s="8" t="str">
        <f>INDEX(Table2[KET],MATCH(ROW()-1,Table2[//]))</f>
        <v>50 dos</v>
      </c>
    </row>
    <row r="1352" spans="1:3">
      <c r="A1352" s="6" t="str">
        <f>INDEX(Table2[NAMA BARANG],MATCH(ROW()-1,Table2[//]))</f>
        <v>Mech Deboss DBM p 300</v>
      </c>
      <c r="B1352" s="7">
        <f>INDEX(Table2[TT],MATCH(ROW()-1,Table2[//]))</f>
        <v>32</v>
      </c>
      <c r="C1352" s="8" t="str">
        <f>INDEX(Table2[KET],MATCH(ROW()-1,Table2[//]))</f>
        <v>240 ls</v>
      </c>
    </row>
    <row r="1353" spans="1:3">
      <c r="A1353" s="6" t="str">
        <f>INDEX(Table2[NAMA BARANG],MATCH(ROW()-1,Table2[//]))</f>
        <v>Mech pen 109 A (1x4)</v>
      </c>
      <c r="B1353" s="7">
        <f>INDEX(Table2[TT],MATCH(ROW()-1,Table2[//]))</f>
        <v>22</v>
      </c>
      <c r="C1353" s="8" t="str">
        <f>INDEX(Table2[KET],MATCH(ROW()-1,Table2[//]))</f>
        <v>80 pk</v>
      </c>
    </row>
    <row r="1354" spans="1:3">
      <c r="A1354" s="6" t="str">
        <f>INDEX(Table2[NAMA BARANG],MATCH(ROW()-1,Table2[//]))</f>
        <v>Mech pen 2978 (2,0)</v>
      </c>
      <c r="B1354" s="7">
        <f>INDEX(Table2[TT],MATCH(ROW()-1,Table2[//]))</f>
        <v>4</v>
      </c>
      <c r="C1354" s="8" t="str">
        <f>INDEX(Table2[KET],MATCH(ROW()-1,Table2[//]))</f>
        <v>144 ls</v>
      </c>
    </row>
    <row r="1355" spans="1:3">
      <c r="A1355" s="6" t="str">
        <f>INDEX(Table2[NAMA BARANG],MATCH(ROW()-1,Table2[//]))</f>
        <v>Mech pen bear C10.0630 No. 3058</v>
      </c>
      <c r="B1355" s="7">
        <f>INDEX(Table2[TT],MATCH(ROW()-1,Table2[//]))</f>
        <v>18</v>
      </c>
      <c r="C1355" s="8" t="str">
        <f>INDEX(Table2[KET],MATCH(ROW()-1,Table2[//]))</f>
        <v>144 ls</v>
      </c>
    </row>
    <row r="1356" spans="1:3">
      <c r="A1356" s="6" t="str">
        <f>INDEX(Table2[NAMA BARANG],MATCH(ROW()-1,Table2[//]))</f>
        <v>Mech pen debozz 12W DB-CMP 500</v>
      </c>
      <c r="B1356" s="7">
        <f>INDEX(Table2[TT],MATCH(ROW()-1,Table2[//]))</f>
        <v>1</v>
      </c>
      <c r="C1356" s="8" t="str">
        <f>INDEX(Table2[KET],MATCH(ROW()-1,Table2[//]))</f>
        <v>240 ls</v>
      </c>
    </row>
    <row r="1357" spans="1:3">
      <c r="A1357" s="6" t="str">
        <f>INDEX(Table2[NAMA BARANG],MATCH(ROW()-1,Table2[//]))</f>
        <v>Mech pen HN 2003 Hanaro</v>
      </c>
      <c r="B1357" s="7">
        <f>INDEX(Table2[TT],MATCH(ROW()-1,Table2[//]))</f>
        <v>3</v>
      </c>
      <c r="C1357" s="8" t="str">
        <f>INDEX(Table2[KET],MATCH(ROW()-1,Table2[//]))</f>
        <v>1440 pc</v>
      </c>
    </row>
    <row r="1358" spans="1:3">
      <c r="A1358" s="6" t="str">
        <f>INDEX(Table2[NAMA BARANG],MATCH(ROW()-1,Table2[//]))</f>
        <v>Mech pen kuku malu HB-258 (@50 pc)</v>
      </c>
      <c r="B1358" s="7">
        <f>INDEX(Table2[TT],MATCH(ROW()-1,Table2[//]))</f>
        <v>1</v>
      </c>
      <c r="C1358" s="8" t="str">
        <f>INDEX(Table2[KET],MATCH(ROW()-1,Table2[//]))</f>
        <v>48 box</v>
      </c>
    </row>
    <row r="1359" spans="1:3">
      <c r="A1359" s="6" t="str">
        <f>INDEX(Table2[NAMA BARANG],MATCH(ROW()-1,Table2[//]))</f>
        <v>Mech pensil 3049</v>
      </c>
      <c r="B1359" s="7">
        <f>INDEX(Table2[TT],MATCH(ROW()-1,Table2[//]))</f>
        <v>3</v>
      </c>
      <c r="C1359" s="8" t="str">
        <f>INDEX(Table2[KET],MATCH(ROW()-1,Table2[//]))</f>
        <v>144 ls</v>
      </c>
    </row>
    <row r="1360" spans="1:3">
      <c r="A1360" s="6" t="str">
        <f>INDEX(Table2[NAMA BARANG],MATCH(ROW()-1,Table2[//]))</f>
        <v>Mech pensil 405</v>
      </c>
      <c r="B1360" s="7">
        <f>INDEX(Table2[TT],MATCH(ROW()-1,Table2[//]))</f>
        <v>3</v>
      </c>
      <c r="C1360" s="8" t="str">
        <f>INDEX(Table2[KET],MATCH(ROW()-1,Table2[//]))</f>
        <v>144 ls</v>
      </c>
    </row>
    <row r="1361" spans="1:3">
      <c r="A1361" s="6" t="str">
        <f>INDEX(Table2[NAMA BARANG],MATCH(ROW()-1,Table2[//]))</f>
        <v>Mech pensil bensia AB/ Hk/ PR(P1260)</v>
      </c>
      <c r="B1361" s="7">
        <f>INDEX(Table2[TT],MATCH(ROW()-1,Table2[//]))</f>
        <v>8</v>
      </c>
      <c r="C1361" s="8" t="str">
        <f>INDEX(Table2[KET],MATCH(ROW()-1,Table2[//]))</f>
        <v>144 ls</v>
      </c>
    </row>
    <row r="1362" spans="1:3">
      <c r="A1362" s="6" t="str">
        <f>INDEX(Table2[NAMA BARANG],MATCH(ROW()-1,Table2[//]))</f>
        <v>Mech pensil C10-0630 AB 8008</v>
      </c>
      <c r="B1362" s="7">
        <f>INDEX(Table2[TT],MATCH(ROW()-1,Table2[//]))</f>
        <v>7</v>
      </c>
      <c r="C1362" s="8" t="str">
        <f>INDEX(Table2[KET],MATCH(ROW()-1,Table2[//]))</f>
        <v>144 ls</v>
      </c>
    </row>
    <row r="1363" spans="1:3">
      <c r="A1363" s="6" t="str">
        <f>INDEX(Table2[NAMA BARANG],MATCH(ROW()-1,Table2[//]))</f>
        <v>Mech pensil Colour disney C10-0348</v>
      </c>
      <c r="B1363" s="7">
        <f>INDEX(Table2[TT],MATCH(ROW()-1,Table2[//]))</f>
        <v>1</v>
      </c>
      <c r="C1363" s="8" t="str">
        <f>INDEX(Table2[KET],MATCH(ROW()-1,Table2[//]))</f>
        <v>108 ls</v>
      </c>
    </row>
    <row r="1364" spans="1:3">
      <c r="A1364" s="6" t="str">
        <f>INDEX(Table2[NAMA BARANG],MATCH(ROW()-1,Table2[//]))</f>
        <v>Mech pensil Colour disney PR 6W(1)/ Hk(2)</v>
      </c>
      <c r="B1364" s="7">
        <f>INDEX(Table2[TT],MATCH(ROW()-1,Table2[//]))</f>
        <v>3</v>
      </c>
      <c r="C1364" s="8" t="str">
        <f>INDEX(Table2[KET],MATCH(ROW()-1,Table2[//]))</f>
        <v>108 ls</v>
      </c>
    </row>
    <row r="1365" spans="1:3">
      <c r="A1365" s="6" t="str">
        <f>INDEX(Table2[NAMA BARANG],MATCH(ROW()-1,Table2[//]))</f>
        <v>Mech pensil DF 125</v>
      </c>
      <c r="B1365" s="7">
        <f>INDEX(Table2[TT],MATCH(ROW()-1,Table2[//]))</f>
        <v>11</v>
      </c>
      <c r="C1365" s="8" t="str">
        <f>INDEX(Table2[KET],MATCH(ROW()-1,Table2[//]))</f>
        <v>144 ls</v>
      </c>
    </row>
    <row r="1366" spans="1:3">
      <c r="A1366" s="6" t="str">
        <f>INDEX(Table2[NAMA BARANG],MATCH(ROW()-1,Table2[//]))</f>
        <v>Mech pensil MEC 1317 AB 1 box 12 pc</v>
      </c>
      <c r="B1366" s="7">
        <f>INDEX(Table2[TT],MATCH(ROW()-1,Table2[//]))</f>
        <v>11</v>
      </c>
      <c r="C1366" s="8" t="str">
        <f>INDEX(Table2[KET],MATCH(ROW()-1,Table2[//]))</f>
        <v>50 box</v>
      </c>
    </row>
    <row r="1367" spans="1:3">
      <c r="A1367" s="6" t="str">
        <f>INDEX(Table2[NAMA BARANG],MATCH(ROW()-1,Table2[//]))</f>
        <v>Mech pensil Segitiga Nariko</v>
      </c>
      <c r="B1367" s="7">
        <f>INDEX(Table2[TT],MATCH(ROW()-1,Table2[//]))</f>
        <v>5</v>
      </c>
      <c r="C1367" s="8" t="str">
        <f>INDEX(Table2[KET],MATCH(ROW()-1,Table2[//]))</f>
        <v>60 ls</v>
      </c>
    </row>
    <row r="1368" spans="1:3">
      <c r="A1368" s="6" t="str">
        <f>INDEX(Table2[NAMA BARANG],MATCH(ROW()-1,Table2[//]))</f>
        <v>Mech pensil Vanco 521</v>
      </c>
      <c r="B1368" s="7">
        <f>INDEX(Table2[TT],MATCH(ROW()-1,Table2[//]))</f>
        <v>7</v>
      </c>
      <c r="C1368" s="8" t="str">
        <f>INDEX(Table2[KET],MATCH(ROW()-1,Table2[//]))</f>
        <v>144 ls</v>
      </c>
    </row>
    <row r="1369" spans="1:3">
      <c r="A1369" s="6" t="str">
        <f>INDEX(Table2[NAMA BARANG],MATCH(ROW()-1,Table2[//]))</f>
        <v>Mechanic K 2211 0.5 bening polos</v>
      </c>
      <c r="B1369" s="7">
        <f>INDEX(Table2[TT],MATCH(ROW()-1,Table2[//]))</f>
        <v>1</v>
      </c>
      <c r="C1369" s="8" t="str">
        <f>INDEX(Table2[KET],MATCH(ROW()-1,Table2[//]))</f>
        <v>144 ls</v>
      </c>
    </row>
    <row r="1370" spans="1:3">
      <c r="A1370" s="6" t="str">
        <f>INDEX(Table2[NAMA BARANG],MATCH(ROW()-1,Table2[//]))</f>
        <v>Memo + giant 810026</v>
      </c>
      <c r="B1370" s="7">
        <f>INDEX(Table2[TT],MATCH(ROW()-1,Table2[//]))</f>
        <v>1</v>
      </c>
      <c r="C1370" s="8" t="str">
        <f>INDEX(Table2[KET],MATCH(ROW()-1,Table2[//]))</f>
        <v>25 ls</v>
      </c>
    </row>
    <row r="1371" spans="1:3">
      <c r="A1371" s="6" t="str">
        <f>INDEX(Table2[NAMA BARANG],MATCH(ROW()-1,Table2[//]))</f>
        <v>Memo 105/ 104</v>
      </c>
      <c r="B1371" s="7">
        <f>INDEX(Table2[TT],MATCH(ROW()-1,Table2[//]))</f>
        <v>1</v>
      </c>
      <c r="C1371" s="8" t="str">
        <f>INDEX(Table2[KET],MATCH(ROW()-1,Table2[//]))</f>
        <v>52 ls</v>
      </c>
    </row>
    <row r="1372" spans="1:3">
      <c r="A1372" s="6" t="str">
        <f>INDEX(Table2[NAMA BARANG],MATCH(ROW()-1,Table2[//]))</f>
        <v>Memo 5 Dsg</v>
      </c>
      <c r="B1372" s="7">
        <f>INDEX(Table2[TT],MATCH(ROW()-1,Table2[//]))</f>
        <v>1</v>
      </c>
      <c r="C1372" s="8" t="str">
        <f>INDEX(Table2[KET],MATCH(ROW()-1,Table2[//]))</f>
        <v>1500 pc</v>
      </c>
    </row>
    <row r="1373" spans="1:3">
      <c r="A1373" s="6" t="str">
        <f>INDEX(Table2[NAMA BARANG],MATCH(ROW()-1,Table2[//]))</f>
        <v>Memo Fancy 0248</v>
      </c>
      <c r="B1373" s="7">
        <f>INDEX(Table2[TT],MATCH(ROW()-1,Table2[//]))</f>
        <v>1</v>
      </c>
      <c r="C1373" s="8">
        <f>INDEX(Table2[KET],MATCH(ROW()-1,Table2[//]))</f>
        <v>576</v>
      </c>
    </row>
    <row r="1374" spans="1:3">
      <c r="A1374" s="6" t="str">
        <f>INDEX(Table2[NAMA BARANG],MATCH(ROW()-1,Table2[//]))</f>
        <v>Memo Fancy 929</v>
      </c>
      <c r="B1374" s="7">
        <f>INDEX(Table2[TT],MATCH(ROW()-1,Table2[//]))</f>
        <v>2</v>
      </c>
      <c r="C1374" s="8" t="str">
        <f>INDEX(Table2[KET],MATCH(ROW()-1,Table2[//]))</f>
        <v>576 pc</v>
      </c>
    </row>
    <row r="1375" spans="1:3">
      <c r="A1375" s="6" t="str">
        <f>INDEX(Table2[NAMA BARANG],MATCH(ROW()-1,Table2[//]))</f>
        <v>Memo Holo CX-7 lilo kcl(1)</v>
      </c>
      <c r="B1375" s="7">
        <f>INDEX(Table2[TT],MATCH(ROW()-1,Table2[//]))</f>
        <v>1</v>
      </c>
      <c r="C1375" s="8" t="str">
        <f>INDEX(Table2[KET],MATCH(ROW()-1,Table2[//]))</f>
        <v>144 ls</v>
      </c>
    </row>
    <row r="1376" spans="1:3">
      <c r="A1376" s="6" t="str">
        <f>INDEX(Table2[NAMA BARANG],MATCH(ROW()-1,Table2[//]))</f>
        <v>Memo Holo Pkc besar</v>
      </c>
      <c r="B1376" s="7">
        <f>INDEX(Table2[TT],MATCH(ROW()-1,Table2[//]))</f>
        <v>10</v>
      </c>
      <c r="C1376" s="8" t="str">
        <f>INDEX(Table2[KET],MATCH(ROW()-1,Table2[//]))</f>
        <v>60 ls</v>
      </c>
    </row>
    <row r="1377" spans="1:3">
      <c r="A1377" s="6" t="str">
        <f>INDEX(Table2[NAMA BARANG],MATCH(ROW()-1,Table2[//]))</f>
        <v>Memo pad Spiral alfa 403 batik</v>
      </c>
      <c r="B1377" s="7">
        <f>INDEX(Table2[TT],MATCH(ROW()-1,Table2[//]))</f>
        <v>14</v>
      </c>
      <c r="C1377" s="8">
        <f>INDEX(Table2[KET],MATCH(ROW()-1,Table2[//]))</f>
        <v>384</v>
      </c>
    </row>
    <row r="1378" spans="1:3">
      <c r="A1378" s="6" t="str">
        <f>INDEX(Table2[NAMA BARANG],MATCH(ROW()-1,Table2[//]))</f>
        <v>Memo pad Spiral alfa 404 batik</v>
      </c>
      <c r="B1378" s="7">
        <f>INDEX(Table2[TT],MATCH(ROW()-1,Table2[//]))</f>
        <v>16</v>
      </c>
      <c r="C1378" s="8">
        <f>INDEX(Table2[KET],MATCH(ROW()-1,Table2[//]))</f>
        <v>576</v>
      </c>
    </row>
    <row r="1379" spans="1:3">
      <c r="A1379" s="6" t="str">
        <f>INDEX(Table2[NAMA BARANG],MATCH(ROW()-1,Table2[//]))</f>
        <v>Memo Tebal dos</v>
      </c>
      <c r="B1379" s="7">
        <f>INDEX(Table2[TT],MATCH(ROW()-1,Table2[//]))</f>
        <v>1</v>
      </c>
      <c r="C1379" s="8" t="str">
        <f>INDEX(Table2[KET],MATCH(ROW()-1,Table2[//]))</f>
        <v>48 pc</v>
      </c>
    </row>
    <row r="1380" spans="1:3">
      <c r="A1380" s="6" t="str">
        <f>INDEX(Table2[NAMA BARANG],MATCH(ROW()-1,Table2[//]))</f>
        <v>Memo Tebal dos</v>
      </c>
      <c r="B1380" s="7">
        <f>INDEX(Table2[TT],MATCH(ROW()-1,Table2[//]))</f>
        <v>2</v>
      </c>
      <c r="C1380" s="8" t="str">
        <f>INDEX(Table2[KET],MATCH(ROW()-1,Table2[//]))</f>
        <v>64 pc</v>
      </c>
    </row>
    <row r="1381" spans="1:3">
      <c r="A1381" s="6" t="str">
        <f>INDEX(Table2[NAMA BARANG],MATCH(ROW()-1,Table2[//]))</f>
        <v>Memo Tebal dos</v>
      </c>
      <c r="B1381" s="7">
        <f>INDEX(Table2[TT],MATCH(ROW()-1,Table2[//]))</f>
        <v>9</v>
      </c>
      <c r="C1381" s="8" t="str">
        <f>INDEX(Table2[KET],MATCH(ROW()-1,Table2[//]))</f>
        <v>70 pc</v>
      </c>
    </row>
    <row r="1382" spans="1:3">
      <c r="A1382" s="6" t="str">
        <f>INDEX(Table2[NAMA BARANG],MATCH(ROW()-1,Table2[//]))</f>
        <v>Memo Tebal dos</v>
      </c>
      <c r="B1382" s="7">
        <f>INDEX(Table2[TT],MATCH(ROW()-1,Table2[//]))</f>
        <v>27</v>
      </c>
      <c r="C1382" s="8" t="str">
        <f>INDEX(Table2[KET],MATCH(ROW()-1,Table2[//]))</f>
        <v>88 pc</v>
      </c>
    </row>
    <row r="1383" spans="1:3">
      <c r="A1383" s="6" t="str">
        <f>INDEX(Table2[NAMA BARANG],MATCH(ROW()-1,Table2[//]))</f>
        <v>Memo Tebal dos</v>
      </c>
      <c r="B1383" s="7">
        <f>INDEX(Table2[TT],MATCH(ROW()-1,Table2[//]))</f>
        <v>7</v>
      </c>
      <c r="C1383" s="8" t="str">
        <f>INDEX(Table2[KET],MATCH(ROW()-1,Table2[//]))</f>
        <v>98 pc</v>
      </c>
    </row>
    <row r="1384" spans="1:3">
      <c r="A1384" s="6" t="str">
        <f>INDEX(Table2[NAMA BARANG],MATCH(ROW()-1,Table2[//]))</f>
        <v>Memo WTP cmp</v>
      </c>
      <c r="B1384" s="7">
        <f>INDEX(Table2[TT],MATCH(ROW()-1,Table2[//]))</f>
        <v>3</v>
      </c>
      <c r="C1384" s="8" t="str">
        <f>INDEX(Table2[KET],MATCH(ROW()-1,Table2[//]))</f>
        <v>216 ls</v>
      </c>
    </row>
    <row r="1385" spans="1:3">
      <c r="A1385" s="6" t="str">
        <f>INDEX(Table2[NAMA BARANG],MATCH(ROW()-1,Table2[//]))</f>
        <v>Memo X161(11)/ 204(4)</v>
      </c>
      <c r="B1385" s="7">
        <f>INDEX(Table2[TT],MATCH(ROW()-1,Table2[//]))</f>
        <v>15</v>
      </c>
      <c r="C1385" s="8" t="str">
        <f>INDEX(Table2[KET],MATCH(ROW()-1,Table2[//]))</f>
        <v>400 pc</v>
      </c>
    </row>
    <row r="1386" spans="1:3">
      <c r="A1386" s="6" t="str">
        <f>INDEX(Table2[NAMA BARANG],MATCH(ROW()-1,Table2[//]))</f>
        <v>Mesin tembak 188 Jumbo</v>
      </c>
      <c r="B1386" s="7">
        <f>INDEX(Table2[TT],MATCH(ROW()-1,Table2[//]))</f>
        <v>21</v>
      </c>
      <c r="C1386" s="8" t="str">
        <f>INDEX(Table2[KET],MATCH(ROW()-1,Table2[//]))</f>
        <v>48 pc</v>
      </c>
    </row>
    <row r="1387" spans="1:3">
      <c r="A1387" s="6" t="str">
        <f>INDEX(Table2[NAMA BARANG],MATCH(ROW()-1,Table2[//]))</f>
        <v>Mesin tembak 189/ 60W</v>
      </c>
      <c r="B1387" s="7">
        <f>INDEX(Table2[TT],MATCH(ROW()-1,Table2[//]))</f>
        <v>1</v>
      </c>
      <c r="C1387" s="8">
        <f>INDEX(Table2[KET],MATCH(ROW()-1,Table2[//]))</f>
        <v>48</v>
      </c>
    </row>
    <row r="1388" spans="1:3">
      <c r="A1388" s="6" t="str">
        <f>INDEX(Table2[NAMA BARANG],MATCH(ROW()-1,Table2[//]))</f>
        <v>Mesin Tembak Besar Bix done</v>
      </c>
      <c r="B1388" s="7">
        <f>INDEX(Table2[TT],MATCH(ROW()-1,Table2[//]))</f>
        <v>5</v>
      </c>
      <c r="C1388" s="8" t="str">
        <f>INDEX(Table2[KET],MATCH(ROW()-1,Table2[//]))</f>
        <v>48 pc</v>
      </c>
    </row>
    <row r="1389" spans="1:3">
      <c r="A1389" s="6" t="str">
        <f>INDEX(Table2[NAMA BARANG],MATCH(ROW()-1,Table2[//]))</f>
        <v>Mesin Tembak HE E2010 K (65 BLK)</v>
      </c>
      <c r="B1389" s="7">
        <f>INDEX(Table2[TT],MATCH(ROW()-1,Table2[//]))</f>
        <v>133</v>
      </c>
      <c r="C1389" s="8" t="str">
        <f>INDEX(Table2[KET],MATCH(ROW()-1,Table2[//]))</f>
        <v>100 pc</v>
      </c>
    </row>
    <row r="1390" spans="1:3">
      <c r="A1390" s="6" t="str">
        <f>INDEX(Table2[NAMA BARANG],MATCH(ROW()-1,Table2[//]))</f>
        <v>Meteran bulat 5 mt/ K07</v>
      </c>
      <c r="B1390" s="7">
        <f>INDEX(Table2[TT],MATCH(ROW()-1,Table2[//]))</f>
        <v>6</v>
      </c>
      <c r="C1390" s="8" t="str">
        <f>INDEX(Table2[KET],MATCH(ROW()-1,Table2[//]))</f>
        <v>20 ls</v>
      </c>
    </row>
    <row r="1391" spans="1:3">
      <c r="A1391" s="6" t="str">
        <f>INDEX(Table2[NAMA BARANG],MATCH(ROW()-1,Table2[//]))</f>
        <v>Mewarnai Pasir besar</v>
      </c>
      <c r="B1391" s="7">
        <f>INDEX(Table2[TT],MATCH(ROW()-1,Table2[//]))</f>
        <v>4</v>
      </c>
      <c r="C1391" s="8" t="str">
        <f>INDEX(Table2[KET],MATCH(ROW()-1,Table2[//]))</f>
        <v>1000 pc</v>
      </c>
    </row>
    <row r="1392" spans="1:3">
      <c r="A1392" s="6" t="str">
        <f>INDEX(Table2[NAMA BARANG],MATCH(ROW()-1,Table2[//]))</f>
        <v>Minyak maries 718 Surabaya</v>
      </c>
      <c r="B1392" s="7">
        <f>INDEX(Table2[TT],MATCH(ROW()-1,Table2[//]))</f>
        <v>64</v>
      </c>
      <c r="C1392" s="8" t="str">
        <f>INDEX(Table2[KET],MATCH(ROW()-1,Table2[//]))</f>
        <v>60 pc</v>
      </c>
    </row>
    <row r="1393" spans="1:3">
      <c r="A1393" s="6" t="str">
        <f>INDEX(Table2[NAMA BARANG],MATCH(ROW()-1,Table2[//]))</f>
        <v>Name Card 2 pc Fancy (barbie/P. Hana) PP-A282</v>
      </c>
      <c r="B1393" s="7">
        <f>INDEX(Table2[TT],MATCH(ROW()-1,Table2[//]))</f>
        <v>1</v>
      </c>
      <c r="C1393" s="8" t="str">
        <f>INDEX(Table2[KET],MATCH(ROW()-1,Table2[//]))</f>
        <v>750 pc</v>
      </c>
    </row>
    <row r="1394" spans="1:3">
      <c r="A1394" s="6" t="str">
        <f>INDEX(Table2[NAMA BARANG],MATCH(ROW()-1,Table2[//]))</f>
        <v>Name plate 10,5x16</v>
      </c>
      <c r="B1394" s="7">
        <f>INDEX(Table2[TT],MATCH(ROW()-1,Table2[//]))</f>
        <v>1</v>
      </c>
      <c r="C1394" s="8">
        <f>INDEX(Table2[KET],MATCH(ROW()-1,Table2[//]))</f>
        <v>20000</v>
      </c>
    </row>
    <row r="1395" spans="1:3">
      <c r="A1395" s="6" t="str">
        <f>INDEX(Table2[NAMA BARANG],MATCH(ROW()-1,Table2[//]))</f>
        <v>Name plate 7 x 10 kancing jepitan</v>
      </c>
      <c r="B1395" s="7">
        <f>INDEX(Table2[TT],MATCH(ROW()-1,Table2[//]))</f>
        <v>5</v>
      </c>
      <c r="C1395" s="8" t="str">
        <f>INDEX(Table2[KET],MATCH(ROW()-1,Table2[//]))</f>
        <v>4000 pc</v>
      </c>
    </row>
    <row r="1396" spans="1:3">
      <c r="A1396" s="6" t="str">
        <f>INDEX(Table2[NAMA BARANG],MATCH(ROW()-1,Table2[//]))</f>
        <v>Name plate 7 x 10 miring enter</v>
      </c>
      <c r="B1396" s="7">
        <f>INDEX(Table2[TT],MATCH(ROW()-1,Table2[//]))</f>
        <v>2</v>
      </c>
      <c r="C1396" s="8" t="str">
        <f>INDEX(Table2[KET],MATCH(ROW()-1,Table2[//]))</f>
        <v>24000 pc</v>
      </c>
    </row>
    <row r="1397" spans="1:3">
      <c r="A1397" s="6" t="str">
        <f>INDEX(Table2[NAMA BARANG],MATCH(ROW()-1,Table2[//]))</f>
        <v>Name plate 7x 10 tegak enter</v>
      </c>
      <c r="B1397" s="7">
        <f>INDEX(Table2[TT],MATCH(ROW()-1,Table2[//]))</f>
        <v>2</v>
      </c>
      <c r="C1397" s="8" t="str">
        <f>INDEX(Table2[KET],MATCH(ROW()-1,Table2[//]))</f>
        <v>27000 pc</v>
      </c>
    </row>
    <row r="1398" spans="1:3">
      <c r="A1398" s="6" t="str">
        <f>INDEX(Table2[NAMA BARANG],MATCH(ROW()-1,Table2[//]))</f>
        <v>Name plate Kojiko 10,5 x 14 +2 cm</v>
      </c>
      <c r="B1398" s="7">
        <f>INDEX(Table2[TT],MATCH(ROW()-1,Table2[//]))</f>
        <v>6</v>
      </c>
      <c r="C1398" s="8" t="str">
        <f>INDEX(Table2[KET],MATCH(ROW()-1,Table2[//]))</f>
        <v>13500 pc</v>
      </c>
    </row>
    <row r="1399" spans="1:3">
      <c r="A1399" s="6" t="str">
        <f>INDEX(Table2[NAMA BARANG],MATCH(ROW()-1,Table2[//]))</f>
        <v>Name Tag berdiri putih</v>
      </c>
      <c r="B1399" s="7">
        <f>INDEX(Table2[TT],MATCH(ROW()-1,Table2[//]))</f>
        <v>5</v>
      </c>
      <c r="C1399" s="8" t="str">
        <f>INDEX(Table2[KET],MATCH(ROW()-1,Table2[//]))</f>
        <v>3000 bh</v>
      </c>
    </row>
    <row r="1400" spans="1:3">
      <c r="A1400" s="6" t="str">
        <f>INDEX(Table2[NAMA BARANG],MATCH(ROW()-1,Table2[//]))</f>
        <v>Name Tag peniti polos H-56</v>
      </c>
      <c r="B1400" s="7">
        <f>INDEX(Table2[TT],MATCH(ROW()-1,Table2[//]))</f>
        <v>7</v>
      </c>
      <c r="C1400" s="8" t="str">
        <f>INDEX(Table2[KET],MATCH(ROW()-1,Table2[//]))</f>
        <v>3000 pc</v>
      </c>
    </row>
    <row r="1401" spans="1:3">
      <c r="A1401" s="6" t="str">
        <f>INDEX(Table2[NAMA BARANG],MATCH(ROW()-1,Table2[//]))</f>
        <v>NB 156-80</v>
      </c>
      <c r="B1401" s="7">
        <f>INDEX(Table2[TT],MATCH(ROW()-1,Table2[//]))</f>
        <v>6</v>
      </c>
      <c r="C1401" s="8" t="str">
        <f>INDEX(Table2[KET],MATCH(ROW()-1,Table2[//]))</f>
        <v>60 LSN</v>
      </c>
    </row>
    <row r="1402" spans="1:3">
      <c r="A1402" s="6" t="str">
        <f>INDEX(Table2[NAMA BARANG],MATCH(ROW()-1,Table2[//]))</f>
        <v>NB A5 BTS 80 biasa 25100-36</v>
      </c>
      <c r="B1402" s="7">
        <f>INDEX(Table2[TT],MATCH(ROW()-1,Table2[//]))</f>
        <v>1</v>
      </c>
      <c r="C1402" s="8">
        <f>INDEX(Table2[KET],MATCH(ROW()-1,Table2[//]))</f>
        <v>160</v>
      </c>
    </row>
    <row r="1403" spans="1:3">
      <c r="A1403" s="6" t="str">
        <f>INDEX(Table2[NAMA BARANG],MATCH(ROW()-1,Table2[//]))</f>
        <v>NB Exclusive 0801/ 80</v>
      </c>
      <c r="B1403" s="7">
        <f>INDEX(Table2[TT],MATCH(ROW()-1,Table2[//]))</f>
        <v>1</v>
      </c>
      <c r="C1403" s="8" t="str">
        <f>INDEX(Table2[KET],MATCH(ROW()-1,Table2[//]))</f>
        <v>80 PCS</v>
      </c>
    </row>
    <row r="1404" spans="1:3">
      <c r="A1404" s="6" t="str">
        <f>INDEX(Table2[NAMA BARANG],MATCH(ROW()-1,Table2[//]))</f>
        <v>NB mini pocket MB 120 warna kulit</v>
      </c>
      <c r="B1404" s="7">
        <f>INDEX(Table2[TT],MATCH(ROW()-1,Table2[//]))</f>
        <v>3</v>
      </c>
      <c r="C1404" s="8" t="str">
        <f>INDEX(Table2[KET],MATCH(ROW()-1,Table2[//]))</f>
        <v>30 ls</v>
      </c>
    </row>
    <row r="1405" spans="1:3">
      <c r="A1405" s="6" t="str">
        <f>INDEX(Table2[NAMA BARANG],MATCH(ROW()-1,Table2[//]))</f>
        <v>NB pocket NB 4003</v>
      </c>
      <c r="B1405" s="7">
        <f>INDEX(Table2[TT],MATCH(ROW()-1,Table2[//]))</f>
        <v>94</v>
      </c>
      <c r="C1405" s="8" t="str">
        <f>INDEX(Table2[KET],MATCH(ROW()-1,Table2[//]))</f>
        <v>120 pc</v>
      </c>
    </row>
    <row r="1406" spans="1:3">
      <c r="A1406" s="6" t="str">
        <f>INDEX(Table2[NAMA BARANG],MATCH(ROW()-1,Table2[//]))</f>
        <v>NB Ring A5 801 Index</v>
      </c>
      <c r="B1406" s="7">
        <f>INDEX(Table2[TT],MATCH(ROW()-1,Table2[//]))</f>
        <v>9</v>
      </c>
      <c r="C1406" s="8" t="str">
        <f>INDEX(Table2[KET],MATCH(ROW()-1,Table2[//]))</f>
        <v>160 pc</v>
      </c>
    </row>
    <row r="1407" spans="1:3">
      <c r="A1407" s="6" t="str">
        <f>INDEX(Table2[NAMA BARANG],MATCH(ROW()-1,Table2[//]))</f>
        <v>NB Spiral 3D A6-80</v>
      </c>
      <c r="B1407" s="7">
        <f>INDEX(Table2[TT],MATCH(ROW()-1,Table2[//]))</f>
        <v>11</v>
      </c>
      <c r="C1407" s="8" t="str">
        <f>INDEX(Table2[KET],MATCH(ROW()-1,Table2[//]))</f>
        <v>360 pc</v>
      </c>
    </row>
    <row r="1408" spans="1:3">
      <c r="A1408" s="6" t="str">
        <f>INDEX(Table2[NAMA BARANG],MATCH(ROW()-1,Table2[//]))</f>
        <v>NB Spiral A6-801</v>
      </c>
      <c r="B1408" s="7">
        <f>INDEX(Table2[TT],MATCH(ROW()-1,Table2[//]))</f>
        <v>19</v>
      </c>
      <c r="C1408" s="8" t="str">
        <f>INDEX(Table2[KET],MATCH(ROW()-1,Table2[//]))</f>
        <v>380 pc</v>
      </c>
    </row>
    <row r="1409" spans="1:3">
      <c r="A1409" s="6" t="str">
        <f>INDEX(Table2[NAMA BARANG],MATCH(ROW()-1,Table2[//]))</f>
        <v>NB Spiral PVC A5 80</v>
      </c>
      <c r="B1409" s="7">
        <f>INDEX(Table2[TT],MATCH(ROW()-1,Table2[//]))</f>
        <v>3</v>
      </c>
      <c r="C1409" s="8" t="str">
        <f>INDEX(Table2[KET],MATCH(ROW()-1,Table2[//]))</f>
        <v>160 pc</v>
      </c>
    </row>
    <row r="1410" spans="1:3">
      <c r="A1410" s="6" t="str">
        <f>INDEX(Table2[NAMA BARANG],MATCH(ROW()-1,Table2[//]))</f>
        <v>Note book B64 fresh fruit (8 gambar)</v>
      </c>
      <c r="B1410" s="7">
        <f>INDEX(Table2[TT],MATCH(ROW()-1,Table2[//]))</f>
        <v>7</v>
      </c>
      <c r="C1410" s="8" t="str">
        <f>INDEX(Table2[KET],MATCH(ROW()-1,Table2[//]))</f>
        <v>480 pc</v>
      </c>
    </row>
    <row r="1411" spans="1:3">
      <c r="A1411" s="6" t="str">
        <f>INDEX(Table2[NAMA BARANG],MATCH(ROW()-1,Table2[//]))</f>
        <v>Notes Buah Spiral BH/ LC 421 worry</v>
      </c>
      <c r="B1411" s="7">
        <f>INDEX(Table2[TT],MATCH(ROW()-1,Table2[//]))</f>
        <v>1</v>
      </c>
      <c r="C1411" s="8" t="str">
        <f>INDEX(Table2[KET],MATCH(ROW()-1,Table2[//]))</f>
        <v>120 pc</v>
      </c>
    </row>
    <row r="1412" spans="1:3">
      <c r="A1412" s="6" t="str">
        <f>INDEX(Table2[NAMA BARANG],MATCH(ROW()-1,Table2[//]))</f>
        <v>Notes Fancy 7091 sunlight</v>
      </c>
      <c r="B1412" s="7">
        <f>INDEX(Table2[TT],MATCH(ROW()-1,Table2[//]))</f>
        <v>2</v>
      </c>
      <c r="C1412" s="8" t="str">
        <f>INDEX(Table2[KET],MATCH(ROW()-1,Table2[//]))</f>
        <v>128 ls</v>
      </c>
    </row>
    <row r="1413" spans="1:3">
      <c r="A1413" s="6" t="str">
        <f>INDEX(Table2[NAMA BARANG],MATCH(ROW()-1,Table2[//]))</f>
        <v>Notes spiral 062(2)/ 061(1)</v>
      </c>
      <c r="B1413" s="7">
        <f>INDEX(Table2[TT],MATCH(ROW()-1,Table2[//]))</f>
        <v>4</v>
      </c>
      <c r="C1413" s="8" t="str">
        <f>INDEX(Table2[KET],MATCH(ROW()-1,Table2[//]))</f>
        <v>175 ls</v>
      </c>
    </row>
    <row r="1414" spans="1:3">
      <c r="A1414" s="6" t="str">
        <f>INDEX(Table2[NAMA BARANG],MATCH(ROW()-1,Table2[//]))</f>
        <v>Notes spiral 505 kcg + Bp</v>
      </c>
      <c r="B1414" s="7">
        <f>INDEX(Table2[TT],MATCH(ROW()-1,Table2[//]))</f>
        <v>5</v>
      </c>
      <c r="C1414" s="8" t="str">
        <f>INDEX(Table2[KET],MATCH(ROW()-1,Table2[//]))</f>
        <v>30 ls</v>
      </c>
    </row>
    <row r="1415" spans="1:3">
      <c r="A1415" s="6" t="str">
        <f>INDEX(Table2[NAMA BARANG],MATCH(ROW()-1,Table2[//]))</f>
        <v>Notes spiral princess 708 (tenaga baru)</v>
      </c>
      <c r="B1415" s="7">
        <f>INDEX(Table2[TT],MATCH(ROW()-1,Table2[//]))</f>
        <v>4</v>
      </c>
      <c r="C1415" s="8" t="str">
        <f>INDEX(Table2[KET],MATCH(ROW()-1,Table2[//]))</f>
        <v>660 pc</v>
      </c>
    </row>
    <row r="1416" spans="1:3">
      <c r="A1416" s="6" t="str">
        <f>INDEX(Table2[NAMA BARANG],MATCH(ROW()-1,Table2[//]))</f>
        <v>Notes spiral Princess berdiri (Mitra)</v>
      </c>
      <c r="B1416" s="7">
        <f>INDEX(Table2[TT],MATCH(ROW()-1,Table2[//]))</f>
        <v>5</v>
      </c>
      <c r="C1416" s="8" t="str">
        <f>INDEX(Table2[KET],MATCH(ROW()-1,Table2[//]))</f>
        <v>280 pc</v>
      </c>
    </row>
    <row r="1417" spans="1:3">
      <c r="A1417" s="6" t="str">
        <f>INDEX(Table2[NAMA BARANG],MATCH(ROW()-1,Table2[//]))</f>
        <v>Notes yoyo</v>
      </c>
      <c r="B1417" s="7">
        <f>INDEX(Table2[TT],MATCH(ROW()-1,Table2[//]))</f>
        <v>2</v>
      </c>
      <c r="C1417" s="8" t="str">
        <f>INDEX(Table2[KET],MATCH(ROW()-1,Table2[//]))</f>
        <v>72 ls</v>
      </c>
    </row>
    <row r="1418" spans="1:3">
      <c r="A1418" s="6" t="str">
        <f>INDEX(Table2[NAMA BARANG],MATCH(ROW()-1,Table2[//]))</f>
        <v>Oil Colour Vanco CA 140 (9 ml)</v>
      </c>
      <c r="B1418" s="7">
        <f>INDEX(Table2[TT],MATCH(ROW()-1,Table2[//]))</f>
        <v>7</v>
      </c>
      <c r="C1418" s="8" t="str">
        <f>INDEX(Table2[KET],MATCH(ROW()-1,Table2[//]))</f>
        <v>120 pc</v>
      </c>
    </row>
    <row r="1419" spans="1:3">
      <c r="A1419" s="6" t="str">
        <f>INDEX(Table2[NAMA BARANG],MATCH(ROW()-1,Table2[//]))</f>
        <v>Oil marries 12W</v>
      </c>
      <c r="B1419" s="7">
        <f>INDEX(Table2[TT],MATCH(ROW()-1,Table2[//]))</f>
        <v>48</v>
      </c>
      <c r="C1419" s="8" t="str">
        <f>INDEX(Table2[KET],MATCH(ROW()-1,Table2[//]))</f>
        <v>5 ls</v>
      </c>
    </row>
    <row r="1420" spans="1:3">
      <c r="A1420" s="6" t="str">
        <f>INDEX(Table2[NAMA BARANG],MATCH(ROW()-1,Table2[//]))</f>
        <v>Oil Marries E 1387B 14w</v>
      </c>
      <c r="B1420" s="7">
        <f>INDEX(Table2[TT],MATCH(ROW()-1,Table2[//]))</f>
        <v>37</v>
      </c>
      <c r="C1420" s="8" t="str">
        <f>INDEX(Table2[KET],MATCH(ROW()-1,Table2[//]))</f>
        <v>3 ls</v>
      </c>
    </row>
    <row r="1421" spans="1:3">
      <c r="A1421" s="6" t="str">
        <f>INDEX(Table2[NAMA BARANG],MATCH(ROW()-1,Table2[//]))</f>
        <v>Oil Marries E 1388B 18w</v>
      </c>
      <c r="B1421" s="7">
        <f>INDEX(Table2[TT],MATCH(ROW()-1,Table2[//]))</f>
        <v>70</v>
      </c>
      <c r="C1421" s="8" t="str">
        <f>INDEX(Table2[KET],MATCH(ROW()-1,Table2[//]))</f>
        <v>3 ls</v>
      </c>
    </row>
    <row r="1422" spans="1:3">
      <c r="A1422" s="6" t="str">
        <f>INDEX(Table2[NAMA BARANG],MATCH(ROW()-1,Table2[//]))</f>
        <v>Oil pastel 24w Tbg Deboss 670-24</v>
      </c>
      <c r="B1422" s="7">
        <f>INDEX(Table2[TT],MATCH(ROW()-1,Table2[//]))</f>
        <v>30</v>
      </c>
      <c r="C1422" s="8">
        <f>INDEX(Table2[KET],MATCH(ROW()-1,Table2[//]))</f>
        <v>72</v>
      </c>
    </row>
    <row r="1423" spans="1:3">
      <c r="A1423" s="6" t="str">
        <f>INDEX(Table2[NAMA BARANG],MATCH(ROW()-1,Table2[//]))</f>
        <v>Oil pastel artist greeble 12W</v>
      </c>
      <c r="B1423" s="7">
        <f>INDEX(Table2[TT],MATCH(ROW()-1,Table2[//]))</f>
        <v>1</v>
      </c>
      <c r="C1423" s="8" t="str">
        <f>INDEX(Table2[KET],MATCH(ROW()-1,Table2[//]))</f>
        <v>96 pc</v>
      </c>
    </row>
    <row r="1424" spans="1:3">
      <c r="A1424" s="6" t="str">
        <f>INDEX(Table2[NAMA BARANG],MATCH(ROW()-1,Table2[//]))</f>
        <v>Oil pastel chung hwa 36W</v>
      </c>
      <c r="B1424" s="7">
        <f>INDEX(Table2[TT],MATCH(ROW()-1,Table2[//]))</f>
        <v>1</v>
      </c>
      <c r="C1424" s="8">
        <f>INDEX(Table2[KET],MATCH(ROW()-1,Table2[//]))</f>
        <v>36</v>
      </c>
    </row>
    <row r="1425" spans="1:3">
      <c r="A1425" s="6" t="str">
        <f>INDEX(Table2[NAMA BARANG],MATCH(ROW()-1,Table2[//]))</f>
        <v>Oil pastel dady bear JX 8156-12</v>
      </c>
      <c r="B1425" s="7">
        <f>INDEX(Table2[TT],MATCH(ROW()-1,Table2[//]))</f>
        <v>1</v>
      </c>
      <c r="C1425" s="8" t="str">
        <f>INDEX(Table2[KET],MATCH(ROW()-1,Table2[//]))</f>
        <v>144 set</v>
      </c>
    </row>
    <row r="1426" spans="1:3">
      <c r="A1426" s="6" t="str">
        <f>INDEX(Table2[NAMA BARANG],MATCH(ROW()-1,Table2[//]))</f>
        <v>Oil pastel dady bear JX 8156-18</v>
      </c>
      <c r="B1426" s="7">
        <f>INDEX(Table2[TT],MATCH(ROW()-1,Table2[//]))</f>
        <v>4</v>
      </c>
      <c r="C1426" s="8" t="str">
        <f>INDEX(Table2[KET],MATCH(ROW()-1,Table2[//]))</f>
        <v>96 set</v>
      </c>
    </row>
    <row r="1427" spans="1:3">
      <c r="A1427" s="6" t="str">
        <f>INDEX(Table2[NAMA BARANG],MATCH(ROW()-1,Table2[//]))</f>
        <v>Oil pastel holo mika 36W bear</v>
      </c>
      <c r="B1427" s="7">
        <f>INDEX(Table2[TT],MATCH(ROW()-1,Table2[//]))</f>
        <v>1</v>
      </c>
      <c r="C1427" s="8" t="str">
        <f>INDEX(Table2[KET],MATCH(ROW()-1,Table2[//]))</f>
        <v>60 set</v>
      </c>
    </row>
    <row r="1428" spans="1:3">
      <c r="A1428" s="6" t="str">
        <f>INDEX(Table2[NAMA BARANG],MATCH(ROW()-1,Table2[//]))</f>
        <v>Oil pastel joy star jumbo OPD 24W</v>
      </c>
      <c r="B1428" s="7">
        <f>INDEX(Table2[TT],MATCH(ROW()-1,Table2[//]))</f>
        <v>1</v>
      </c>
      <c r="C1428" s="8" t="str">
        <f>INDEX(Table2[KET],MATCH(ROW()-1,Table2[//]))</f>
        <v>12 ls</v>
      </c>
    </row>
    <row r="1429" spans="1:3">
      <c r="A1429" s="6" t="str">
        <f>INDEX(Table2[NAMA BARANG],MATCH(ROW()-1,Table2[//]))</f>
        <v>Oil pastel OP 08</v>
      </c>
      <c r="B1429" s="7">
        <f>INDEX(Table2[TT],MATCH(ROW()-1,Table2[//]))</f>
        <v>19</v>
      </c>
      <c r="C1429" s="8" t="str">
        <f>INDEX(Table2[KET],MATCH(ROW()-1,Table2[//]))</f>
        <v>192 set</v>
      </c>
    </row>
    <row r="1430" spans="1:3">
      <c r="A1430" s="6" t="str">
        <f>INDEX(Table2[NAMA BARANG],MATCH(ROW()-1,Table2[//]))</f>
        <v>Oil pastel putar 12W ZJ 660 MM</v>
      </c>
      <c r="B1430" s="7">
        <f>INDEX(Table2[TT],MATCH(ROW()-1,Table2[//]))</f>
        <v>1</v>
      </c>
      <c r="C1430" s="8" t="str">
        <f>INDEX(Table2[KET],MATCH(ROW()-1,Table2[//]))</f>
        <v xml:space="preserve"> 288 pc</v>
      </c>
    </row>
    <row r="1431" spans="1:3">
      <c r="A1431" s="6" t="str">
        <f>INDEX(Table2[NAMA BARANG],MATCH(ROW()-1,Table2[//]))</f>
        <v>Oil pastel Selectrum 24W</v>
      </c>
      <c r="B1431" s="7">
        <f>INDEX(Table2[TT],MATCH(ROW()-1,Table2[//]))</f>
        <v>5</v>
      </c>
      <c r="C1431" s="8" t="str">
        <f>INDEX(Table2[KET],MATCH(ROW()-1,Table2[//]))</f>
        <v>4 ls</v>
      </c>
    </row>
    <row r="1432" spans="1:3">
      <c r="A1432" s="6" t="str">
        <f>INDEX(Table2[NAMA BARANG],MATCH(ROW()-1,Table2[//]))</f>
        <v>Oil pastel T-crew 18W (dos)</v>
      </c>
      <c r="B1432" s="7">
        <f>INDEX(Table2[TT],MATCH(ROW()-1,Table2[//]))</f>
        <v>3</v>
      </c>
      <c r="C1432" s="8" t="str">
        <f>INDEX(Table2[KET],MATCH(ROW()-1,Table2[//]))</f>
        <v>96 pc</v>
      </c>
    </row>
    <row r="1433" spans="1:3">
      <c r="A1433" s="6" t="str">
        <f>INDEX(Table2[NAMA BARANG],MATCH(ROW()-1,Table2[//]))</f>
        <v>Oil pastel T-crew 24W (dos)</v>
      </c>
      <c r="B1433" s="7">
        <f>INDEX(Table2[TT],MATCH(ROW()-1,Table2[//]))</f>
        <v>2</v>
      </c>
      <c r="C1433" s="8" t="str">
        <f>INDEX(Table2[KET],MATCH(ROW()-1,Table2[//]))</f>
        <v>96 pc</v>
      </c>
    </row>
    <row r="1434" spans="1:3">
      <c r="A1434" s="6" t="str">
        <f>INDEX(Table2[NAMA BARANG],MATCH(ROW()-1,Table2[//]))</f>
        <v>Oil pastel TTS 6612-12W dos (BT)</v>
      </c>
      <c r="B1434" s="7">
        <f>INDEX(Table2[TT],MATCH(ROW()-1,Table2[//]))</f>
        <v>3</v>
      </c>
      <c r="C1434" s="8" t="str">
        <f>INDEX(Table2[KET],MATCH(ROW()-1,Table2[//]))</f>
        <v>144 pc</v>
      </c>
    </row>
    <row r="1435" spans="1:3">
      <c r="A1435" s="6" t="str">
        <f>INDEX(Table2[NAMA BARANG],MATCH(ROW()-1,Table2[//]))</f>
        <v>OP Debozz 12</v>
      </c>
      <c r="B1435" s="7">
        <f>INDEX(Table2[TT],MATCH(ROW()-1,Table2[//]))</f>
        <v>71</v>
      </c>
      <c r="C1435" s="8">
        <f>INDEX(Table2[KET],MATCH(ROW()-1,Table2[//]))</f>
        <v>144</v>
      </c>
    </row>
    <row r="1436" spans="1:3">
      <c r="A1436" s="6" t="str">
        <f>INDEX(Table2[NAMA BARANG],MATCH(ROW()-1,Table2[//]))</f>
        <v>OP Debozz 18</v>
      </c>
      <c r="B1436" s="7">
        <f>INDEX(Table2[TT],MATCH(ROW()-1,Table2[//]))</f>
        <v>13</v>
      </c>
      <c r="C1436" s="8">
        <f>INDEX(Table2[KET],MATCH(ROW()-1,Table2[//]))</f>
        <v>72</v>
      </c>
    </row>
    <row r="1437" spans="1:3">
      <c r="A1437" s="6" t="str">
        <f>INDEX(Table2[NAMA BARANG],MATCH(ROW()-1,Table2[//]))</f>
        <v>OP Debozz 24</v>
      </c>
      <c r="B1437" s="7">
        <f>INDEX(Table2[TT],MATCH(ROW()-1,Table2[//]))</f>
        <v>10</v>
      </c>
      <c r="C1437" s="8">
        <f>INDEX(Table2[KET],MATCH(ROW()-1,Table2[//]))</f>
        <v>60</v>
      </c>
    </row>
    <row r="1438" spans="1:3">
      <c r="A1438" s="6" t="str">
        <f>INDEX(Table2[NAMA BARANG],MATCH(ROW()-1,Table2[//]))</f>
        <v>OP Debozz 36</v>
      </c>
      <c r="B1438" s="7">
        <f>INDEX(Table2[TT],MATCH(ROW()-1,Table2[//]))</f>
        <v>3</v>
      </c>
      <c r="C1438" s="8">
        <f>INDEX(Table2[KET],MATCH(ROW()-1,Table2[//]))</f>
        <v>42</v>
      </c>
    </row>
    <row r="1439" spans="1:3">
      <c r="A1439" s="6" t="str">
        <f>INDEX(Table2[NAMA BARANG],MATCH(ROW()-1,Table2[//]))</f>
        <v>Op Pastel 12W panjang putar</v>
      </c>
      <c r="B1439" s="7">
        <f>INDEX(Table2[TT],MATCH(ROW()-1,Table2[//]))</f>
        <v>4</v>
      </c>
      <c r="C1439" s="8" t="str">
        <f>INDEX(Table2[KET],MATCH(ROW()-1,Table2[//]))</f>
        <v>192 PCS</v>
      </c>
    </row>
    <row r="1440" spans="1:3">
      <c r="A1440" s="6" t="str">
        <f>INDEX(Table2[NAMA BARANG],MATCH(ROW()-1,Table2[//]))</f>
        <v>OP putar 12w pdk 1011 Box</v>
      </c>
      <c r="B1440" s="7">
        <f>INDEX(Table2[TT],MATCH(ROW()-1,Table2[//]))</f>
        <v>37</v>
      </c>
      <c r="C1440" s="8" t="str">
        <f>INDEX(Table2[KET],MATCH(ROW()-1,Table2[//]))</f>
        <v>192 pc</v>
      </c>
    </row>
    <row r="1441" spans="1:3">
      <c r="A1441" s="6" t="str">
        <f>INDEX(Table2[NAMA BARANG],MATCH(ROW()-1,Table2[//]))</f>
        <v>OP twister TF 003</v>
      </c>
      <c r="B1441" s="7">
        <f>INDEX(Table2[TT],MATCH(ROW()-1,Table2[//]))</f>
        <v>5</v>
      </c>
      <c r="C1441" s="8" t="str">
        <f>INDEX(Table2[KET],MATCH(ROW()-1,Table2[//]))</f>
        <v>72 pc</v>
      </c>
    </row>
    <row r="1442" spans="1:3">
      <c r="A1442" s="6" t="str">
        <f>INDEX(Table2[NAMA BARANG],MATCH(ROW()-1,Table2[//]))</f>
        <v>OP twister TF 029</v>
      </c>
      <c r="B1442" s="7">
        <f>INDEX(Table2[TT],MATCH(ROW()-1,Table2[//]))</f>
        <v>18</v>
      </c>
      <c r="C1442" s="8" t="str">
        <f>INDEX(Table2[KET],MATCH(ROW()-1,Table2[//]))</f>
        <v>48 set</v>
      </c>
    </row>
    <row r="1443" spans="1:3">
      <c r="A1443" s="6" t="str">
        <f>INDEX(Table2[NAMA BARANG],MATCH(ROW()-1,Table2[//]))</f>
        <v>P Case botol bts 1063 (BLK)</v>
      </c>
      <c r="B1443" s="7">
        <f>INDEX(Table2[TT],MATCH(ROW()-1,Table2[//]))</f>
        <v>5</v>
      </c>
      <c r="C1443" s="8" t="str">
        <f>INDEX(Table2[KET],MATCH(ROW()-1,Table2[//]))</f>
        <v>28 ls</v>
      </c>
    </row>
    <row r="1444" spans="1:3">
      <c r="A1444" s="6" t="str">
        <f>INDEX(Table2[NAMA BARANG],MATCH(ROW()-1,Table2[//]))</f>
        <v>P Case Kayagi 1160/ 6159</v>
      </c>
      <c r="B1444" s="7">
        <f>INDEX(Table2[TT],MATCH(ROW()-1,Table2[//]))</f>
        <v>2</v>
      </c>
      <c r="C1444" s="8" t="str">
        <f>INDEX(Table2[KET],MATCH(ROW()-1,Table2[//]))</f>
        <v>12 ls</v>
      </c>
    </row>
    <row r="1445" spans="1:3">
      <c r="A1445" s="6" t="str">
        <f>INDEX(Table2[NAMA BARANG],MATCH(ROW()-1,Table2[//]))</f>
        <v>P Case Klg XD 9555 WB</v>
      </c>
      <c r="B1445" s="7">
        <f>INDEX(Table2[TT],MATCH(ROW()-1,Table2[//]))</f>
        <v>18</v>
      </c>
      <c r="C1445" s="8" t="str">
        <f>INDEX(Table2[KET],MATCH(ROW()-1,Table2[//]))</f>
        <v>72 pc</v>
      </c>
    </row>
    <row r="1446" spans="1:3">
      <c r="A1446" s="6" t="str">
        <f>INDEX(Table2[NAMA BARANG],MATCH(ROW()-1,Table2[//]))</f>
        <v>P case klg XDA 3339 Doraemon  /TSUM</v>
      </c>
      <c r="B1446" s="7">
        <f>INDEX(Table2[TT],MATCH(ROW()-1,Table2[//]))</f>
        <v>2</v>
      </c>
      <c r="C1446" s="8" t="str">
        <f>INDEX(Table2[KET],MATCH(ROW()-1,Table2[//]))</f>
        <v>144 PCS</v>
      </c>
    </row>
    <row r="1447" spans="1:3">
      <c r="A1447" s="6" t="str">
        <f>INDEX(Table2[NAMA BARANG],MATCH(ROW()-1,Table2[//]))</f>
        <v>P Case KM 3115</v>
      </c>
      <c r="B1447" s="7">
        <f>INDEX(Table2[TT],MATCH(ROW()-1,Table2[//]))</f>
        <v>1</v>
      </c>
      <c r="C1447" s="8">
        <f>INDEX(Table2[KET],MATCH(ROW()-1,Table2[//]))</f>
        <v>0</v>
      </c>
    </row>
    <row r="1448" spans="1:3">
      <c r="A1448" s="6" t="str">
        <f>INDEX(Table2[NAMA BARANG],MATCH(ROW()-1,Table2[//]))</f>
        <v>P case magnit 35128</v>
      </c>
      <c r="B1448" s="7">
        <f>INDEX(Table2[TT],MATCH(ROW()-1,Table2[//]))</f>
        <v>4</v>
      </c>
      <c r="C1448" s="8" t="str">
        <f>INDEX(Table2[KET],MATCH(ROW()-1,Table2[//]))</f>
        <v>96 pc</v>
      </c>
    </row>
    <row r="1449" spans="1:3">
      <c r="A1449" s="6" t="str">
        <f>INDEX(Table2[NAMA BARANG],MATCH(ROW()-1,Table2[//]))</f>
        <v>P case magnit 35139</v>
      </c>
      <c r="B1449" s="7">
        <f>INDEX(Table2[TT],MATCH(ROW()-1,Table2[//]))</f>
        <v>27</v>
      </c>
      <c r="C1449" s="8" t="str">
        <f>INDEX(Table2[KET],MATCH(ROW()-1,Table2[//]))</f>
        <v>96 pc</v>
      </c>
    </row>
    <row r="1450" spans="1:3">
      <c r="A1450" s="6" t="str">
        <f>INDEX(Table2[NAMA BARANG],MATCH(ROW()-1,Table2[//]))</f>
        <v>P case magnit 3549-18</v>
      </c>
      <c r="B1450" s="7">
        <f>INDEX(Table2[TT],MATCH(ROW()-1,Table2[//]))</f>
        <v>7</v>
      </c>
      <c r="C1450" s="8" t="str">
        <f>INDEX(Table2[KET],MATCH(ROW()-1,Table2[//]))</f>
        <v>96 pc</v>
      </c>
    </row>
    <row r="1451" spans="1:3">
      <c r="A1451" s="6" t="str">
        <f>INDEX(Table2[NAMA BARANG],MATCH(ROW()-1,Table2[//]))</f>
        <v>P case magnit 3569-19</v>
      </c>
      <c r="B1451" s="7">
        <f>INDEX(Table2[TT],MATCH(ROW()-1,Table2[//]))</f>
        <v>4</v>
      </c>
      <c r="C1451" s="8" t="str">
        <f>INDEX(Table2[KET],MATCH(ROW()-1,Table2[//]))</f>
        <v>96 pc</v>
      </c>
    </row>
    <row r="1452" spans="1:3">
      <c r="A1452" s="6" t="str">
        <f>INDEX(Table2[NAMA BARANG],MATCH(ROW()-1,Table2[//]))</f>
        <v>P Case Magnit call MC 7121 BLK</v>
      </c>
      <c r="B1452" s="7">
        <f>INDEX(Table2[TT],MATCH(ROW()-1,Table2[//]))</f>
        <v>33</v>
      </c>
      <c r="C1452" s="8" t="str">
        <f>INDEX(Table2[KET],MATCH(ROW()-1,Table2[//]))</f>
        <v>96 PCS</v>
      </c>
    </row>
    <row r="1453" spans="1:3">
      <c r="A1453" s="6" t="str">
        <f>INDEX(Table2[NAMA BARANG],MATCH(ROW()-1,Table2[//]))</f>
        <v>P Case oval BTS 1067 (BLK)</v>
      </c>
      <c r="B1453" s="7">
        <f>INDEX(Table2[TT],MATCH(ROW()-1,Table2[//]))</f>
        <v>2</v>
      </c>
      <c r="C1453" s="8" t="str">
        <f>INDEX(Table2[KET],MATCH(ROW()-1,Table2[//]))</f>
        <v>26 ls</v>
      </c>
    </row>
    <row r="1454" spans="1:3">
      <c r="A1454" s="6" t="str">
        <f>INDEX(Table2[NAMA BARANG],MATCH(ROW()-1,Table2[//]))</f>
        <v>P Case rest 8833</v>
      </c>
      <c r="B1454" s="7">
        <f>INDEX(Table2[TT],MATCH(ROW()-1,Table2[//]))</f>
        <v>1</v>
      </c>
      <c r="C1454" s="8">
        <f>INDEX(Table2[KET],MATCH(ROW()-1,Table2[//]))</f>
        <v>0</v>
      </c>
    </row>
    <row r="1455" spans="1:3">
      <c r="A1455" s="6" t="str">
        <f>INDEX(Table2[NAMA BARANG],MATCH(ROW()-1,Table2[//]))</f>
        <v>P Case rest 8906</v>
      </c>
      <c r="B1455" s="7">
        <f>INDEX(Table2[TT],MATCH(ROW()-1,Table2[//]))</f>
        <v>1</v>
      </c>
      <c r="C1455" s="8">
        <f>INDEX(Table2[KET],MATCH(ROW()-1,Table2[//]))</f>
        <v>0</v>
      </c>
    </row>
    <row r="1456" spans="1:3">
      <c r="A1456" s="6" t="str">
        <f>INDEX(Table2[NAMA BARANG],MATCH(ROW()-1,Table2[//]))</f>
        <v>P Case rest BD 762</v>
      </c>
      <c r="B1456" s="7">
        <f>INDEX(Table2[TT],MATCH(ROW()-1,Table2[//]))</f>
        <v>1</v>
      </c>
      <c r="C1456" s="8" t="str">
        <f>INDEX(Table2[KET],MATCH(ROW()-1,Table2[//]))</f>
        <v>300 pc</v>
      </c>
    </row>
    <row r="1457" spans="1:3">
      <c r="A1457" s="6" t="str">
        <f>INDEX(Table2[NAMA BARANG],MATCH(ROW()-1,Table2[//]))</f>
        <v>Palet brush 2801</v>
      </c>
      <c r="B1457" s="7">
        <f>INDEX(Table2[TT],MATCH(ROW()-1,Table2[//]))</f>
        <v>1</v>
      </c>
      <c r="C1457" s="8" t="str">
        <f>INDEX(Table2[KET],MATCH(ROW()-1,Table2[//]))</f>
        <v>600 set</v>
      </c>
    </row>
    <row r="1458" spans="1:3">
      <c r="A1458" s="6" t="str">
        <f>INDEX(Table2[NAMA BARANG],MATCH(ROW()-1,Table2[//]))</f>
        <v>Palet Cat air 081</v>
      </c>
      <c r="B1458" s="7">
        <f>INDEX(Table2[TT],MATCH(ROW()-1,Table2[//]))</f>
        <v>5</v>
      </c>
      <c r="C1458" s="8" t="str">
        <f>INDEX(Table2[KET],MATCH(ROW()-1,Table2[//]))</f>
        <v>375 ls</v>
      </c>
    </row>
    <row r="1459" spans="1:3">
      <c r="A1459" s="6" t="str">
        <f>INDEX(Table2[NAMA BARANG],MATCH(ROW()-1,Table2[//]))</f>
        <v>Palet Cat air 1019</v>
      </c>
      <c r="B1459" s="7">
        <f>INDEX(Table2[TT],MATCH(ROW()-1,Table2[//]))</f>
        <v>6</v>
      </c>
      <c r="C1459" s="8" t="str">
        <f>INDEX(Table2[KET],MATCH(ROW()-1,Table2[//]))</f>
        <v>384 pc</v>
      </c>
    </row>
    <row r="1460" spans="1:3">
      <c r="A1460" s="6" t="str">
        <f>INDEX(Table2[NAMA BARANG],MATCH(ROW()-1,Table2[//]))</f>
        <v>Palet Cat air Sakura Biasa DOF</v>
      </c>
      <c r="B1460" s="7">
        <f>INDEX(Table2[TT],MATCH(ROW()-1,Table2[//]))</f>
        <v>16</v>
      </c>
      <c r="C1460" s="8" t="str">
        <f>INDEX(Table2[KET],MATCH(ROW()-1,Table2[//]))</f>
        <v>84 ls</v>
      </c>
    </row>
    <row r="1461" spans="1:3">
      <c r="A1461" s="6" t="str">
        <f>INDEX(Table2[NAMA BARANG],MATCH(ROW()-1,Table2[//]))</f>
        <v>Palet Cat air Sakura Trans</v>
      </c>
      <c r="B1461" s="7">
        <f>INDEX(Table2[TT],MATCH(ROW()-1,Table2[//]))</f>
        <v>16</v>
      </c>
      <c r="C1461" s="8" t="str">
        <f>INDEX(Table2[KET],MATCH(ROW()-1,Table2[//]))</f>
        <v>84 ls</v>
      </c>
    </row>
    <row r="1462" spans="1:3">
      <c r="A1462" s="6" t="str">
        <f>INDEX(Table2[NAMA BARANG],MATCH(ROW()-1,Table2[//]))</f>
        <v>Palet gambar 1010 Buah APEL</v>
      </c>
      <c r="B1462" s="7">
        <f>INDEX(Table2[TT],MATCH(ROW()-1,Table2[//]))</f>
        <v>6</v>
      </c>
      <c r="C1462" s="8" t="str">
        <f>INDEX(Table2[KET],MATCH(ROW()-1,Table2[//]))</f>
        <v>40 ls</v>
      </c>
    </row>
    <row r="1463" spans="1:3">
      <c r="A1463" s="6" t="str">
        <f>INDEX(Table2[NAMA BARANG],MATCH(ROW()-1,Table2[//]))</f>
        <v>Palet gambar 1011 Kumbang</v>
      </c>
      <c r="B1463" s="7">
        <f>INDEX(Table2[TT],MATCH(ROW()-1,Table2[//]))</f>
        <v>7</v>
      </c>
      <c r="C1463" s="8" t="str">
        <f>INDEX(Table2[KET],MATCH(ROW()-1,Table2[//]))</f>
        <v>48 ls</v>
      </c>
    </row>
    <row r="1464" spans="1:3">
      <c r="A1464" s="6" t="str">
        <f>INDEX(Table2[NAMA BARANG],MATCH(ROW()-1,Table2[//]))</f>
        <v>Palet gambar G5321</v>
      </c>
      <c r="B1464" s="7">
        <f>INDEX(Table2[TT],MATCH(ROW()-1,Table2[//]))</f>
        <v>3</v>
      </c>
      <c r="C1464" s="8" t="str">
        <f>INDEX(Table2[KET],MATCH(ROW()-1,Table2[//]))</f>
        <v>480 pc</v>
      </c>
    </row>
    <row r="1465" spans="1:3">
      <c r="A1465" s="6" t="str">
        <f>INDEX(Table2[NAMA BARANG],MATCH(ROW()-1,Table2[//]))</f>
        <v>Palet gambar Hp 1012 kumbang</v>
      </c>
      <c r="B1465" s="7">
        <f>INDEX(Table2[TT],MATCH(ROW()-1,Table2[//]))</f>
        <v>2</v>
      </c>
      <c r="C1465" s="8" t="str">
        <f>INDEX(Table2[KET],MATCH(ROW()-1,Table2[//]))</f>
        <v>576 pc</v>
      </c>
    </row>
    <row r="1466" spans="1:3">
      <c r="A1466" s="6" t="str">
        <f>INDEX(Table2[NAMA BARANG],MATCH(ROW()-1,Table2[//]))</f>
        <v>Palet Mickey TR</v>
      </c>
      <c r="B1466" s="7">
        <f>INDEX(Table2[TT],MATCH(ROW()-1,Table2[//]))</f>
        <v>3</v>
      </c>
      <c r="C1466" s="8" t="str">
        <f>INDEX(Table2[KET],MATCH(ROW()-1,Table2[//]))</f>
        <v>80 ls</v>
      </c>
    </row>
    <row r="1467" spans="1:3">
      <c r="A1467" s="6" t="str">
        <f>INDEX(Table2[NAMA BARANG],MATCH(ROW()-1,Table2[//]))</f>
        <v>Palet plastik 21,5 x 27,5/ R B9</v>
      </c>
      <c r="B1467" s="7">
        <f>INDEX(Table2[TT],MATCH(ROW()-1,Table2[//]))</f>
        <v>2</v>
      </c>
      <c r="C1467" s="8" t="str">
        <f>INDEX(Table2[KET],MATCH(ROW()-1,Table2[//]))</f>
        <v>200 pc</v>
      </c>
    </row>
    <row r="1468" spans="1:3">
      <c r="A1468" s="6" t="str">
        <f>INDEX(Table2[NAMA BARANG],MATCH(ROW()-1,Table2[//]))</f>
        <v>Palet PLT 006</v>
      </c>
      <c r="B1468" s="7">
        <f>INDEX(Table2[TT],MATCH(ROW()-1,Table2[//]))</f>
        <v>4</v>
      </c>
      <c r="C1468" s="8" t="str">
        <f>INDEX(Table2[KET],MATCH(ROW()-1,Table2[//]))</f>
        <v>50 ls</v>
      </c>
    </row>
    <row r="1469" spans="1:3">
      <c r="A1469" s="6" t="str">
        <f>INDEX(Table2[NAMA BARANG],MATCH(ROW()-1,Table2[//]))</f>
        <v>Palet putih UTN</v>
      </c>
      <c r="B1469" s="7">
        <f>INDEX(Table2[TT],MATCH(ROW()-1,Table2[//]))</f>
        <v>19</v>
      </c>
      <c r="C1469" s="8" t="str">
        <f>INDEX(Table2[KET],MATCH(ROW()-1,Table2[//]))</f>
        <v>125 ls</v>
      </c>
    </row>
    <row r="1470" spans="1:3">
      <c r="A1470" s="6" t="str">
        <f>INDEX(Table2[NAMA BARANG],MATCH(ROW()-1,Table2[//]))</f>
        <v>Palet Sakura Nariko</v>
      </c>
      <c r="B1470" s="7">
        <f>INDEX(Table2[TT],MATCH(ROW()-1,Table2[//]))</f>
        <v>3</v>
      </c>
      <c r="C1470" s="8" t="str">
        <f>INDEX(Table2[KET],MATCH(ROW()-1,Table2[//]))</f>
        <v>25 ls</v>
      </c>
    </row>
    <row r="1471" spans="1:3">
      <c r="A1471" s="6" t="str">
        <f>INDEX(Table2[NAMA BARANG],MATCH(ROW()-1,Table2[//]))</f>
        <v>Palet Super Butek</v>
      </c>
      <c r="B1471" s="7">
        <f>INDEX(Table2[TT],MATCH(ROW()-1,Table2[//]))</f>
        <v>3</v>
      </c>
      <c r="C1471" s="8" t="str">
        <f>INDEX(Table2[KET],MATCH(ROW()-1,Table2[//]))</f>
        <v>120 ls</v>
      </c>
    </row>
    <row r="1472" spans="1:3">
      <c r="A1472" s="6" t="str">
        <f>INDEX(Table2[NAMA BARANG],MATCH(ROW()-1,Table2[//]))</f>
        <v>Papan W/B Besar 50x70</v>
      </c>
      <c r="B1472" s="7">
        <f>INDEX(Table2[TT],MATCH(ROW()-1,Table2[//]))</f>
        <v>1</v>
      </c>
      <c r="C1472" s="8" t="str">
        <f>INDEX(Table2[KET],MATCH(ROW()-1,Table2[//]))</f>
        <v>12 pc</v>
      </c>
    </row>
    <row r="1473" spans="1:3">
      <c r="A1473" s="6" t="str">
        <f>INDEX(Table2[NAMA BARANG],MATCH(ROW()-1,Table2[//]))</f>
        <v>Paper Clip V Tec kecil VT 001</v>
      </c>
      <c r="B1473" s="7">
        <f>INDEX(Table2[TT],MATCH(ROW()-1,Table2[//]))</f>
        <v>2</v>
      </c>
      <c r="C1473" s="8">
        <f>INDEX(Table2[KET],MATCH(ROW()-1,Table2[//]))</f>
        <v>288</v>
      </c>
    </row>
    <row r="1474" spans="1:3">
      <c r="A1474" s="6" t="str">
        <f>INDEX(Table2[NAMA BARANG],MATCH(ROW()-1,Table2[//]))</f>
        <v>Paper Clip warna kecil 28 (733)</v>
      </c>
      <c r="B1474" s="7">
        <f>INDEX(Table2[TT],MATCH(ROW()-1,Table2[//]))</f>
        <v>4</v>
      </c>
      <c r="C1474" s="8" t="str">
        <f>INDEX(Table2[KET],MATCH(ROW()-1,Table2[//]))</f>
        <v>1000 pc</v>
      </c>
    </row>
    <row r="1475" spans="1:3">
      <c r="A1475" s="6" t="str">
        <f>INDEX(Table2[NAMA BARANG],MATCH(ROW()-1,Table2[//]))</f>
        <v>Payet 2008</v>
      </c>
      <c r="B1475" s="7">
        <f>INDEX(Table2[TT],MATCH(ROW()-1,Table2[//]))</f>
        <v>8</v>
      </c>
      <c r="C1475" s="8" t="str">
        <f>INDEX(Table2[KET],MATCH(ROW()-1,Table2[//]))</f>
        <v>288 Disp</v>
      </c>
    </row>
    <row r="1476" spans="1:3">
      <c r="A1476" s="6" t="str">
        <f>INDEX(Table2[NAMA BARANG],MATCH(ROW()-1,Table2[//]))</f>
        <v>PC 16852 (2)</v>
      </c>
      <c r="B1476" s="7">
        <f>INDEX(Table2[TT],MATCH(ROW()-1,Table2[//]))</f>
        <v>2</v>
      </c>
      <c r="C1476" s="8" t="str">
        <f>INDEX(Table2[KET],MATCH(ROW()-1,Table2[//]))</f>
        <v>120 pc</v>
      </c>
    </row>
    <row r="1477" spans="1:3">
      <c r="A1477" s="6" t="str">
        <f>INDEX(Table2[NAMA BARANG],MATCH(ROW()-1,Table2[//]))</f>
        <v>PC 2013/VA 30 papan tulis</v>
      </c>
      <c r="B1477" s="7">
        <f>INDEX(Table2[TT],MATCH(ROW()-1,Table2[//]))</f>
        <v>48</v>
      </c>
      <c r="C1477" s="8" t="str">
        <f>INDEX(Table2[KET],MATCH(ROW()-1,Table2[//]))</f>
        <v>144 pc</v>
      </c>
    </row>
    <row r="1478" spans="1:3">
      <c r="A1478" s="6" t="str">
        <f>INDEX(Table2[NAMA BARANG],MATCH(ROW()-1,Table2[//]))</f>
        <v>PC 2201</v>
      </c>
      <c r="B1478" s="7">
        <f>INDEX(Table2[TT],MATCH(ROW()-1,Table2[//]))</f>
        <v>2</v>
      </c>
      <c r="C1478" s="8" t="str">
        <f>INDEX(Table2[KET],MATCH(ROW()-1,Table2[//]))</f>
        <v>96 pc</v>
      </c>
    </row>
    <row r="1479" spans="1:3">
      <c r="A1479" s="6" t="str">
        <f>INDEX(Table2[NAMA BARANG],MATCH(ROW()-1,Table2[//]))</f>
        <v>PC 3D calculator LT 1060</v>
      </c>
      <c r="B1479" s="7">
        <f>INDEX(Table2[TT],MATCH(ROW()-1,Table2[//]))</f>
        <v>1</v>
      </c>
      <c r="C1479" s="8" t="str">
        <f>INDEX(Table2[KET],MATCH(ROW()-1,Table2[//]))</f>
        <v>144 pc</v>
      </c>
    </row>
    <row r="1480" spans="1:3">
      <c r="A1480" s="6" t="str">
        <f>INDEX(Table2[NAMA BARANG],MATCH(ROW()-1,Table2[//]))</f>
        <v>PC 8425</v>
      </c>
      <c r="B1480" s="7">
        <f>INDEX(Table2[TT],MATCH(ROW()-1,Table2[//]))</f>
        <v>1</v>
      </c>
      <c r="C1480" s="8" t="str">
        <f>INDEX(Table2[KET],MATCH(ROW()-1,Table2[//]))</f>
        <v>60 ls</v>
      </c>
    </row>
    <row r="1481" spans="1:3">
      <c r="A1481" s="6" t="str">
        <f>INDEX(Table2[NAMA BARANG],MATCH(ROW()-1,Table2[//]))</f>
        <v>PC 8887 kepiting</v>
      </c>
      <c r="B1481" s="7">
        <f>INDEX(Table2[TT],MATCH(ROW()-1,Table2[//]))</f>
        <v>2</v>
      </c>
      <c r="C1481" s="8" t="str">
        <f>INDEX(Table2[KET],MATCH(ROW()-1,Table2[//]))</f>
        <v>12 ls</v>
      </c>
    </row>
    <row r="1482" spans="1:3">
      <c r="A1482" s="6" t="str">
        <f>INDEX(Table2[NAMA BARANG],MATCH(ROW()-1,Table2[//]))</f>
        <v>PC 9002 (4)/ 9008(1)</v>
      </c>
      <c r="B1482" s="7">
        <f>INDEX(Table2[TT],MATCH(ROW()-1,Table2[//]))</f>
        <v>5</v>
      </c>
      <c r="C1482" s="8" t="str">
        <f>INDEX(Table2[KET],MATCH(ROW()-1,Table2[//]))</f>
        <v>16 LSN</v>
      </c>
    </row>
    <row r="1483" spans="1:3">
      <c r="A1483" s="6" t="str">
        <f>INDEX(Table2[NAMA BARANG],MATCH(ROW()-1,Table2[//]))</f>
        <v>PC A 6855</v>
      </c>
      <c r="B1483" s="7">
        <f>INDEX(Table2[TT],MATCH(ROW()-1,Table2[//]))</f>
        <v>1</v>
      </c>
      <c r="C1483" s="8">
        <f>INDEX(Table2[KET],MATCH(ROW()-1,Table2[//]))</f>
        <v>0</v>
      </c>
    </row>
    <row r="1484" spans="1:3">
      <c r="A1484" s="6" t="str">
        <f>INDEX(Table2[NAMA BARANG],MATCH(ROW()-1,Table2[//]))</f>
        <v>PC A2-27 PC 8110 KT</v>
      </c>
      <c r="B1484" s="7">
        <f>INDEX(Table2[TT],MATCH(ROW()-1,Table2[//]))</f>
        <v>1</v>
      </c>
      <c r="C1484" s="8" t="str">
        <f>INDEX(Table2[KET],MATCH(ROW()-1,Table2[//]))</f>
        <v>96 pc</v>
      </c>
    </row>
    <row r="1485" spans="1:3">
      <c r="A1485" s="6" t="str">
        <f>INDEX(Table2[NAMA BARANG],MATCH(ROW()-1,Table2[//]))</f>
        <v>PC A2-3 PC 3311</v>
      </c>
      <c r="B1485" s="7">
        <f>INDEX(Table2[TT],MATCH(ROW()-1,Table2[//]))</f>
        <v>1</v>
      </c>
      <c r="C1485" s="8" t="str">
        <f>INDEX(Table2[KET],MATCH(ROW()-1,Table2[//]))</f>
        <v>192 pc</v>
      </c>
    </row>
    <row r="1486" spans="1:3">
      <c r="A1486" s="6" t="str">
        <f>INDEX(Table2[NAMA BARANG],MATCH(ROW()-1,Table2[//]))</f>
        <v>Pc AD 030</v>
      </c>
      <c r="B1486" s="7">
        <f>INDEX(Table2[TT],MATCH(ROW()-1,Table2[//]))</f>
        <v>21</v>
      </c>
      <c r="C1486" s="8" t="str">
        <f>INDEX(Table2[KET],MATCH(ROW()-1,Table2[//]))</f>
        <v>144 pc</v>
      </c>
    </row>
    <row r="1487" spans="1:3">
      <c r="A1487" s="6" t="str">
        <f>INDEX(Table2[NAMA BARANG],MATCH(ROW()-1,Table2[//]))</f>
        <v>PC angel restleting/ DM 2-28</v>
      </c>
      <c r="B1487" s="7">
        <f>INDEX(Table2[TT],MATCH(ROW()-1,Table2[//]))</f>
        <v>2</v>
      </c>
      <c r="C1487" s="8" t="str">
        <f>INDEX(Table2[KET],MATCH(ROW()-1,Table2[//]))</f>
        <v>33 ls</v>
      </c>
    </row>
    <row r="1488" spans="1:3">
      <c r="A1488" s="6" t="str">
        <f>INDEX(Table2[NAMA BARANG],MATCH(ROW()-1,Table2[//]))</f>
        <v>PC arc type 3185</v>
      </c>
      <c r="B1488" s="7">
        <f>INDEX(Table2[TT],MATCH(ROW()-1,Table2[//]))</f>
        <v>3</v>
      </c>
      <c r="C1488" s="8" t="str">
        <f>INDEX(Table2[KET],MATCH(ROW()-1,Table2[//]))</f>
        <v>144 pc</v>
      </c>
    </row>
    <row r="1489" spans="1:3">
      <c r="A1489" s="6" t="str">
        <f>INDEX(Table2[NAMA BARANG],MATCH(ROW()-1,Table2[//]))</f>
        <v>PC arc type 8852</v>
      </c>
      <c r="B1489" s="7">
        <f>INDEX(Table2[TT],MATCH(ROW()-1,Table2[//]))</f>
        <v>1</v>
      </c>
      <c r="C1489" s="8" t="str">
        <f>INDEX(Table2[KET],MATCH(ROW()-1,Table2[//]))</f>
        <v>96 pc</v>
      </c>
    </row>
    <row r="1490" spans="1:3">
      <c r="A1490" s="6" t="str">
        <f>INDEX(Table2[NAMA BARANG],MATCH(ROW()-1,Table2[//]))</f>
        <v>PC B 249</v>
      </c>
      <c r="B1490" s="7">
        <f>INDEX(Table2[TT],MATCH(ROW()-1,Table2[//]))</f>
        <v>1</v>
      </c>
      <c r="C1490" s="8" t="str">
        <f>INDEX(Table2[KET],MATCH(ROW()-1,Table2[//]))</f>
        <v>10 ls</v>
      </c>
    </row>
    <row r="1491" spans="1:3">
      <c r="A1491" s="6" t="str">
        <f>INDEX(Table2[NAMA BARANG],MATCH(ROW()-1,Table2[//]))</f>
        <v>PC Box 121106 blk+ktk</v>
      </c>
      <c r="B1491" s="7">
        <f>INDEX(Table2[TT],MATCH(ROW()-1,Table2[//]))</f>
        <v>1</v>
      </c>
      <c r="C1491" s="8" t="str">
        <f>INDEX(Table2[KET],MATCH(ROW()-1,Table2[//]))</f>
        <v>144 pc</v>
      </c>
    </row>
    <row r="1492" spans="1:3">
      <c r="A1492" s="6" t="str">
        <f>INDEX(Table2[NAMA BARANG],MATCH(ROW()-1,Table2[//]))</f>
        <v>PC Box 121126 blk+ktk</v>
      </c>
      <c r="B1492" s="7">
        <f>INDEX(Table2[TT],MATCH(ROW()-1,Table2[//]))</f>
        <v>2</v>
      </c>
      <c r="C1492" s="8" t="str">
        <f>INDEX(Table2[KET],MATCH(ROW()-1,Table2[//]))</f>
        <v>288 pc</v>
      </c>
    </row>
    <row r="1493" spans="1:3">
      <c r="A1493" s="6" t="str">
        <f>INDEX(Table2[NAMA BARANG],MATCH(ROW()-1,Table2[//]))</f>
        <v>PC Box 802</v>
      </c>
      <c r="B1493" s="7">
        <f>INDEX(Table2[TT],MATCH(ROW()-1,Table2[//]))</f>
        <v>1</v>
      </c>
      <c r="C1493" s="8" t="str">
        <f>INDEX(Table2[KET],MATCH(ROW()-1,Table2[//]))</f>
        <v>384 pc</v>
      </c>
    </row>
    <row r="1494" spans="1:3">
      <c r="A1494" s="6" t="str">
        <f>INDEX(Table2[NAMA BARANG],MATCH(ROW()-1,Table2[//]))</f>
        <v>PC Box 8872 Big Hero</v>
      </c>
      <c r="B1494" s="7">
        <f>INDEX(Table2[TT],MATCH(ROW()-1,Table2[//]))</f>
        <v>2</v>
      </c>
      <c r="C1494" s="8" t="str">
        <f>INDEX(Table2[KET],MATCH(ROW()-1,Table2[//]))</f>
        <v>96 pc</v>
      </c>
    </row>
    <row r="1495" spans="1:3">
      <c r="A1495" s="6" t="str">
        <f>INDEX(Table2[NAMA BARANG],MATCH(ROW()-1,Table2[//]))</f>
        <v>PC Box Fy 58M</v>
      </c>
      <c r="B1495" s="7">
        <f>INDEX(Table2[TT],MATCH(ROW()-1,Table2[//]))</f>
        <v>3</v>
      </c>
      <c r="C1495" s="8" t="str">
        <f>INDEX(Table2[KET],MATCH(ROW()-1,Table2[//]))</f>
        <v>192 pc</v>
      </c>
    </row>
    <row r="1496" spans="1:3">
      <c r="A1496" s="6" t="str">
        <f>INDEX(Table2[NAMA BARANG],MATCH(ROW()-1,Table2[//]))</f>
        <v>PC Box Fy 59M</v>
      </c>
      <c r="B1496" s="7">
        <f>INDEX(Table2[TT],MATCH(ROW()-1,Table2[//]))</f>
        <v>4</v>
      </c>
      <c r="C1496" s="8" t="str">
        <f>INDEX(Table2[KET],MATCH(ROW()-1,Table2[//]))</f>
        <v>192 pc</v>
      </c>
    </row>
    <row r="1497" spans="1:3">
      <c r="A1497" s="6" t="str">
        <f>INDEX(Table2[NAMA BARANG],MATCH(ROW()-1,Table2[//]))</f>
        <v>PC Box K 56A</v>
      </c>
      <c r="B1497" s="7">
        <f>INDEX(Table2[TT],MATCH(ROW()-1,Table2[//]))</f>
        <v>8</v>
      </c>
      <c r="C1497" s="8" t="str">
        <f>INDEX(Table2[KET],MATCH(ROW()-1,Table2[//]))</f>
        <v>144 pc</v>
      </c>
    </row>
    <row r="1498" spans="1:3">
      <c r="A1498" s="6" t="str">
        <f>INDEX(Table2[NAMA BARANG],MATCH(ROW()-1,Table2[//]))</f>
        <v>PC Box magnit DF 08 (13)/ DF 09 (8)</v>
      </c>
      <c r="B1498" s="7">
        <f>INDEX(Table2[TT],MATCH(ROW()-1,Table2[//]))</f>
        <v>21</v>
      </c>
      <c r="C1498" s="8">
        <f>INDEX(Table2[KET],MATCH(ROW()-1,Table2[//]))</f>
        <v>240</v>
      </c>
    </row>
    <row r="1499" spans="1:3">
      <c r="A1499" s="6" t="str">
        <f>INDEX(Table2[NAMA BARANG],MATCH(ROW()-1,Table2[//]))</f>
        <v>PC Box P1036</v>
      </c>
      <c r="B1499" s="7">
        <f>INDEX(Table2[TT],MATCH(ROW()-1,Table2[//]))</f>
        <v>9</v>
      </c>
      <c r="C1499" s="8">
        <f>INDEX(Table2[KET],MATCH(ROW()-1,Table2[//]))</f>
        <v>240</v>
      </c>
    </row>
    <row r="1500" spans="1:3">
      <c r="A1500" s="6" t="str">
        <f>INDEX(Table2[NAMA BARANG],MATCH(ROW()-1,Table2[//]))</f>
        <v>PC Frozen mix Design B2002</v>
      </c>
      <c r="B1500" s="7">
        <f>INDEX(Table2[TT],MATCH(ROW()-1,Table2[//]))</f>
        <v>1</v>
      </c>
      <c r="C1500" s="8" t="str">
        <f>INDEX(Table2[KET],MATCH(ROW()-1,Table2[//]))</f>
        <v>12 ls</v>
      </c>
    </row>
    <row r="1501" spans="1:3">
      <c r="A1501" s="6" t="str">
        <f>INDEX(Table2[NAMA BARANG],MATCH(ROW()-1,Table2[//]))</f>
        <v>PC G 3901 PR</v>
      </c>
      <c r="B1501" s="7">
        <f>INDEX(Table2[TT],MATCH(ROW()-1,Table2[//]))</f>
        <v>6</v>
      </c>
      <c r="C1501" s="8" t="str">
        <f>INDEX(Table2[KET],MATCH(ROW()-1,Table2[//]))</f>
        <v>1440 pc</v>
      </c>
    </row>
    <row r="1502" spans="1:3">
      <c r="A1502" s="6" t="str">
        <f>INDEX(Table2[NAMA BARANG],MATCH(ROW()-1,Table2[//]))</f>
        <v>Pc GP 9315</v>
      </c>
      <c r="B1502" s="7">
        <f>INDEX(Table2[TT],MATCH(ROW()-1,Table2[//]))</f>
        <v>5</v>
      </c>
      <c r="C1502" s="8" t="str">
        <f>INDEX(Table2[KET],MATCH(ROW()-1,Table2[//]))</f>
        <v>240 pc</v>
      </c>
    </row>
    <row r="1503" spans="1:3">
      <c r="A1503" s="6" t="str">
        <f>INDEX(Table2[NAMA BARANG],MATCH(ROW()-1,Table2[//]))</f>
        <v>PC Ht 405 A</v>
      </c>
      <c r="B1503" s="7">
        <f>INDEX(Table2[TT],MATCH(ROW()-1,Table2[//]))</f>
        <v>4</v>
      </c>
      <c r="C1503" s="8" t="str">
        <f>INDEX(Table2[KET],MATCH(ROW()-1,Table2[//]))</f>
        <v>144 pc</v>
      </c>
    </row>
    <row r="1504" spans="1:3">
      <c r="A1504" s="6" t="str">
        <f>INDEX(Table2[NAMA BARANG],MATCH(ROW()-1,Table2[//]))</f>
        <v>PC Imitasi 252 Rest</v>
      </c>
      <c r="B1504" s="7">
        <f>INDEX(Table2[TT],MATCH(ROW()-1,Table2[//]))</f>
        <v>1</v>
      </c>
      <c r="C1504" s="8" t="str">
        <f>INDEX(Table2[KET],MATCH(ROW()-1,Table2[//]))</f>
        <v>36 ls</v>
      </c>
    </row>
    <row r="1505" spans="1:3">
      <c r="A1505" s="6" t="str">
        <f>INDEX(Table2[NAMA BARANG],MATCH(ROW()-1,Table2[//]))</f>
        <v>PC Imitasi 338/ Flag</v>
      </c>
      <c r="B1505" s="7">
        <f>INDEX(Table2[TT],MATCH(ROW()-1,Table2[//]))</f>
        <v>1</v>
      </c>
      <c r="C1505" s="8" t="str">
        <f>INDEX(Table2[KET],MATCH(ROW()-1,Table2[//]))</f>
        <v>30 ls</v>
      </c>
    </row>
    <row r="1506" spans="1:3">
      <c r="A1506" s="6" t="str">
        <f>INDEX(Table2[NAMA BARANG],MATCH(ROW()-1,Table2[//]))</f>
        <v>PC Imitasi 372</v>
      </c>
      <c r="B1506" s="7">
        <f>INDEX(Table2[TT],MATCH(ROW()-1,Table2[//]))</f>
        <v>3</v>
      </c>
      <c r="C1506" s="8" t="str">
        <f>INDEX(Table2[KET],MATCH(ROW()-1,Table2[//]))</f>
        <v>30 ls</v>
      </c>
    </row>
    <row r="1507" spans="1:3">
      <c r="A1507" s="6" t="str">
        <f>INDEX(Table2[NAMA BARANG],MATCH(ROW()-1,Table2[//]))</f>
        <v>PC Imitasi 373 vintage</v>
      </c>
      <c r="B1507" s="7">
        <f>INDEX(Table2[TT],MATCH(ROW()-1,Table2[//]))</f>
        <v>8</v>
      </c>
      <c r="C1507" s="8" t="str">
        <f>INDEX(Table2[KET],MATCH(ROW()-1,Table2[//]))</f>
        <v>30 ls</v>
      </c>
    </row>
    <row r="1508" spans="1:3">
      <c r="A1508" s="6" t="str">
        <f>INDEX(Table2[NAMA BARANG],MATCH(ROW()-1,Table2[//]))</f>
        <v>PC isi F4575 A3235 (Blk)</v>
      </c>
      <c r="B1508" s="7">
        <f>INDEX(Table2[TT],MATCH(ROW()-1,Table2[//]))</f>
        <v>4</v>
      </c>
      <c r="C1508" s="8" t="str">
        <f>INDEX(Table2[KET],MATCH(ROW()-1,Table2[//]))</f>
        <v>12 ls</v>
      </c>
    </row>
    <row r="1509" spans="1:3">
      <c r="A1509" s="6" t="str">
        <f>INDEX(Table2[NAMA BARANG],MATCH(ROW()-1,Table2[//]))</f>
        <v>PC JX 3852</v>
      </c>
      <c r="B1509" s="7">
        <f>INDEX(Table2[TT],MATCH(ROW()-1,Table2[//]))</f>
        <v>5</v>
      </c>
      <c r="C1509" s="8" t="str">
        <f>INDEX(Table2[KET],MATCH(ROW()-1,Table2[//]))</f>
        <v>168 pc</v>
      </c>
    </row>
    <row r="1510" spans="1:3">
      <c r="A1510" s="6" t="str">
        <f>INDEX(Table2[NAMA BARANG],MATCH(ROW()-1,Table2[//]))</f>
        <v>PC Kain berdiri MM</v>
      </c>
      <c r="B1510" s="7">
        <f>INDEX(Table2[TT],MATCH(ROW()-1,Table2[//]))</f>
        <v>2</v>
      </c>
      <c r="C1510" s="8" t="str">
        <f>INDEX(Table2[KET],MATCH(ROW()-1,Table2[//]))</f>
        <v>50 ls</v>
      </c>
    </row>
    <row r="1511" spans="1:3">
      <c r="A1511" s="6" t="str">
        <f>INDEX(Table2[NAMA BARANG],MATCH(ROW()-1,Table2[//]))</f>
        <v>PC Kain Instar Tenaga Baru</v>
      </c>
      <c r="B1511" s="7">
        <f>INDEX(Table2[TT],MATCH(ROW()-1,Table2[//]))</f>
        <v>2</v>
      </c>
      <c r="C1511" s="8" t="str">
        <f>INDEX(Table2[KET],MATCH(ROW()-1,Table2[//]))</f>
        <v>36 ls</v>
      </c>
    </row>
    <row r="1512" spans="1:3">
      <c r="A1512" s="6" t="str">
        <f>INDEX(Table2[NAMA BARANG],MATCH(ROW()-1,Table2[//]))</f>
        <v>PC Karton My 001-004 BLK</v>
      </c>
      <c r="B1512" s="7">
        <f>INDEX(Table2[TT],MATCH(ROW()-1,Table2[//]))</f>
        <v>9</v>
      </c>
      <c r="C1512" s="8">
        <f>INDEX(Table2[KET],MATCH(ROW()-1,Table2[//]))</f>
        <v>240</v>
      </c>
    </row>
    <row r="1513" spans="1:3">
      <c r="A1513" s="6" t="str">
        <f>INDEX(Table2[NAMA BARANG],MATCH(ROW()-1,Table2[//]))</f>
        <v>PC Karton Wy 1257</v>
      </c>
      <c r="B1513" s="7">
        <f>INDEX(Table2[TT],MATCH(ROW()-1,Table2[//]))</f>
        <v>5</v>
      </c>
      <c r="C1513" s="8" t="str">
        <f>INDEX(Table2[KET],MATCH(ROW()-1,Table2[//]))</f>
        <v>240 pc</v>
      </c>
    </row>
    <row r="1514" spans="1:3">
      <c r="A1514" s="6" t="str">
        <f>INDEX(Table2[NAMA BARANG],MATCH(ROW()-1,Table2[//]))</f>
        <v>PC Karton Wy 1258</v>
      </c>
      <c r="B1514" s="7">
        <f>INDEX(Table2[TT],MATCH(ROW()-1,Table2[//]))</f>
        <v>15</v>
      </c>
      <c r="C1514" s="8" t="str">
        <f>INDEX(Table2[KET],MATCH(ROW()-1,Table2[//]))</f>
        <v>240 pc</v>
      </c>
    </row>
    <row r="1515" spans="1:3">
      <c r="A1515" s="6" t="str">
        <f>INDEX(Table2[NAMA BARANG],MATCH(ROW()-1,Table2[//]))</f>
        <v>PC Karton Wy 1263 sorok</v>
      </c>
      <c r="B1515" s="7">
        <f>INDEX(Table2[TT],MATCH(ROW()-1,Table2[//]))</f>
        <v>10</v>
      </c>
      <c r="C1515" s="8" t="str">
        <f>INDEX(Table2[KET],MATCH(ROW()-1,Table2[//]))</f>
        <v>288 pc</v>
      </c>
    </row>
    <row r="1516" spans="1:3">
      <c r="A1516" s="6" t="str">
        <f>INDEX(Table2[NAMA BARANG],MATCH(ROW()-1,Table2[//]))</f>
        <v>PC Karton Wy 1270 Blk</v>
      </c>
      <c r="B1516" s="7">
        <f>INDEX(Table2[TT],MATCH(ROW()-1,Table2[//]))</f>
        <v>5</v>
      </c>
      <c r="C1516" s="8" t="str">
        <f>INDEX(Table2[KET],MATCH(ROW()-1,Table2[//]))</f>
        <v>240 pc</v>
      </c>
    </row>
    <row r="1517" spans="1:3">
      <c r="A1517" s="6" t="str">
        <f>INDEX(Table2[NAMA BARANG],MATCH(ROW()-1,Table2[//]))</f>
        <v>Pc klg 1609</v>
      </c>
      <c r="B1517" s="7">
        <f>INDEX(Table2[TT],MATCH(ROW()-1,Table2[//]))</f>
        <v>13</v>
      </c>
      <c r="C1517" s="8" t="str">
        <f>INDEX(Table2[KET],MATCH(ROW()-1,Table2[//]))</f>
        <v>144 ls</v>
      </c>
    </row>
    <row r="1518" spans="1:3">
      <c r="A1518" s="6" t="str">
        <f>INDEX(Table2[NAMA BARANG],MATCH(ROW()-1,Table2[//]))</f>
        <v>Pc klg 17-33</v>
      </c>
      <c r="B1518" s="7">
        <f>INDEX(Table2[TT],MATCH(ROW()-1,Table2[//]))</f>
        <v>3</v>
      </c>
      <c r="C1518" s="8" t="str">
        <f>INDEX(Table2[KET],MATCH(ROW()-1,Table2[//]))</f>
        <v>12 LSN</v>
      </c>
    </row>
    <row r="1519" spans="1:3">
      <c r="A1519" s="6" t="str">
        <f>INDEX(Table2[NAMA BARANG],MATCH(ROW()-1,Table2[//]))</f>
        <v>Pc klg 19-15</v>
      </c>
      <c r="B1519" s="7">
        <f>INDEX(Table2[TT],MATCH(ROW()-1,Table2[//]))</f>
        <v>2</v>
      </c>
      <c r="C1519" s="8" t="str">
        <f>INDEX(Table2[KET],MATCH(ROW()-1,Table2[//]))</f>
        <v>12 LSN</v>
      </c>
    </row>
    <row r="1520" spans="1:3">
      <c r="A1520" s="6" t="str">
        <f>INDEX(Table2[NAMA BARANG],MATCH(ROW()-1,Table2[//]))</f>
        <v>PC Klg 9888 mobil 3SS</v>
      </c>
      <c r="B1520" s="7">
        <f>INDEX(Table2[TT],MATCH(ROW()-1,Table2[//]))</f>
        <v>46</v>
      </c>
      <c r="C1520" s="8" t="str">
        <f>INDEX(Table2[KET],MATCH(ROW()-1,Table2[//]))</f>
        <v>144 pc</v>
      </c>
    </row>
    <row r="1521" spans="1:3">
      <c r="A1521" s="6" t="str">
        <f>INDEX(Table2[NAMA BARANG],MATCH(ROW()-1,Table2[//]))</f>
        <v>Pc KLG B 305</v>
      </c>
      <c r="B1521" s="7">
        <f>INDEX(Table2[TT],MATCH(ROW()-1,Table2[//]))</f>
        <v>2</v>
      </c>
      <c r="C1521" s="8" t="str">
        <f>INDEX(Table2[KET],MATCH(ROW()-1,Table2[//]))</f>
        <v>120 pc</v>
      </c>
    </row>
    <row r="1522" spans="1:3">
      <c r="A1522" s="6" t="str">
        <f>INDEX(Table2[NAMA BARANG],MATCH(ROW()-1,Table2[//]))</f>
        <v>PC Klg B 569-05</v>
      </c>
      <c r="B1522" s="7">
        <f>INDEX(Table2[TT],MATCH(ROW()-1,Table2[//]))</f>
        <v>1</v>
      </c>
      <c r="C1522" s="8" t="str">
        <f>INDEX(Table2[KET],MATCH(ROW()-1,Table2[//]))</f>
        <v>120 pc</v>
      </c>
    </row>
    <row r="1523" spans="1:3">
      <c r="A1523" s="6" t="str">
        <f>INDEX(Table2[NAMA BARANG],MATCH(ROW()-1,Table2[//]))</f>
        <v>PC Klg B 569-10</v>
      </c>
      <c r="B1523" s="7">
        <f>INDEX(Table2[TT],MATCH(ROW()-1,Table2[//]))</f>
        <v>2</v>
      </c>
      <c r="C1523" s="8" t="str">
        <f>INDEX(Table2[KET],MATCH(ROW()-1,Table2[//]))</f>
        <v>60 pc</v>
      </c>
    </row>
    <row r="1524" spans="1:3">
      <c r="A1524" s="6" t="str">
        <f>INDEX(Table2[NAMA BARANG],MATCH(ROW()-1,Table2[//]))</f>
        <v>PC klg B 652</v>
      </c>
      <c r="B1524" s="7">
        <f>INDEX(Table2[TT],MATCH(ROW()-1,Table2[//]))</f>
        <v>9</v>
      </c>
      <c r="C1524" s="8" t="str">
        <f>INDEX(Table2[KET],MATCH(ROW()-1,Table2[//]))</f>
        <v>200 pc</v>
      </c>
    </row>
    <row r="1525" spans="1:3">
      <c r="A1525" s="6" t="str">
        <f>INDEX(Table2[NAMA BARANG],MATCH(ROW()-1,Table2[//]))</f>
        <v>PC Klg car smurf B6815/ 6816</v>
      </c>
      <c r="B1525" s="7">
        <f>INDEX(Table2[TT],MATCH(ROW()-1,Table2[//]))</f>
        <v>4</v>
      </c>
      <c r="C1525" s="8" t="str">
        <f>INDEX(Table2[KET],MATCH(ROW()-1,Table2[//]))</f>
        <v>12 ls</v>
      </c>
    </row>
    <row r="1526" spans="1:3">
      <c r="A1526" s="6" t="str">
        <f>INDEX(Table2[NAMA BARANG],MATCH(ROW()-1,Table2[//]))</f>
        <v>PC Klg D-13</v>
      </c>
      <c r="B1526" s="7">
        <f>INDEX(Table2[TT],MATCH(ROW()-1,Table2[//]))</f>
        <v>60</v>
      </c>
      <c r="C1526" s="8" t="str">
        <f>INDEX(Table2[KET],MATCH(ROW()-1,Table2[//]))</f>
        <v>10 ls</v>
      </c>
    </row>
    <row r="1527" spans="1:3">
      <c r="A1527" s="6" t="str">
        <f>INDEX(Table2[NAMA BARANG],MATCH(ROW()-1,Table2[//]))</f>
        <v>PC Klg D-8</v>
      </c>
      <c r="B1527" s="7">
        <f>INDEX(Table2[TT],MATCH(ROW()-1,Table2[//]))</f>
        <v>4</v>
      </c>
      <c r="C1527" s="8" t="str">
        <f>INDEX(Table2[KET],MATCH(ROW()-1,Table2[//]))</f>
        <v>10 ls</v>
      </c>
    </row>
    <row r="1528" spans="1:3">
      <c r="A1528" s="6" t="str">
        <f>INDEX(Table2[NAMA BARANG],MATCH(ROW()-1,Table2[//]))</f>
        <v>PC Klg Disney Smurf F43 (C12 0106)</v>
      </c>
      <c r="B1528" s="7">
        <f>INDEX(Table2[TT],MATCH(ROW()-1,Table2[//]))</f>
        <v>16</v>
      </c>
      <c r="C1528" s="8" t="str">
        <f>INDEX(Table2[KET],MATCH(ROW()-1,Table2[//]))</f>
        <v>12 ls</v>
      </c>
    </row>
    <row r="1529" spans="1:3">
      <c r="A1529" s="6" t="str">
        <f>INDEX(Table2[NAMA BARANG],MATCH(ROW()-1,Table2[//]))</f>
        <v>PC Klg Dkk 288</v>
      </c>
      <c r="B1529" s="7">
        <f>INDEX(Table2[TT],MATCH(ROW()-1,Table2[//]))</f>
        <v>2</v>
      </c>
      <c r="C1529" s="8" t="str">
        <f>INDEX(Table2[KET],MATCH(ROW()-1,Table2[//]))</f>
        <v>72 pc</v>
      </c>
    </row>
    <row r="1530" spans="1:3">
      <c r="A1530" s="6" t="str">
        <f>INDEX(Table2[NAMA BARANG],MATCH(ROW()-1,Table2[//]))</f>
        <v>PC Klg DM 6305</v>
      </c>
      <c r="B1530" s="7">
        <f>INDEX(Table2[TT],MATCH(ROW()-1,Table2[//]))</f>
        <v>2</v>
      </c>
      <c r="C1530" s="8" t="str">
        <f>INDEX(Table2[KET],MATCH(ROW()-1,Table2[//]))</f>
        <v>96 pc</v>
      </c>
    </row>
    <row r="1531" spans="1:3">
      <c r="A1531" s="6" t="str">
        <f>INDEX(Table2[NAMA BARANG],MATCH(ROW()-1,Table2[//]))</f>
        <v>PC Klg DM 6610</v>
      </c>
      <c r="B1531" s="7">
        <f>INDEX(Table2[TT],MATCH(ROW()-1,Table2[//]))</f>
        <v>1</v>
      </c>
      <c r="C1531" s="8" t="str">
        <f>INDEX(Table2[KET],MATCH(ROW()-1,Table2[//]))</f>
        <v>12 ls</v>
      </c>
    </row>
    <row r="1532" spans="1:3">
      <c r="A1532" s="6" t="str">
        <f>INDEX(Table2[NAMA BARANG],MATCH(ROW()-1,Table2[//]))</f>
        <v>PC Klg H1113 Sheep (C12.014)</v>
      </c>
      <c r="B1532" s="7">
        <f>INDEX(Table2[TT],MATCH(ROW()-1,Table2[//]))</f>
        <v>33</v>
      </c>
      <c r="C1532" s="8" t="str">
        <f>INDEX(Table2[KET],MATCH(ROW()-1,Table2[//]))</f>
        <v>200 pc</v>
      </c>
    </row>
    <row r="1533" spans="1:3">
      <c r="A1533" s="6" t="str">
        <f>INDEX(Table2[NAMA BARANG],MATCH(ROW()-1,Table2[//]))</f>
        <v>PC Klg K 367</v>
      </c>
      <c r="B1533" s="7">
        <f>INDEX(Table2[TT],MATCH(ROW()-1,Table2[//]))</f>
        <v>6</v>
      </c>
      <c r="C1533" s="8" t="str">
        <f>INDEX(Table2[KET],MATCH(ROW()-1,Table2[//]))</f>
        <v>144 pc</v>
      </c>
    </row>
    <row r="1534" spans="1:3">
      <c r="A1534" s="6" t="str">
        <f>INDEX(Table2[NAMA BARANG],MATCH(ROW()-1,Table2[//]))</f>
        <v>PC Klg karakter SN 7109</v>
      </c>
      <c r="B1534" s="7">
        <f>INDEX(Table2[TT],MATCH(ROW()-1,Table2[//]))</f>
        <v>1</v>
      </c>
      <c r="C1534" s="8" t="str">
        <f>INDEX(Table2[KET],MATCH(ROW()-1,Table2[//]))</f>
        <v>144 pc</v>
      </c>
    </row>
    <row r="1535" spans="1:3">
      <c r="A1535" s="6" t="str">
        <f>INDEX(Table2[NAMA BARANG],MATCH(ROW()-1,Table2[//]))</f>
        <v>PC Klg QZ 101-1 Kalkulator</v>
      </c>
      <c r="B1535" s="7">
        <f>INDEX(Table2[TT],MATCH(ROW()-1,Table2[//]))</f>
        <v>26</v>
      </c>
      <c r="C1535" s="8" t="str">
        <f>INDEX(Table2[KET],MATCH(ROW()-1,Table2[//]))</f>
        <v>160 pc</v>
      </c>
    </row>
    <row r="1536" spans="1:3">
      <c r="A1536" s="6" t="str">
        <f>INDEX(Table2[NAMA BARANG],MATCH(ROW()-1,Table2[//]))</f>
        <v>PC Klg QZ 5912</v>
      </c>
      <c r="B1536" s="7">
        <f>INDEX(Table2[TT],MATCH(ROW()-1,Table2[//]))</f>
        <v>3</v>
      </c>
      <c r="C1536" s="8" t="str">
        <f>INDEX(Table2[KET],MATCH(ROW()-1,Table2[//]))</f>
        <v>96 pc</v>
      </c>
    </row>
    <row r="1537" spans="1:3">
      <c r="A1537" s="6" t="str">
        <f>INDEX(Table2[NAMA BARANG],MATCH(ROW()-1,Table2[//]))</f>
        <v>PC Klg QZ 9011</v>
      </c>
      <c r="B1537" s="7">
        <f>INDEX(Table2[TT],MATCH(ROW()-1,Table2[//]))</f>
        <v>22</v>
      </c>
      <c r="C1537" s="8" t="str">
        <f>INDEX(Table2[KET],MATCH(ROW()-1,Table2[//]))</f>
        <v>90 pc</v>
      </c>
    </row>
    <row r="1538" spans="1:3">
      <c r="A1538" s="6" t="str">
        <f>INDEX(Table2[NAMA BARANG],MATCH(ROW()-1,Table2[//]))</f>
        <v>PC Klg ret A - 84</v>
      </c>
      <c r="B1538" s="7">
        <f>INDEX(Table2[TT],MATCH(ROW()-1,Table2[//]))</f>
        <v>2</v>
      </c>
      <c r="C1538" s="8" t="str">
        <f>INDEX(Table2[KET],MATCH(ROW()-1,Table2[//]))</f>
        <v>192 pc</v>
      </c>
    </row>
    <row r="1539" spans="1:3">
      <c r="A1539" s="6" t="str">
        <f>INDEX(Table2[NAMA BARANG],MATCH(ROW()-1,Table2[//]))</f>
        <v>PC Klg ret D - 94 kotak</v>
      </c>
      <c r="B1539" s="7">
        <f>INDEX(Table2[TT],MATCH(ROW()-1,Table2[//]))</f>
        <v>4</v>
      </c>
      <c r="C1539" s="8" t="str">
        <f>INDEX(Table2[KET],MATCH(ROW()-1,Table2[//]))</f>
        <v>180 pc</v>
      </c>
    </row>
    <row r="1540" spans="1:3">
      <c r="A1540" s="6" t="str">
        <f>INDEX(Table2[NAMA BARANG],MATCH(ROW()-1,Table2[//]))</f>
        <v>PC Klg set KT 6601 (BLK)</v>
      </c>
      <c r="B1540" s="7">
        <f>INDEX(Table2[TT],MATCH(ROW()-1,Table2[//]))</f>
        <v>59</v>
      </c>
      <c r="C1540" s="8">
        <f>INDEX(Table2[KET],MATCH(ROW()-1,Table2[//]))</f>
        <v>192</v>
      </c>
    </row>
    <row r="1541" spans="1:3">
      <c r="A1541" s="6" t="str">
        <f>INDEX(Table2[NAMA BARANG],MATCH(ROW()-1,Table2[//]))</f>
        <v>PC Klg susun-sika</v>
      </c>
      <c r="B1541" s="7">
        <f>INDEX(Table2[TT],MATCH(ROW()-1,Table2[//]))</f>
        <v>15</v>
      </c>
      <c r="C1541" s="8" t="str">
        <f>INDEX(Table2[KET],MATCH(ROW()-1,Table2[//]))</f>
        <v>20 ls</v>
      </c>
    </row>
    <row r="1542" spans="1:3">
      <c r="A1542" s="6" t="str">
        <f>INDEX(Table2[NAMA BARANG],MATCH(ROW()-1,Table2[//]))</f>
        <v>PC Klg ZG-6913</v>
      </c>
      <c r="B1542" s="7">
        <f>INDEX(Table2[TT],MATCH(ROW()-1,Table2[//]))</f>
        <v>18</v>
      </c>
      <c r="C1542" s="8" t="str">
        <f>INDEX(Table2[KET],MATCH(ROW()-1,Table2[//]))</f>
        <v>12 ls</v>
      </c>
    </row>
    <row r="1543" spans="1:3">
      <c r="A1543" s="6" t="str">
        <f>INDEX(Table2[NAMA BARANG],MATCH(ROW()-1,Table2[//]))</f>
        <v>PC KM 2 WTP</v>
      </c>
      <c r="B1543" s="7">
        <f>INDEX(Table2[TT],MATCH(ROW()-1,Table2[//]))</f>
        <v>2</v>
      </c>
      <c r="C1543" s="8">
        <f>INDEX(Table2[KET],MATCH(ROW()-1,Table2[//]))</f>
        <v>0</v>
      </c>
    </row>
    <row r="1544" spans="1:3">
      <c r="A1544" s="6" t="str">
        <f>INDEX(Table2[NAMA BARANG],MATCH(ROW()-1,Table2[//]))</f>
        <v>PC KM 21(5)/ 311A(2)</v>
      </c>
      <c r="B1544" s="7">
        <f>INDEX(Table2[TT],MATCH(ROW()-1,Table2[//]))</f>
        <v>7</v>
      </c>
      <c r="C1544" s="8" t="str">
        <f>INDEX(Table2[KET],MATCH(ROW()-1,Table2[//]))</f>
        <v>12 ls</v>
      </c>
    </row>
    <row r="1545" spans="1:3">
      <c r="A1545" s="6" t="str">
        <f>INDEX(Table2[NAMA BARANG],MATCH(ROW()-1,Table2[//]))</f>
        <v>PC KM 22(11)/ KM 23(7)</v>
      </c>
      <c r="B1545" s="7">
        <f>INDEX(Table2[TT],MATCH(ROW()-1,Table2[//]))</f>
        <v>18</v>
      </c>
      <c r="C1545" s="8" t="str">
        <f>INDEX(Table2[KET],MATCH(ROW()-1,Table2[//]))</f>
        <v>12 ls</v>
      </c>
    </row>
    <row r="1546" spans="1:3">
      <c r="A1546" s="6" t="str">
        <f>INDEX(Table2[NAMA BARANG],MATCH(ROW()-1,Table2[//]))</f>
        <v>PC KM 30C (Blk)</v>
      </c>
      <c r="B1546" s="7">
        <f>INDEX(Table2[TT],MATCH(ROW()-1,Table2[//]))</f>
        <v>10</v>
      </c>
      <c r="C1546" s="8" t="str">
        <f>INDEX(Table2[KET],MATCH(ROW()-1,Table2[//]))</f>
        <v>16 ls</v>
      </c>
    </row>
    <row r="1547" spans="1:3">
      <c r="A1547" s="6" t="str">
        <f>INDEX(Table2[NAMA BARANG],MATCH(ROW()-1,Table2[//]))</f>
        <v>PC Kode K 22</v>
      </c>
      <c r="B1547" s="7">
        <f>INDEX(Table2[TT],MATCH(ROW()-1,Table2[//]))</f>
        <v>53</v>
      </c>
      <c r="C1547" s="8" t="str">
        <f>INDEX(Table2[KET],MATCH(ROW()-1,Table2[//]))</f>
        <v>168 pc</v>
      </c>
    </row>
    <row r="1548" spans="1:3">
      <c r="A1548" s="6" t="str">
        <f>INDEX(Table2[NAMA BARANG],MATCH(ROW()-1,Table2[//]))</f>
        <v>PC KW 2255</v>
      </c>
      <c r="B1548" s="7">
        <f>INDEX(Table2[TT],MATCH(ROW()-1,Table2[//]))</f>
        <v>1</v>
      </c>
      <c r="C1548" s="8" t="str">
        <f>INDEX(Table2[KET],MATCH(ROW()-1,Table2[//]))</f>
        <v>72 pc</v>
      </c>
    </row>
    <row r="1549" spans="1:3">
      <c r="A1549" s="6" t="str">
        <f>INDEX(Table2[NAMA BARANG],MATCH(ROW()-1,Table2[//]))</f>
        <v>PC KX 201-02 Disney C16-161 (ATAS)</v>
      </c>
      <c r="B1549" s="7">
        <f>INDEX(Table2[TT],MATCH(ROW()-1,Table2[//]))</f>
        <v>1</v>
      </c>
      <c r="C1549" s="8" t="str">
        <f>INDEX(Table2[KET],MATCH(ROW()-1,Table2[//]))</f>
        <v>160 pc</v>
      </c>
    </row>
    <row r="1550" spans="1:3">
      <c r="A1550" s="6" t="str">
        <f>INDEX(Table2[NAMA BARANG],MATCH(ROW()-1,Table2[//]))</f>
        <v>PC L CE 393/ A/ Segi</v>
      </c>
      <c r="B1550" s="7">
        <f>INDEX(Table2[TT],MATCH(ROW()-1,Table2[//]))</f>
        <v>1</v>
      </c>
      <c r="C1550" s="8" t="str">
        <f>INDEX(Table2[KET],MATCH(ROW()-1,Table2[//]))</f>
        <v>300 pc</v>
      </c>
    </row>
    <row r="1551" spans="1:3">
      <c r="A1551" s="6" t="str">
        <f>INDEX(Table2[NAMA BARANG],MATCH(ROW()-1,Table2[//]))</f>
        <v>PC L XT 9907</v>
      </c>
      <c r="B1551" s="7">
        <f>INDEX(Table2[TT],MATCH(ROW()-1,Table2[//]))</f>
        <v>1</v>
      </c>
      <c r="C1551" s="8" t="str">
        <f>INDEX(Table2[KET],MATCH(ROW()-1,Table2[//]))</f>
        <v>300 pc</v>
      </c>
    </row>
    <row r="1552" spans="1:3">
      <c r="A1552" s="6" t="str">
        <f>INDEX(Table2[NAMA BARANG],MATCH(ROW()-1,Table2[//]))</f>
        <v>PC L ZM 3452</v>
      </c>
      <c r="B1552" s="7">
        <f>INDEX(Table2[TT],MATCH(ROW()-1,Table2[//]))</f>
        <v>1</v>
      </c>
      <c r="C1552" s="8" t="str">
        <f>INDEX(Table2[KET],MATCH(ROW()-1,Table2[//]))</f>
        <v>180 pc</v>
      </c>
    </row>
    <row r="1553" spans="1:3">
      <c r="A1553" s="6" t="str">
        <f>INDEX(Table2[NAMA BARANG],MATCH(ROW()-1,Table2[//]))</f>
        <v>Pc lampu 6635-1 Unicorn</v>
      </c>
      <c r="B1553" s="7">
        <f>INDEX(Table2[TT],MATCH(ROW()-1,Table2[//]))</f>
        <v>2</v>
      </c>
      <c r="C1553" s="8" t="str">
        <f>INDEX(Table2[KET],MATCH(ROW()-1,Table2[//]))</f>
        <v>288 pc</v>
      </c>
    </row>
    <row r="1554" spans="1:3">
      <c r="A1554" s="6" t="str">
        <f>INDEX(Table2[NAMA BARANG],MATCH(ROW()-1,Table2[//]))</f>
        <v>Pc lampu 6635-2 LOL</v>
      </c>
      <c r="B1554" s="7">
        <f>INDEX(Table2[TT],MATCH(ROW()-1,Table2[//]))</f>
        <v>2</v>
      </c>
      <c r="C1554" s="8" t="str">
        <f>INDEX(Table2[KET],MATCH(ROW()-1,Table2[//]))</f>
        <v>288 pc</v>
      </c>
    </row>
    <row r="1555" spans="1:3">
      <c r="A1555" s="6" t="str">
        <f>INDEX(Table2[NAMA BARANG],MATCH(ROW()-1,Table2[//]))</f>
        <v>Pc lampu 6635-2 LOL</v>
      </c>
      <c r="B1555" s="7">
        <f>INDEX(Table2[TT],MATCH(ROW()-1,Table2[//]))</f>
        <v>5</v>
      </c>
      <c r="C1555" s="8" t="str">
        <f>INDEX(Table2[KET],MATCH(ROW()-1,Table2[//]))</f>
        <v>432 pc</v>
      </c>
    </row>
    <row r="1556" spans="1:3">
      <c r="A1556" s="6" t="str">
        <f>INDEX(Table2[NAMA BARANG],MATCH(ROW()-1,Table2[//]))</f>
        <v>Pc lampu 6635-5 BTS</v>
      </c>
      <c r="B1556" s="7">
        <f>INDEX(Table2[TT],MATCH(ROW()-1,Table2[//]))</f>
        <v>5</v>
      </c>
      <c r="C1556" s="8" t="str">
        <f>INDEX(Table2[KET],MATCH(ROW()-1,Table2[//]))</f>
        <v>432 pc</v>
      </c>
    </row>
    <row r="1557" spans="1:3">
      <c r="A1557" s="6" t="str">
        <f>INDEX(Table2[NAMA BARANG],MATCH(ROW()-1,Table2[//]))</f>
        <v>Pc lampu 6636-1 Unicorn</v>
      </c>
      <c r="B1557" s="7">
        <f>INDEX(Table2[TT],MATCH(ROW()-1,Table2[//]))</f>
        <v>1</v>
      </c>
      <c r="C1557" s="8" t="str">
        <f>INDEX(Table2[KET],MATCH(ROW()-1,Table2[//]))</f>
        <v>432 pc</v>
      </c>
    </row>
    <row r="1558" spans="1:3">
      <c r="A1558" s="6" t="str">
        <f>INDEX(Table2[NAMA BARANG],MATCH(ROW()-1,Table2[//]))</f>
        <v>Pc lampu 6636-2 LOL</v>
      </c>
      <c r="B1558" s="7">
        <f>INDEX(Table2[TT],MATCH(ROW()-1,Table2[//]))</f>
        <v>4</v>
      </c>
      <c r="C1558" s="8" t="str">
        <f>INDEX(Table2[KET],MATCH(ROW()-1,Table2[//]))</f>
        <v>288 pc</v>
      </c>
    </row>
    <row r="1559" spans="1:3">
      <c r="A1559" s="6" t="str">
        <f>INDEX(Table2[NAMA BARANG],MATCH(ROW()-1,Table2[//]))</f>
        <v>Pc lampu 6636-2 LOL</v>
      </c>
      <c r="B1559" s="7">
        <f>INDEX(Table2[TT],MATCH(ROW()-1,Table2[//]))</f>
        <v>5</v>
      </c>
      <c r="C1559" s="8" t="str">
        <f>INDEX(Table2[KET],MATCH(ROW()-1,Table2[//]))</f>
        <v>432 pc</v>
      </c>
    </row>
    <row r="1560" spans="1:3">
      <c r="A1560" s="6" t="str">
        <f>INDEX(Table2[NAMA BARANG],MATCH(ROW()-1,Table2[//]))</f>
        <v>Pc lampu 6636-3 Avenger</v>
      </c>
      <c r="B1560" s="7">
        <f>INDEX(Table2[TT],MATCH(ROW()-1,Table2[//]))</f>
        <v>3</v>
      </c>
      <c r="C1560" s="8" t="str">
        <f>INDEX(Table2[KET],MATCH(ROW()-1,Table2[//]))</f>
        <v>432 pc</v>
      </c>
    </row>
    <row r="1561" spans="1:3">
      <c r="A1561" s="6" t="str">
        <f>INDEX(Table2[NAMA BARANG],MATCH(ROW()-1,Table2[//]))</f>
        <v>Pc lampu 6636-6 BT21</v>
      </c>
      <c r="B1561" s="7">
        <f>INDEX(Table2[TT],MATCH(ROW()-1,Table2[//]))</f>
        <v>25</v>
      </c>
      <c r="C1561" s="8" t="str">
        <f>INDEX(Table2[KET],MATCH(ROW()-1,Table2[//]))</f>
        <v>432 pc</v>
      </c>
    </row>
    <row r="1562" spans="1:3">
      <c r="A1562" s="6" t="str">
        <f>INDEX(Table2[NAMA BARANG],MATCH(ROW()-1,Table2[//]))</f>
        <v>PC M 65009 KB</v>
      </c>
      <c r="B1562" s="7">
        <f>INDEX(Table2[TT],MATCH(ROW()-1,Table2[//]))</f>
        <v>1</v>
      </c>
      <c r="C1562" s="8" t="str">
        <f>INDEX(Table2[KET],MATCH(ROW()-1,Table2[//]))</f>
        <v>120 pc</v>
      </c>
    </row>
    <row r="1563" spans="1:3">
      <c r="A1563" s="6" t="str">
        <f>INDEX(Table2[NAMA BARANG],MATCH(ROW()-1,Table2[//]))</f>
        <v>Pc Magnet A 1190</v>
      </c>
      <c r="B1563" s="7">
        <f>INDEX(Table2[TT],MATCH(ROW()-1,Table2[//]))</f>
        <v>5</v>
      </c>
      <c r="C1563" s="8" t="str">
        <f>INDEX(Table2[KET],MATCH(ROW()-1,Table2[//]))</f>
        <v>12 LSN</v>
      </c>
    </row>
    <row r="1564" spans="1:3">
      <c r="A1564" s="6" t="str">
        <f>INDEX(Table2[NAMA BARANG],MATCH(ROW()-1,Table2[//]))</f>
        <v>Pc Magnet Ly 99-2</v>
      </c>
      <c r="B1564" s="7">
        <f>INDEX(Table2[TT],MATCH(ROW()-1,Table2[//]))</f>
        <v>2</v>
      </c>
      <c r="C1564" s="8" t="str">
        <f>INDEX(Table2[KET],MATCH(ROW()-1,Table2[//]))</f>
        <v>192 PCS</v>
      </c>
    </row>
    <row r="1565" spans="1:3">
      <c r="A1565" s="6" t="str">
        <f>INDEX(Table2[NAMA BARANG],MATCH(ROW()-1,Table2[//]))</f>
        <v>Pc magnit + call 7806</v>
      </c>
      <c r="B1565" s="7">
        <f>INDEX(Table2[TT],MATCH(ROW()-1,Table2[//]))</f>
        <v>1</v>
      </c>
      <c r="C1565" s="8">
        <f>INDEX(Table2[KET],MATCH(ROW()-1,Table2[//]))</f>
        <v>144</v>
      </c>
    </row>
    <row r="1566" spans="1:3">
      <c r="A1566" s="6" t="str">
        <f>INDEX(Table2[NAMA BARANG],MATCH(ROW()-1,Table2[//]))</f>
        <v>Pc magnit + call PB 11</v>
      </c>
      <c r="B1566" s="7">
        <f>INDEX(Table2[TT],MATCH(ROW()-1,Table2[//]))</f>
        <v>11</v>
      </c>
      <c r="C1566" s="8" t="str">
        <f>INDEX(Table2[KET],MATCH(ROW()-1,Table2[//]))</f>
        <v>144 PCS</v>
      </c>
    </row>
    <row r="1567" spans="1:3">
      <c r="A1567" s="6" t="str">
        <f>INDEX(Table2[NAMA BARANG],MATCH(ROW()-1,Table2[//]))</f>
        <v>PC Magnit 0110 disney/ 0110 apple bear</v>
      </c>
      <c r="B1567" s="7">
        <f>INDEX(Table2[TT],MATCH(ROW()-1,Table2[//]))</f>
        <v>1</v>
      </c>
      <c r="C1567" s="8" t="str">
        <f>INDEX(Table2[KET],MATCH(ROW()-1,Table2[//]))</f>
        <v>96 pc</v>
      </c>
    </row>
    <row r="1568" spans="1:3">
      <c r="A1568" s="6" t="str">
        <f>INDEX(Table2[NAMA BARANG],MATCH(ROW()-1,Table2[//]))</f>
        <v>PC Magnit 051 MM blk</v>
      </c>
      <c r="B1568" s="7">
        <f>INDEX(Table2[TT],MATCH(ROW()-1,Table2[//]))</f>
        <v>25</v>
      </c>
      <c r="C1568" s="8" t="str">
        <f>INDEX(Table2[KET],MATCH(ROW()-1,Table2[//]))</f>
        <v>72 pc</v>
      </c>
    </row>
    <row r="1569" spans="1:3">
      <c r="A1569" s="6" t="str">
        <f>INDEX(Table2[NAMA BARANG],MATCH(ROW()-1,Table2[//]))</f>
        <v>PC Magnit 1151</v>
      </c>
      <c r="B1569" s="7">
        <f>INDEX(Table2[TT],MATCH(ROW()-1,Table2[//]))</f>
        <v>3</v>
      </c>
      <c r="C1569" s="8" t="str">
        <f>INDEX(Table2[KET],MATCH(ROW()-1,Table2[//]))</f>
        <v>144 pc</v>
      </c>
    </row>
    <row r="1570" spans="1:3">
      <c r="A1570" s="6" t="str">
        <f>INDEX(Table2[NAMA BARANG],MATCH(ROW()-1,Table2[//]))</f>
        <v>Pc Magnit 1628 Sp (1), AV (1)</v>
      </c>
      <c r="B1570" s="7">
        <f>INDEX(Table2[TT],MATCH(ROW()-1,Table2[//]))</f>
        <v>2</v>
      </c>
      <c r="C1570" s="8" t="str">
        <f>INDEX(Table2[KET],MATCH(ROW()-1,Table2[//]))</f>
        <v>120 PCS</v>
      </c>
    </row>
    <row r="1571" spans="1:3">
      <c r="A1571" s="6" t="str">
        <f>INDEX(Table2[NAMA BARANG],MATCH(ROW()-1,Table2[//]))</f>
        <v>PC Magnit 3515-02</v>
      </c>
      <c r="B1571" s="7">
        <f>INDEX(Table2[TT],MATCH(ROW()-1,Table2[//]))</f>
        <v>1</v>
      </c>
      <c r="C1571" s="8" t="str">
        <f>INDEX(Table2[KET],MATCH(ROW()-1,Table2[//]))</f>
        <v>144 pc</v>
      </c>
    </row>
    <row r="1572" spans="1:3">
      <c r="A1572" s="6" t="str">
        <f>INDEX(Table2[NAMA BARANG],MATCH(ROW()-1,Table2[//]))</f>
        <v>PC Magnit 3578-20</v>
      </c>
      <c r="B1572" s="7">
        <f>INDEX(Table2[TT],MATCH(ROW()-1,Table2[//]))</f>
        <v>6</v>
      </c>
      <c r="C1572" s="8" t="str">
        <f>INDEX(Table2[KET],MATCH(ROW()-1,Table2[//]))</f>
        <v>96 pc</v>
      </c>
    </row>
    <row r="1573" spans="1:3">
      <c r="A1573" s="6" t="str">
        <f>INDEX(Table2[NAMA BARANG],MATCH(ROW()-1,Table2[//]))</f>
        <v>PC Magnit 3D KT 8158</v>
      </c>
      <c r="B1573" s="7">
        <f>INDEX(Table2[TT],MATCH(ROW()-1,Table2[//]))</f>
        <v>2</v>
      </c>
      <c r="C1573" s="8" t="str">
        <f>INDEX(Table2[KET],MATCH(ROW()-1,Table2[//]))</f>
        <v>144 pc</v>
      </c>
    </row>
    <row r="1574" spans="1:3">
      <c r="A1574" s="6" t="str">
        <f>INDEX(Table2[NAMA BARANG],MATCH(ROW()-1,Table2[//]))</f>
        <v>PC Magnit 5501 Besar</v>
      </c>
      <c r="B1574" s="7">
        <f>INDEX(Table2[TT],MATCH(ROW()-1,Table2[//]))</f>
        <v>1</v>
      </c>
      <c r="C1574" s="8" t="str">
        <f>INDEX(Table2[KET],MATCH(ROW()-1,Table2[//]))</f>
        <v>96 pc</v>
      </c>
    </row>
    <row r="1575" spans="1:3">
      <c r="A1575" s="6" t="str">
        <f>INDEX(Table2[NAMA BARANG],MATCH(ROW()-1,Table2[//]))</f>
        <v>PC Magnit 65005 (Baru)</v>
      </c>
      <c r="B1575" s="7">
        <f>INDEX(Table2[TT],MATCH(ROW()-1,Table2[//]))</f>
        <v>4</v>
      </c>
      <c r="C1575" s="8" t="str">
        <f>INDEX(Table2[KET],MATCH(ROW()-1,Table2[//]))</f>
        <v>144 pc</v>
      </c>
    </row>
    <row r="1576" spans="1:3">
      <c r="A1576" s="6" t="str">
        <f>INDEX(Table2[NAMA BARANG],MATCH(ROW()-1,Table2[//]))</f>
        <v>PC Magnit 65005 FR</v>
      </c>
      <c r="B1576" s="7">
        <f>INDEX(Table2[TT],MATCH(ROW()-1,Table2[//]))</f>
        <v>4</v>
      </c>
      <c r="C1576" s="8" t="str">
        <f>INDEX(Table2[KET],MATCH(ROW()-1,Table2[//]))</f>
        <v>144 pc</v>
      </c>
    </row>
    <row r="1577" spans="1:3">
      <c r="A1577" s="6" t="str">
        <f>INDEX(Table2[NAMA BARANG],MATCH(ROW()-1,Table2[//]))</f>
        <v>PC Magnit 65005 XQ Big Hero</v>
      </c>
      <c r="B1577" s="7">
        <f>INDEX(Table2[TT],MATCH(ROW()-1,Table2[//]))</f>
        <v>1</v>
      </c>
      <c r="C1577" s="8" t="str">
        <f>INDEX(Table2[KET],MATCH(ROW()-1,Table2[//]))</f>
        <v>300 pc</v>
      </c>
    </row>
    <row r="1578" spans="1:3">
      <c r="A1578" s="6" t="str">
        <f>INDEX(Table2[NAMA BARANG],MATCH(ROW()-1,Table2[//]))</f>
        <v>Pc Magnit 9315</v>
      </c>
      <c r="B1578" s="7">
        <f>INDEX(Table2[TT],MATCH(ROW()-1,Table2[//]))</f>
        <v>6</v>
      </c>
      <c r="C1578" s="8">
        <f>INDEX(Table2[KET],MATCH(ROW()-1,Table2[//]))</f>
        <v>0</v>
      </c>
    </row>
    <row r="1579" spans="1:3">
      <c r="A1579" s="6" t="str">
        <f>INDEX(Table2[NAMA BARANG],MATCH(ROW()-1,Table2[//]))</f>
        <v>Pc magnit 9342</v>
      </c>
      <c r="B1579" s="7">
        <f>INDEX(Table2[TT],MATCH(ROW()-1,Table2[//]))</f>
        <v>4</v>
      </c>
      <c r="C1579" s="8" t="str">
        <f>INDEX(Table2[KET],MATCH(ROW()-1,Table2[//]))</f>
        <v>168 pc</v>
      </c>
    </row>
    <row r="1580" spans="1:3">
      <c r="A1580" s="6" t="str">
        <f>INDEX(Table2[NAMA BARANG],MATCH(ROW()-1,Table2[//]))</f>
        <v>Pc magnit 9354</v>
      </c>
      <c r="B1580" s="7">
        <f>INDEX(Table2[TT],MATCH(ROW()-1,Table2[//]))</f>
        <v>3</v>
      </c>
      <c r="C1580" s="8" t="str">
        <f>INDEX(Table2[KET],MATCH(ROW()-1,Table2[//]))</f>
        <v>192 pc</v>
      </c>
    </row>
    <row r="1581" spans="1:3">
      <c r="A1581" s="6" t="str">
        <f>INDEX(Table2[NAMA BARANG],MATCH(ROW()-1,Table2[//]))</f>
        <v>PC magnit 9696</v>
      </c>
      <c r="B1581" s="7">
        <f>INDEX(Table2[TT],MATCH(ROW()-1,Table2[//]))</f>
        <v>4</v>
      </c>
      <c r="C1581" s="8" t="str">
        <f>INDEX(Table2[KET],MATCH(ROW()-1,Table2[//]))</f>
        <v>120 pc</v>
      </c>
    </row>
    <row r="1582" spans="1:3">
      <c r="A1582" s="6" t="str">
        <f>INDEX(Table2[NAMA BARANG],MATCH(ROW()-1,Table2[//]))</f>
        <v>PC Magnit A6857/ 3 kal</v>
      </c>
      <c r="B1582" s="7">
        <f>INDEX(Table2[TT],MATCH(ROW()-1,Table2[//]))</f>
        <v>3</v>
      </c>
      <c r="C1582" s="8" t="str">
        <f>INDEX(Table2[KET],MATCH(ROW()-1,Table2[//]))</f>
        <v>144 pc</v>
      </c>
    </row>
    <row r="1583" spans="1:3">
      <c r="A1583" s="6" t="str">
        <f>INDEX(Table2[NAMA BARANG],MATCH(ROW()-1,Table2[//]))</f>
        <v>PC Magnit A853</v>
      </c>
      <c r="B1583" s="7">
        <f>INDEX(Table2[TT],MATCH(ROW()-1,Table2[//]))</f>
        <v>12</v>
      </c>
      <c r="C1583" s="8" t="str">
        <f>INDEX(Table2[KET],MATCH(ROW()-1,Table2[//]))</f>
        <v>96 pc</v>
      </c>
    </row>
    <row r="1584" spans="1:3">
      <c r="A1584" s="6" t="str">
        <f>INDEX(Table2[NAMA BARANG],MATCH(ROW()-1,Table2[//]))</f>
        <v>PC Magnit asahan meja 70SS Hk/ AB</v>
      </c>
      <c r="B1584" s="7">
        <f>INDEX(Table2[TT],MATCH(ROW()-1,Table2[//]))</f>
        <v>29</v>
      </c>
      <c r="C1584" s="8" t="str">
        <f>INDEX(Table2[KET],MATCH(ROW()-1,Table2[//]))</f>
        <v>120 pc</v>
      </c>
    </row>
    <row r="1585" spans="1:3">
      <c r="A1585" s="6" t="str">
        <f>INDEX(Table2[NAMA BARANG],MATCH(ROW()-1,Table2[//]))</f>
        <v>PC Magnit AZ 3300 blk</v>
      </c>
      <c r="B1585" s="7">
        <f>INDEX(Table2[TT],MATCH(ROW()-1,Table2[//]))</f>
        <v>20</v>
      </c>
      <c r="C1585" s="8" t="str">
        <f>INDEX(Table2[KET],MATCH(ROW()-1,Table2[//]))</f>
        <v>96 pc</v>
      </c>
    </row>
    <row r="1586" spans="1:3">
      <c r="A1586" s="6" t="str">
        <f>INDEX(Table2[NAMA BARANG],MATCH(ROW()-1,Table2[//]))</f>
        <v>PC Magnit AZ 3301 blk</v>
      </c>
      <c r="B1586" s="7">
        <f>INDEX(Table2[TT],MATCH(ROW()-1,Table2[//]))</f>
        <v>57</v>
      </c>
      <c r="C1586" s="8" t="str">
        <f>INDEX(Table2[KET],MATCH(ROW()-1,Table2[//]))</f>
        <v>96 pc</v>
      </c>
    </row>
    <row r="1587" spans="1:3">
      <c r="A1587" s="6" t="str">
        <f>INDEX(Table2[NAMA BARANG],MATCH(ROW()-1,Table2[//]))</f>
        <v>PC Magnit AZ 3302 blk</v>
      </c>
      <c r="B1587" s="7">
        <f>INDEX(Table2[TT],MATCH(ROW()-1,Table2[//]))</f>
        <v>57</v>
      </c>
      <c r="C1587" s="8" t="str">
        <f>INDEX(Table2[KET],MATCH(ROW()-1,Table2[//]))</f>
        <v>96 pc</v>
      </c>
    </row>
    <row r="1588" spans="1:3">
      <c r="A1588" s="6" t="str">
        <f>INDEX(Table2[NAMA BARANG],MATCH(ROW()-1,Table2[//]))</f>
        <v>PC Magnit B 0011</v>
      </c>
      <c r="B1588" s="7">
        <f>INDEX(Table2[TT],MATCH(ROW()-1,Table2[//]))</f>
        <v>6</v>
      </c>
      <c r="C1588" s="8" t="str">
        <f>INDEX(Table2[KET],MATCH(ROW()-1,Table2[//]))</f>
        <v>144 pc</v>
      </c>
    </row>
    <row r="1589" spans="1:3">
      <c r="A1589" s="6" t="str">
        <f>INDEX(Table2[NAMA BARANG],MATCH(ROW()-1,Table2[//]))</f>
        <v>PC Magnit B 120 S 8065</v>
      </c>
      <c r="B1589" s="7">
        <f>INDEX(Table2[TT],MATCH(ROW()-1,Table2[//]))</f>
        <v>17</v>
      </c>
      <c r="C1589" s="8" t="str">
        <f>INDEX(Table2[KET],MATCH(ROW()-1,Table2[//]))</f>
        <v>144 pc</v>
      </c>
    </row>
    <row r="1590" spans="1:3">
      <c r="A1590" s="6" t="str">
        <f>INDEX(Table2[NAMA BARANG],MATCH(ROW()-1,Table2[//]))</f>
        <v>PC Magnit B 1902</v>
      </c>
      <c r="B1590" s="7">
        <f>INDEX(Table2[TT],MATCH(ROW()-1,Table2[//]))</f>
        <v>4</v>
      </c>
      <c r="C1590" s="8" t="str">
        <f>INDEX(Table2[KET],MATCH(ROW()-1,Table2[//]))</f>
        <v>96 pc</v>
      </c>
    </row>
    <row r="1591" spans="1:3">
      <c r="A1591" s="6" t="str">
        <f>INDEX(Table2[NAMA BARANG],MATCH(ROW()-1,Table2[//]))</f>
        <v>PC Magnit B 2008</v>
      </c>
      <c r="B1591" s="7">
        <f>INDEX(Table2[TT],MATCH(ROW()-1,Table2[//]))</f>
        <v>3</v>
      </c>
      <c r="C1591" s="8" t="str">
        <f>INDEX(Table2[KET],MATCH(ROW()-1,Table2[//]))</f>
        <v>160 pc</v>
      </c>
    </row>
    <row r="1592" spans="1:3">
      <c r="A1592" s="6" t="str">
        <f>INDEX(Table2[NAMA BARANG],MATCH(ROW()-1,Table2[//]))</f>
        <v>PC Magnit B 200k/ 388</v>
      </c>
      <c r="B1592" s="7">
        <f>INDEX(Table2[TT],MATCH(ROW()-1,Table2[//]))</f>
        <v>3</v>
      </c>
      <c r="C1592" s="8" t="str">
        <f>INDEX(Table2[KET],MATCH(ROW()-1,Table2[//]))</f>
        <v>12 ls</v>
      </c>
    </row>
    <row r="1593" spans="1:3">
      <c r="A1593" s="6" t="str">
        <f>INDEX(Table2[NAMA BARANG],MATCH(ROW()-1,Table2[//]))</f>
        <v>PC Magnit B 206</v>
      </c>
      <c r="B1593" s="7">
        <f>INDEX(Table2[TT],MATCH(ROW()-1,Table2[//]))</f>
        <v>2</v>
      </c>
      <c r="C1593" s="8" t="str">
        <f>INDEX(Table2[KET],MATCH(ROW()-1,Table2[//]))</f>
        <v>144 pc</v>
      </c>
    </row>
    <row r="1594" spans="1:3">
      <c r="A1594" s="6" t="str">
        <f>INDEX(Table2[NAMA BARANG],MATCH(ROW()-1,Table2[//]))</f>
        <v>PC Magnit B 222 mainan</v>
      </c>
      <c r="B1594" s="7">
        <f>INDEX(Table2[TT],MATCH(ROW()-1,Table2[//]))</f>
        <v>3</v>
      </c>
      <c r="C1594" s="8" t="str">
        <f>INDEX(Table2[KET],MATCH(ROW()-1,Table2[//]))</f>
        <v>96 pc</v>
      </c>
    </row>
    <row r="1595" spans="1:3">
      <c r="A1595" s="6" t="str">
        <f>INDEX(Table2[NAMA BARANG],MATCH(ROW()-1,Table2[//]))</f>
        <v>PC Magnit B 39 Y 262</v>
      </c>
      <c r="B1595" s="7">
        <f>INDEX(Table2[TT],MATCH(ROW()-1,Table2[//]))</f>
        <v>6</v>
      </c>
      <c r="C1595" s="8" t="str">
        <f>INDEX(Table2[KET],MATCH(ROW()-1,Table2[//]))</f>
        <v>192 pc</v>
      </c>
    </row>
    <row r="1596" spans="1:3">
      <c r="A1596" s="6" t="str">
        <f>INDEX(Table2[NAMA BARANG],MATCH(ROW()-1,Table2[//]))</f>
        <v>PC Magnit B-018 disney</v>
      </c>
      <c r="B1596" s="7">
        <f>INDEX(Table2[TT],MATCH(ROW()-1,Table2[//]))</f>
        <v>5</v>
      </c>
      <c r="C1596" s="8" t="str">
        <f>INDEX(Table2[KET],MATCH(ROW()-1,Table2[//]))</f>
        <v>144 pc</v>
      </c>
    </row>
    <row r="1597" spans="1:3">
      <c r="A1597" s="6" t="str">
        <f>INDEX(Table2[NAMA BARANG],MATCH(ROW()-1,Table2[//]))</f>
        <v>PC Magnit C 9962 blk set</v>
      </c>
      <c r="B1597" s="7">
        <f>INDEX(Table2[TT],MATCH(ROW()-1,Table2[//]))</f>
        <v>11</v>
      </c>
      <c r="C1597" s="8" t="str">
        <f>INDEX(Table2[KET],MATCH(ROW()-1,Table2[//]))</f>
        <v>144 pc</v>
      </c>
    </row>
    <row r="1598" spans="1:3">
      <c r="A1598" s="6" t="str">
        <f>INDEX(Table2[NAMA BARANG],MATCH(ROW()-1,Table2[//]))</f>
        <v>PC Magnit C-2118 barbie/ princess/ MM/ WTP</v>
      </c>
      <c r="B1598" s="7">
        <f>INDEX(Table2[TT],MATCH(ROW()-1,Table2[//]))</f>
        <v>3</v>
      </c>
      <c r="C1598" s="8" t="str">
        <f>INDEX(Table2[KET],MATCH(ROW()-1,Table2[//]))</f>
        <v>144 pc</v>
      </c>
    </row>
    <row r="1599" spans="1:3">
      <c r="A1599" s="6" t="str">
        <f>INDEX(Table2[NAMA BARANG],MATCH(ROW()-1,Table2[//]))</f>
        <v>PC Magnit Card CC 101 2B</v>
      </c>
      <c r="B1599" s="7">
        <f>INDEX(Table2[TT],MATCH(ROW()-1,Table2[//]))</f>
        <v>58</v>
      </c>
      <c r="C1599" s="8" t="str">
        <f>INDEX(Table2[KET],MATCH(ROW()-1,Table2[//]))</f>
        <v>96 pc</v>
      </c>
    </row>
    <row r="1600" spans="1:3">
      <c r="A1600" s="6" t="str">
        <f>INDEX(Table2[NAMA BARANG],MATCH(ROW()-1,Table2[//]))</f>
        <v>PC Magnit Card CC 101 7B</v>
      </c>
      <c r="B1600" s="7">
        <f>INDEX(Table2[TT],MATCH(ROW()-1,Table2[//]))</f>
        <v>6</v>
      </c>
      <c r="C1600" s="8" t="str">
        <f>INDEX(Table2[KET],MATCH(ROW()-1,Table2[//]))</f>
        <v>144 pc</v>
      </c>
    </row>
    <row r="1601" spans="1:3">
      <c r="A1601" s="6" t="str">
        <f>INDEX(Table2[NAMA BARANG],MATCH(ROW()-1,Table2[//]))</f>
        <v>PC Magnit CC 856</v>
      </c>
      <c r="B1601" s="7">
        <f>INDEX(Table2[TT],MATCH(ROW()-1,Table2[//]))</f>
        <v>5</v>
      </c>
      <c r="C1601" s="8" t="str">
        <f>INDEX(Table2[KET],MATCH(ROW()-1,Table2[//]))</f>
        <v>144 pc</v>
      </c>
    </row>
    <row r="1602" spans="1:3">
      <c r="A1602" s="6" t="str">
        <f>INDEX(Table2[NAMA BARANG],MATCH(ROW()-1,Table2[//]))</f>
        <v>PC Magnit D 0052</v>
      </c>
      <c r="B1602" s="7">
        <f>INDEX(Table2[TT],MATCH(ROW()-1,Table2[//]))</f>
        <v>1</v>
      </c>
      <c r="C1602" s="8" t="str">
        <f>INDEX(Table2[KET],MATCH(ROW()-1,Table2[//]))</f>
        <v>96 pc</v>
      </c>
    </row>
    <row r="1603" spans="1:3">
      <c r="A1603" s="6" t="str">
        <f>INDEX(Table2[NAMA BARANG],MATCH(ROW()-1,Table2[//]))</f>
        <v>PC Magnit Dkk 9907</v>
      </c>
      <c r="B1603" s="7">
        <f>INDEX(Table2[TT],MATCH(ROW()-1,Table2[//]))</f>
        <v>16</v>
      </c>
      <c r="C1603" s="8" t="str">
        <f>INDEX(Table2[KET],MATCH(ROW()-1,Table2[//]))</f>
        <v>160 pc</v>
      </c>
    </row>
    <row r="1604" spans="1:3">
      <c r="A1604" s="6" t="str">
        <f>INDEX(Table2[NAMA BARANG],MATCH(ROW()-1,Table2[//]))</f>
        <v>PC Magnit Dkk 9908</v>
      </c>
      <c r="B1604" s="7">
        <f>INDEX(Table2[TT],MATCH(ROW()-1,Table2[//]))</f>
        <v>21</v>
      </c>
      <c r="C1604" s="8" t="str">
        <f>INDEX(Table2[KET],MATCH(ROW()-1,Table2[//]))</f>
        <v>160 pc</v>
      </c>
    </row>
    <row r="1605" spans="1:3">
      <c r="A1605" s="6" t="str">
        <f>INDEX(Table2[NAMA BARANG],MATCH(ROW()-1,Table2[//]))</f>
        <v>PC Magnit Dkk 9910</v>
      </c>
      <c r="B1605" s="7">
        <f>INDEX(Table2[TT],MATCH(ROW()-1,Table2[//]))</f>
        <v>21</v>
      </c>
      <c r="C1605" s="8" t="str">
        <f>INDEX(Table2[KET],MATCH(ROW()-1,Table2[//]))</f>
        <v>160 bh</v>
      </c>
    </row>
    <row r="1606" spans="1:3">
      <c r="A1606" s="6" t="str">
        <f>INDEX(Table2[NAMA BARANG],MATCH(ROW()-1,Table2[//]))</f>
        <v>PC Magnit jumbo 3575-19</v>
      </c>
      <c r="B1606" s="7">
        <f>INDEX(Table2[TT],MATCH(ROW()-1,Table2[//]))</f>
        <v>34</v>
      </c>
      <c r="C1606" s="8" t="str">
        <f>INDEX(Table2[KET],MATCH(ROW()-1,Table2[//]))</f>
        <v>72 pc</v>
      </c>
    </row>
    <row r="1607" spans="1:3">
      <c r="A1607" s="6" t="str">
        <f>INDEX(Table2[NAMA BARANG],MATCH(ROW()-1,Table2[//]))</f>
        <v>PC Magnit jumbo B 3576-19</v>
      </c>
      <c r="B1607" s="7">
        <f>INDEX(Table2[TT],MATCH(ROW()-1,Table2[//]))</f>
        <v>1</v>
      </c>
      <c r="C1607" s="8">
        <f>INDEX(Table2[KET],MATCH(ROW()-1,Table2[//]))</f>
        <v>48</v>
      </c>
    </row>
    <row r="1608" spans="1:3">
      <c r="A1608" s="6" t="str">
        <f>INDEX(Table2[NAMA BARANG],MATCH(ROW()-1,Table2[//]))</f>
        <v>PC Magnit Jumbo kalkulator PB33</v>
      </c>
      <c r="B1608" s="7">
        <f>INDEX(Table2[TT],MATCH(ROW()-1,Table2[//]))</f>
        <v>9</v>
      </c>
      <c r="C1608" s="8" t="str">
        <f>INDEX(Table2[KET],MATCH(ROW()-1,Table2[//]))</f>
        <v>96 pc</v>
      </c>
    </row>
    <row r="1609" spans="1:3">
      <c r="A1609" s="6" t="str">
        <f>INDEX(Table2[NAMA BARANG],MATCH(ROW()-1,Table2[//]))</f>
        <v>PC Magnit K 27</v>
      </c>
      <c r="B1609" s="7">
        <f>INDEX(Table2[TT],MATCH(ROW()-1,Table2[//]))</f>
        <v>4</v>
      </c>
      <c r="C1609" s="8" t="str">
        <f>INDEX(Table2[KET],MATCH(ROW()-1,Table2[//]))</f>
        <v>12 ls</v>
      </c>
    </row>
    <row r="1610" spans="1:3">
      <c r="A1610" s="6" t="str">
        <f>INDEX(Table2[NAMA BARANG],MATCH(ROW()-1,Table2[//]))</f>
        <v>PC Magnit K 61 Box magnit</v>
      </c>
      <c r="B1610" s="7">
        <f>INDEX(Table2[TT],MATCH(ROW()-1,Table2[//]))</f>
        <v>33</v>
      </c>
      <c r="C1610" s="8" t="str">
        <f>INDEX(Table2[KET],MATCH(ROW()-1,Table2[//]))</f>
        <v>120 pc</v>
      </c>
    </row>
    <row r="1611" spans="1:3">
      <c r="A1611" s="6" t="str">
        <f>INDEX(Table2[NAMA BARANG],MATCH(ROW()-1,Table2[//]))</f>
        <v>PC Magnit K 62A Box magnit</v>
      </c>
      <c r="B1611" s="7">
        <f>INDEX(Table2[TT],MATCH(ROW()-1,Table2[//]))</f>
        <v>27</v>
      </c>
      <c r="C1611" s="8" t="str">
        <f>INDEX(Table2[KET],MATCH(ROW()-1,Table2[//]))</f>
        <v>144 pc</v>
      </c>
    </row>
    <row r="1612" spans="1:3">
      <c r="A1612" s="6" t="str">
        <f>INDEX(Table2[NAMA BARANG],MATCH(ROW()-1,Table2[//]))</f>
        <v>PC Magnit K2 887-2</v>
      </c>
      <c r="B1612" s="7">
        <f>INDEX(Table2[TT],MATCH(ROW()-1,Table2[//]))</f>
        <v>3</v>
      </c>
      <c r="C1612" s="8" t="str">
        <f>INDEX(Table2[KET],MATCH(ROW()-1,Table2[//]))</f>
        <v>120 pc</v>
      </c>
    </row>
    <row r="1613" spans="1:3">
      <c r="A1613" s="6" t="str">
        <f>INDEX(Table2[NAMA BARANG],MATCH(ROW()-1,Table2[//]))</f>
        <v>PC Magnit KM 8837-6</v>
      </c>
      <c r="B1613" s="7">
        <f>INDEX(Table2[TT],MATCH(ROW()-1,Table2[//]))</f>
        <v>1</v>
      </c>
      <c r="C1613" s="8" t="str">
        <f>INDEX(Table2[KET],MATCH(ROW()-1,Table2[//]))</f>
        <v>96 pc</v>
      </c>
    </row>
    <row r="1614" spans="1:3">
      <c r="A1614" s="6" t="str">
        <f>INDEX(Table2[NAMA BARANG],MATCH(ROW()-1,Table2[//]))</f>
        <v>PC Magnit KPM-3551-03</v>
      </c>
      <c r="B1614" s="7">
        <f>INDEX(Table2[TT],MATCH(ROW()-1,Table2[//]))</f>
        <v>2</v>
      </c>
      <c r="C1614" s="8" t="str">
        <f>INDEX(Table2[KET],MATCH(ROW()-1,Table2[//]))</f>
        <v>96 pc</v>
      </c>
    </row>
    <row r="1615" spans="1:3">
      <c r="A1615" s="6" t="str">
        <f>INDEX(Table2[NAMA BARANG],MATCH(ROW()-1,Table2[//]))</f>
        <v>PC Magnit KT 06</v>
      </c>
      <c r="B1615" s="7">
        <f>INDEX(Table2[TT],MATCH(ROW()-1,Table2[//]))</f>
        <v>3</v>
      </c>
      <c r="C1615" s="8" t="str">
        <f>INDEX(Table2[KET],MATCH(ROW()-1,Table2[//]))</f>
        <v>144 pc</v>
      </c>
    </row>
    <row r="1616" spans="1:3">
      <c r="A1616" s="6" t="str">
        <f>INDEX(Table2[NAMA BARANG],MATCH(ROW()-1,Table2[//]))</f>
        <v>PC Magnit KT 07</v>
      </c>
      <c r="B1616" s="7">
        <f>INDEX(Table2[TT],MATCH(ROW()-1,Table2[//]))</f>
        <v>28</v>
      </c>
      <c r="C1616" s="8" t="str">
        <f>INDEX(Table2[KET],MATCH(ROW()-1,Table2[//]))</f>
        <v>144 pc</v>
      </c>
    </row>
    <row r="1617" spans="1:3">
      <c r="A1617" s="6" t="str">
        <f>INDEX(Table2[NAMA BARANG],MATCH(ROW()-1,Table2[//]))</f>
        <v>PC Magnit KT 532</v>
      </c>
      <c r="B1617" s="7">
        <f>INDEX(Table2[TT],MATCH(ROW()-1,Table2[//]))</f>
        <v>1</v>
      </c>
      <c r="C1617" s="8" t="str">
        <f>INDEX(Table2[KET],MATCH(ROW()-1,Table2[//]))</f>
        <v>144 pc</v>
      </c>
    </row>
    <row r="1618" spans="1:3">
      <c r="A1618" s="6" t="str">
        <f>INDEX(Table2[NAMA BARANG],MATCH(ROW()-1,Table2[//]))</f>
        <v>PC Magnit KT 858</v>
      </c>
      <c r="B1618" s="7">
        <f>INDEX(Table2[TT],MATCH(ROW()-1,Table2[//]))</f>
        <v>5</v>
      </c>
      <c r="C1618" s="8" t="str">
        <f>INDEX(Table2[KET],MATCH(ROW()-1,Table2[//]))</f>
        <v>144 pc</v>
      </c>
    </row>
    <row r="1619" spans="1:3">
      <c r="A1619" s="6" t="str">
        <f>INDEX(Table2[NAMA BARANG],MATCH(ROW()-1,Table2[//]))</f>
        <v>PC Magnit KT 877(4)</v>
      </c>
      <c r="B1619" s="7">
        <f>INDEX(Table2[TT],MATCH(ROW()-1,Table2[//]))</f>
        <v>1</v>
      </c>
      <c r="C1619" s="8" t="str">
        <f>INDEX(Table2[KET],MATCH(ROW()-1,Table2[//]))</f>
        <v>120 pc</v>
      </c>
    </row>
    <row r="1620" spans="1:3">
      <c r="A1620" s="6" t="str">
        <f>INDEX(Table2[NAMA BARANG],MATCH(ROW()-1,Table2[//]))</f>
        <v>PC Magnit KX 1673-2 lebar + WB</v>
      </c>
      <c r="B1620" s="7">
        <f>INDEX(Table2[TT],MATCH(ROW()-1,Table2[//]))</f>
        <v>49</v>
      </c>
      <c r="C1620" s="8" t="str">
        <f>INDEX(Table2[KET],MATCH(ROW()-1,Table2[//]))</f>
        <v>72 pc</v>
      </c>
    </row>
    <row r="1621" spans="1:3">
      <c r="A1621" s="6" t="str">
        <f>INDEX(Table2[NAMA BARANG],MATCH(ROW()-1,Table2[//]))</f>
        <v>PC Magnit Ky 779 blk</v>
      </c>
      <c r="B1621" s="7">
        <f>INDEX(Table2[TT],MATCH(ROW()-1,Table2[//]))</f>
        <v>6</v>
      </c>
      <c r="C1621" s="8" t="str">
        <f>INDEX(Table2[KET],MATCH(ROW()-1,Table2[//]))</f>
        <v>144 pc</v>
      </c>
    </row>
    <row r="1622" spans="1:3">
      <c r="A1622" s="6" t="str">
        <f>INDEX(Table2[NAMA BARANG],MATCH(ROW()-1,Table2[//]))</f>
        <v>PC Magnit LC 5510 lipat WB</v>
      </c>
      <c r="B1622" s="7">
        <f>INDEX(Table2[TT],MATCH(ROW()-1,Table2[//]))</f>
        <v>18</v>
      </c>
      <c r="C1622" s="8" t="str">
        <f>INDEX(Table2[KET],MATCH(ROW()-1,Table2[//]))</f>
        <v>144 pc</v>
      </c>
    </row>
    <row r="1623" spans="1:3">
      <c r="A1623" s="6" t="str">
        <f>INDEX(Table2[NAMA BARANG],MATCH(ROW()-1,Table2[//]))</f>
        <v>PC Magnit LC 8088</v>
      </c>
      <c r="B1623" s="7">
        <f>INDEX(Table2[TT],MATCH(ROW()-1,Table2[//]))</f>
        <v>17</v>
      </c>
      <c r="C1623" s="8" t="str">
        <f>INDEX(Table2[KET],MATCH(ROW()-1,Table2[//]))</f>
        <v>144 pc</v>
      </c>
    </row>
    <row r="1624" spans="1:3">
      <c r="A1624" s="6" t="str">
        <f>INDEX(Table2[NAMA BARANG],MATCH(ROW()-1,Table2[//]))</f>
        <v>PC Magnit MC 8086</v>
      </c>
      <c r="B1624" s="7">
        <f>INDEX(Table2[TT],MATCH(ROW()-1,Table2[//]))</f>
        <v>7</v>
      </c>
      <c r="C1624" s="8" t="str">
        <f>INDEX(Table2[KET],MATCH(ROW()-1,Table2[//]))</f>
        <v>144 pc</v>
      </c>
    </row>
    <row r="1625" spans="1:3">
      <c r="A1625" s="6" t="str">
        <f>INDEX(Table2[NAMA BARANG],MATCH(ROW()-1,Table2[//]))</f>
        <v>PC Magnit MC 8088 Timbul</v>
      </c>
      <c r="B1625" s="7">
        <f>INDEX(Table2[TT],MATCH(ROW()-1,Table2[//]))</f>
        <v>17</v>
      </c>
      <c r="C1625" s="8" t="str">
        <f>INDEX(Table2[KET],MATCH(ROW()-1,Table2[//]))</f>
        <v>144 pc</v>
      </c>
    </row>
    <row r="1626" spans="1:3">
      <c r="A1626" s="6" t="str">
        <f>INDEX(Table2[NAMA BARANG],MATCH(ROW()-1,Table2[//]))</f>
        <v>PC Magnit minion A 720</v>
      </c>
      <c r="B1626" s="7">
        <f>INDEX(Table2[TT],MATCH(ROW()-1,Table2[//]))</f>
        <v>6</v>
      </c>
      <c r="C1626" s="8" t="str">
        <f>INDEX(Table2[KET],MATCH(ROW()-1,Table2[//]))</f>
        <v>144 pc</v>
      </c>
    </row>
    <row r="1627" spans="1:3">
      <c r="A1627" s="6" t="str">
        <f>INDEX(Table2[NAMA BARANG],MATCH(ROW()-1,Table2[//]))</f>
        <v>PC Magnit minion KT 535</v>
      </c>
      <c r="B1627" s="7">
        <f>INDEX(Table2[TT],MATCH(ROW()-1,Table2[//]))</f>
        <v>3</v>
      </c>
      <c r="C1627" s="8" t="str">
        <f>INDEX(Table2[KET],MATCH(ROW()-1,Table2[//]))</f>
        <v>144 pc</v>
      </c>
    </row>
    <row r="1628" spans="1:3">
      <c r="A1628" s="6" t="str">
        <f>INDEX(Table2[NAMA BARANG],MATCH(ROW()-1,Table2[//]))</f>
        <v>PC Magnit minion KT 569</v>
      </c>
      <c r="B1628" s="7">
        <f>INDEX(Table2[TT],MATCH(ROW()-1,Table2[//]))</f>
        <v>2</v>
      </c>
      <c r="C1628" s="8" t="str">
        <f>INDEX(Table2[KET],MATCH(ROW()-1,Table2[//]))</f>
        <v>144 pc</v>
      </c>
    </row>
    <row r="1629" spans="1:3">
      <c r="A1629" s="6" t="str">
        <f>INDEX(Table2[NAMA BARANG],MATCH(ROW()-1,Table2[//]))</f>
        <v>PC Magnit MS 9022 Bus Set Roda</v>
      </c>
      <c r="B1629" s="7">
        <f>INDEX(Table2[TT],MATCH(ROW()-1,Table2[//]))</f>
        <v>2</v>
      </c>
      <c r="C1629" s="8" t="str">
        <f>INDEX(Table2[KET],MATCH(ROW()-1,Table2[//]))</f>
        <v>120 pc</v>
      </c>
    </row>
    <row r="1630" spans="1:3">
      <c r="A1630" s="6" t="str">
        <f>INDEX(Table2[NAMA BARANG],MATCH(ROW()-1,Table2[//]))</f>
        <v>PC Magnit QM-079 Disney</v>
      </c>
      <c r="B1630" s="7">
        <f>INDEX(Table2[TT],MATCH(ROW()-1,Table2[//]))</f>
        <v>5</v>
      </c>
      <c r="C1630" s="8" t="str">
        <f>INDEX(Table2[KET],MATCH(ROW()-1,Table2[//]))</f>
        <v>144 pc</v>
      </c>
    </row>
    <row r="1631" spans="1:3">
      <c r="A1631" s="6" t="str">
        <f>INDEX(Table2[NAMA BARANG],MATCH(ROW()-1,Table2[//]))</f>
        <v>PC Magnit S-8088+WB Princess/ MM/ WTP</v>
      </c>
      <c r="B1631" s="7">
        <f>INDEX(Table2[TT],MATCH(ROW()-1,Table2[//]))</f>
        <v>13</v>
      </c>
      <c r="C1631" s="8" t="str">
        <f>INDEX(Table2[KET],MATCH(ROW()-1,Table2[//]))</f>
        <v>120 pc</v>
      </c>
    </row>
    <row r="1632" spans="1:3">
      <c r="A1632" s="6" t="str">
        <f>INDEX(Table2[NAMA BARANG],MATCH(ROW()-1,Table2[//]))</f>
        <v>PC Magnit X 501</v>
      </c>
      <c r="B1632" s="7">
        <f>INDEX(Table2[TT],MATCH(ROW()-1,Table2[//]))</f>
        <v>16</v>
      </c>
      <c r="C1632" s="8" t="str">
        <f>INDEX(Table2[KET],MATCH(ROW()-1,Table2[//]))</f>
        <v>144 pc</v>
      </c>
    </row>
    <row r="1633" spans="1:3">
      <c r="A1633" s="6" t="str">
        <f>INDEX(Table2[NAMA BARANG],MATCH(ROW()-1,Table2[//]))</f>
        <v>PC Magnit XDC 6102</v>
      </c>
      <c r="B1633" s="7">
        <f>INDEX(Table2[TT],MATCH(ROW()-1,Table2[//]))</f>
        <v>4</v>
      </c>
      <c r="C1633" s="8" t="str">
        <f>INDEX(Table2[KET],MATCH(ROW()-1,Table2[//]))</f>
        <v>144 pc</v>
      </c>
    </row>
    <row r="1634" spans="1:3">
      <c r="A1634" s="6" t="str">
        <f>INDEX(Table2[NAMA BARANG],MATCH(ROW()-1,Table2[//]))</f>
        <v>PC Magnit XPM-5190-10 Sandal</v>
      </c>
      <c r="B1634" s="7">
        <f>INDEX(Table2[TT],MATCH(ROW()-1,Table2[//]))</f>
        <v>1</v>
      </c>
      <c r="C1634" s="8" t="str">
        <f>INDEX(Table2[KET],MATCH(ROW()-1,Table2[//]))</f>
        <v>96 pc</v>
      </c>
    </row>
    <row r="1635" spans="1:3">
      <c r="A1635" s="6" t="str">
        <f>INDEX(Table2[NAMA BARANG],MATCH(ROW()-1,Table2[//]))</f>
        <v>PC Magnit XU 0030 Call (BLK)</v>
      </c>
      <c r="B1635" s="7">
        <f>INDEX(Table2[TT],MATCH(ROW()-1,Table2[//]))</f>
        <v>27</v>
      </c>
      <c r="C1635" s="8" t="str">
        <f>INDEX(Table2[KET],MATCH(ROW()-1,Table2[//]))</f>
        <v>144 pc</v>
      </c>
    </row>
    <row r="1636" spans="1:3">
      <c r="A1636" s="6" t="str">
        <f>INDEX(Table2[NAMA BARANG],MATCH(ROW()-1,Table2[//]))</f>
        <v>PC Magnit XU 1219 putar</v>
      </c>
      <c r="B1636" s="7">
        <f>INDEX(Table2[TT],MATCH(ROW()-1,Table2[//]))</f>
        <v>7</v>
      </c>
      <c r="C1636" s="8" t="str">
        <f>INDEX(Table2[KET],MATCH(ROW()-1,Table2[//]))</f>
        <v>120 pc</v>
      </c>
    </row>
    <row r="1637" spans="1:3">
      <c r="A1637" s="6" t="str">
        <f>INDEX(Table2[NAMA BARANG],MATCH(ROW()-1,Table2[//]))</f>
        <v>PC Magnit XU 6605 white Board</v>
      </c>
      <c r="B1637" s="7">
        <f>INDEX(Table2[TT],MATCH(ROW()-1,Table2[//]))</f>
        <v>1</v>
      </c>
      <c r="C1637" s="8" t="str">
        <f>INDEX(Table2[KET],MATCH(ROW()-1,Table2[//]))</f>
        <v>120 pc</v>
      </c>
    </row>
    <row r="1638" spans="1:3">
      <c r="A1638" s="6" t="str">
        <f>INDEX(Table2[NAMA BARANG],MATCH(ROW()-1,Table2[//]))</f>
        <v>PC Magnit Z A06 BLK</v>
      </c>
      <c r="B1638" s="7">
        <f>INDEX(Table2[TT],MATCH(ROW()-1,Table2[//]))</f>
        <v>2</v>
      </c>
      <c r="C1638" s="8" t="str">
        <f>INDEX(Table2[KET],MATCH(ROW()-1,Table2[//]))</f>
        <v>48 pc</v>
      </c>
    </row>
    <row r="1639" spans="1:3">
      <c r="A1639" s="6" t="str">
        <f>INDEX(Table2[NAMA BARANG],MATCH(ROW()-1,Table2[//]))</f>
        <v>Pc Magnit ZA 06</v>
      </c>
      <c r="B1639" s="7">
        <f>INDEX(Table2[TT],MATCH(ROW()-1,Table2[//]))</f>
        <v>2</v>
      </c>
      <c r="C1639" s="8" t="str">
        <f>INDEX(Table2[KET],MATCH(ROW()-1,Table2[//]))</f>
        <v>48 PCS</v>
      </c>
    </row>
    <row r="1640" spans="1:3">
      <c r="A1640" s="6" t="str">
        <f>INDEX(Table2[NAMA BARANG],MATCH(ROW()-1,Table2[//]))</f>
        <v>PC Mainan 8054</v>
      </c>
      <c r="B1640" s="7">
        <f>INDEX(Table2[TT],MATCH(ROW()-1,Table2[//]))</f>
        <v>2</v>
      </c>
      <c r="C1640" s="8" t="str">
        <f>INDEX(Table2[KET],MATCH(ROW()-1,Table2[//]))</f>
        <v>288 pc</v>
      </c>
    </row>
    <row r="1641" spans="1:3">
      <c r="A1641" s="6" t="str">
        <f>INDEX(Table2[NAMA BARANG],MATCH(ROW()-1,Table2[//]))</f>
        <v>PC Metal box A 311 Klg (DS 3914)</v>
      </c>
      <c r="B1641" s="7">
        <f>INDEX(Table2[TT],MATCH(ROW()-1,Table2[//]))</f>
        <v>4</v>
      </c>
      <c r="C1641" s="8" t="str">
        <f>INDEX(Table2[KET],MATCH(ROW()-1,Table2[//]))</f>
        <v>10 ls</v>
      </c>
    </row>
    <row r="1642" spans="1:3">
      <c r="A1642" s="6" t="str">
        <f>INDEX(Table2[NAMA BARANG],MATCH(ROW()-1,Table2[//]))</f>
        <v>PC mika cermin PC 218</v>
      </c>
      <c r="B1642" s="7">
        <f>INDEX(Table2[TT],MATCH(ROW()-1,Table2[//]))</f>
        <v>5</v>
      </c>
      <c r="C1642" s="8" t="str">
        <f>INDEX(Table2[KET],MATCH(ROW()-1,Table2[//]))</f>
        <v>288 pc</v>
      </c>
    </row>
    <row r="1643" spans="1:3">
      <c r="A1643" s="6" t="str">
        <f>INDEX(Table2[NAMA BARANG],MATCH(ROW()-1,Table2[//]))</f>
        <v>PC P A0960 mobil tarik</v>
      </c>
      <c r="B1643" s="7">
        <f>INDEX(Table2[TT],MATCH(ROW()-1,Table2[//]))</f>
        <v>3</v>
      </c>
      <c r="C1643" s="8" t="str">
        <f>INDEX(Table2[KET],MATCH(ROW()-1,Table2[//]))</f>
        <v>96 pc</v>
      </c>
    </row>
    <row r="1644" spans="1:3">
      <c r="A1644" s="6" t="str">
        <f>INDEX(Table2[NAMA BARANG],MATCH(ROW()-1,Table2[//]))</f>
        <v>PC PB 22</v>
      </c>
      <c r="B1644" s="7">
        <f>INDEX(Table2[TT],MATCH(ROW()-1,Table2[//]))</f>
        <v>25</v>
      </c>
      <c r="C1644" s="8" t="str">
        <f>INDEX(Table2[KET],MATCH(ROW()-1,Table2[//]))</f>
        <v>96 pc</v>
      </c>
    </row>
    <row r="1645" spans="1:3">
      <c r="A1645" s="6" t="str">
        <f>INDEX(Table2[NAMA BARANG],MATCH(ROW()-1,Table2[//]))</f>
        <v>PC pkm 8861</v>
      </c>
      <c r="B1645" s="7">
        <f>INDEX(Table2[TT],MATCH(ROW()-1,Table2[//]))</f>
        <v>2</v>
      </c>
      <c r="C1645" s="8">
        <f>INDEX(Table2[KET],MATCH(ROW()-1,Table2[//]))</f>
        <v>0</v>
      </c>
    </row>
    <row r="1646" spans="1:3">
      <c r="A1646" s="6" t="str">
        <f>INDEX(Table2[NAMA BARANG],MATCH(ROW()-1,Table2[//]))</f>
        <v>PC Plst 0093</v>
      </c>
      <c r="B1646" s="7">
        <f>INDEX(Table2[TT],MATCH(ROW()-1,Table2[//]))</f>
        <v>2</v>
      </c>
      <c r="C1646" s="8" t="str">
        <f>INDEX(Table2[KET],MATCH(ROW()-1,Table2[//]))</f>
        <v>192 pc</v>
      </c>
    </row>
    <row r="1647" spans="1:3">
      <c r="A1647" s="6" t="str">
        <f>INDEX(Table2[NAMA BARANG],MATCH(ROW()-1,Table2[//]))</f>
        <v>PC Plst 20107 WB</v>
      </c>
      <c r="B1647" s="7">
        <f>INDEX(Table2[TT],MATCH(ROW()-1,Table2[//]))</f>
        <v>2</v>
      </c>
      <c r="C1647" s="8" t="str">
        <f>INDEX(Table2[KET],MATCH(ROW()-1,Table2[//]))</f>
        <v>96 pc</v>
      </c>
    </row>
    <row r="1648" spans="1:3">
      <c r="A1648" s="6" t="str">
        <f>INDEX(Table2[NAMA BARANG],MATCH(ROW()-1,Table2[//]))</f>
        <v>PC Plst 908 Sailormoon</v>
      </c>
      <c r="B1648" s="7">
        <f>INDEX(Table2[TT],MATCH(ROW()-1,Table2[//]))</f>
        <v>3</v>
      </c>
      <c r="C1648" s="8" t="str">
        <f>INDEX(Table2[KET],MATCH(ROW()-1,Table2[//]))</f>
        <v>24 ls</v>
      </c>
    </row>
    <row r="1649" spans="1:3">
      <c r="A1649" s="6" t="str">
        <f>INDEX(Table2[NAMA BARANG],MATCH(ROW()-1,Table2[//]))</f>
        <v>PC Plst Disney 0093/ SB-36-2 M Mouse</v>
      </c>
      <c r="B1649" s="7">
        <f>INDEX(Table2[TT],MATCH(ROW()-1,Table2[//]))</f>
        <v>3</v>
      </c>
      <c r="C1649" s="8" t="str">
        <f>INDEX(Table2[KET],MATCH(ROW()-1,Table2[//]))</f>
        <v>192 pc</v>
      </c>
    </row>
    <row r="1650" spans="1:3">
      <c r="A1650" s="6" t="str">
        <f>INDEX(Table2[NAMA BARANG],MATCH(ROW()-1,Table2[//]))</f>
        <v>PC Plst HT 1024 minion</v>
      </c>
      <c r="B1650" s="7">
        <f>INDEX(Table2[TT],MATCH(ROW()-1,Table2[//]))</f>
        <v>6</v>
      </c>
      <c r="C1650" s="8" t="str">
        <f>INDEX(Table2[KET],MATCH(ROW()-1,Table2[//]))</f>
        <v>216 pc</v>
      </c>
    </row>
    <row r="1651" spans="1:3">
      <c r="A1651" s="6" t="str">
        <f>INDEX(Table2[NAMA BARANG],MATCH(ROW()-1,Table2[//]))</f>
        <v>PC Plst HT 406</v>
      </c>
      <c r="B1651" s="7">
        <f>INDEX(Table2[TT],MATCH(ROW()-1,Table2[//]))</f>
        <v>7</v>
      </c>
      <c r="C1651" s="8" t="str">
        <f>INDEX(Table2[KET],MATCH(ROW()-1,Table2[//]))</f>
        <v>288 pc</v>
      </c>
    </row>
    <row r="1652" spans="1:3">
      <c r="A1652" s="6" t="str">
        <f>INDEX(Table2[NAMA BARANG],MATCH(ROW()-1,Table2[//]))</f>
        <v>PC Plst kotak B 1F 1502</v>
      </c>
      <c r="B1652" s="7">
        <f>INDEX(Table2[TT],MATCH(ROW()-1,Table2[//]))</f>
        <v>25</v>
      </c>
      <c r="C1652" s="8" t="str">
        <f>INDEX(Table2[KET],MATCH(ROW()-1,Table2[//]))</f>
        <v>20 ls</v>
      </c>
    </row>
    <row r="1653" spans="1:3">
      <c r="A1653" s="6" t="str">
        <f>INDEX(Table2[NAMA BARANG],MATCH(ROW()-1,Table2[//]))</f>
        <v>PC Plst kotak B 1F 1504</v>
      </c>
      <c r="B1653" s="7">
        <f>INDEX(Table2[TT],MATCH(ROW()-1,Table2[//]))</f>
        <v>20</v>
      </c>
      <c r="C1653" s="8" t="str">
        <f>INDEX(Table2[KET],MATCH(ROW()-1,Table2[//]))</f>
        <v>25 ls</v>
      </c>
    </row>
    <row r="1654" spans="1:3">
      <c r="A1654" s="6" t="str">
        <f>INDEX(Table2[NAMA BARANG],MATCH(ROW()-1,Table2[//]))</f>
        <v>PC Plst PC-102 PB (Princess/ Disney)</v>
      </c>
      <c r="B1654" s="7">
        <f>INDEX(Table2[TT],MATCH(ROW()-1,Table2[//]))</f>
        <v>2</v>
      </c>
      <c r="C1654" s="8" t="str">
        <f>INDEX(Table2[KET],MATCH(ROW()-1,Table2[//]))</f>
        <v>57 ls</v>
      </c>
    </row>
    <row r="1655" spans="1:3">
      <c r="A1655" s="6" t="str">
        <f>INDEX(Table2[NAMA BARANG],MATCH(ROW()-1,Table2[//]))</f>
        <v>PC Plst SH 0121</v>
      </c>
      <c r="B1655" s="7">
        <f>INDEX(Table2[TT],MATCH(ROW()-1,Table2[//]))</f>
        <v>3</v>
      </c>
      <c r="C1655" s="8" t="str">
        <f>INDEX(Table2[KET],MATCH(ROW()-1,Table2[//]))</f>
        <v>96 pc</v>
      </c>
    </row>
    <row r="1656" spans="1:3">
      <c r="A1656" s="6" t="str">
        <f>INDEX(Table2[NAMA BARANG],MATCH(ROW()-1,Table2[//]))</f>
        <v>PC Plst SN 7206</v>
      </c>
      <c r="B1656" s="7">
        <f>INDEX(Table2[TT],MATCH(ROW()-1,Table2[//]))</f>
        <v>5</v>
      </c>
      <c r="C1656" s="8">
        <f>INDEX(Table2[KET],MATCH(ROW()-1,Table2[//]))</f>
        <v>96</v>
      </c>
    </row>
    <row r="1657" spans="1:3">
      <c r="A1657" s="6" t="str">
        <f>INDEX(Table2[NAMA BARANG],MATCH(ROW()-1,Table2[//]))</f>
        <v>PC Plst Topla PBC-05</v>
      </c>
      <c r="B1657" s="7">
        <f>INDEX(Table2[TT],MATCH(ROW()-1,Table2[//]))</f>
        <v>6</v>
      </c>
      <c r="C1657" s="8" t="str">
        <f>INDEX(Table2[KET],MATCH(ROW()-1,Table2[//]))</f>
        <v>20 ls</v>
      </c>
    </row>
    <row r="1658" spans="1:3">
      <c r="A1658" s="6" t="str">
        <f>INDEX(Table2[NAMA BARANG],MATCH(ROW()-1,Table2[//]))</f>
        <v>PC Plst TT 6800-6802 kitty</v>
      </c>
      <c r="B1658" s="7">
        <f>INDEX(Table2[TT],MATCH(ROW()-1,Table2[//]))</f>
        <v>5</v>
      </c>
      <c r="C1658" s="8" t="str">
        <f>INDEX(Table2[KET],MATCH(ROW()-1,Table2[//]))</f>
        <v>96 pc</v>
      </c>
    </row>
    <row r="1659" spans="1:3">
      <c r="A1659" s="6" t="str">
        <f>INDEX(Table2[NAMA BARANG],MATCH(ROW()-1,Table2[//]))</f>
        <v>PC Plst TT 6800-6802 Thomas</v>
      </c>
      <c r="B1659" s="7">
        <f>INDEX(Table2[TT],MATCH(ROW()-1,Table2[//]))</f>
        <v>2</v>
      </c>
      <c r="C1659" s="8" t="str">
        <f>INDEX(Table2[KET],MATCH(ROW()-1,Table2[//]))</f>
        <v>96 pc</v>
      </c>
    </row>
    <row r="1660" spans="1:3">
      <c r="A1660" s="6" t="str">
        <f>INDEX(Table2[NAMA BARANG],MATCH(ROW()-1,Table2[//]))</f>
        <v>PC Plst WB-20108</v>
      </c>
      <c r="B1660" s="7">
        <f>INDEX(Table2[TT],MATCH(ROW()-1,Table2[//]))</f>
        <v>1</v>
      </c>
      <c r="C1660" s="8" t="str">
        <f>INDEX(Table2[KET],MATCH(ROW()-1,Table2[//]))</f>
        <v>96 pc</v>
      </c>
    </row>
    <row r="1661" spans="1:3">
      <c r="A1661" s="6" t="str">
        <f>INDEX(Table2[NAMA BARANG],MATCH(ROW()-1,Table2[//]))</f>
        <v>Pc PS 002</v>
      </c>
      <c r="B1661" s="7">
        <f>INDEX(Table2[TT],MATCH(ROW()-1,Table2[//]))</f>
        <v>12</v>
      </c>
      <c r="C1661" s="8" t="str">
        <f>INDEX(Table2[KET],MATCH(ROW()-1,Table2[//]))</f>
        <v>120 pc</v>
      </c>
    </row>
    <row r="1662" spans="1:3">
      <c r="A1662" s="6" t="str">
        <f>INDEX(Table2[NAMA BARANG],MATCH(ROW()-1,Table2[//]))</f>
        <v>PC r 64</v>
      </c>
      <c r="B1662" s="7">
        <f>INDEX(Table2[TT],MATCH(ROW()-1,Table2[//]))</f>
        <v>4</v>
      </c>
      <c r="C1662" s="8" t="str">
        <f>INDEX(Table2[KET],MATCH(ROW()-1,Table2[//]))</f>
        <v>216 pc</v>
      </c>
    </row>
    <row r="1663" spans="1:3">
      <c r="A1663" s="6" t="str">
        <f>INDEX(Table2[NAMA BARANG],MATCH(ROW()-1,Table2[//]))</f>
        <v>PC Ret 1006</v>
      </c>
      <c r="B1663" s="7">
        <f>INDEX(Table2[TT],MATCH(ROW()-1,Table2[//]))</f>
        <v>15</v>
      </c>
      <c r="C1663" s="8" t="str">
        <f>INDEX(Table2[KET],MATCH(ROW()-1,Table2[//]))</f>
        <v>432 pc</v>
      </c>
    </row>
    <row r="1664" spans="1:3">
      <c r="A1664" s="6" t="str">
        <f>INDEX(Table2[NAMA BARANG],MATCH(ROW()-1,Table2[//]))</f>
        <v>PC Ret 1123</v>
      </c>
      <c r="B1664" s="7">
        <f>INDEX(Table2[TT],MATCH(ROW()-1,Table2[//]))</f>
        <v>1</v>
      </c>
      <c r="C1664" s="8" t="str">
        <f>INDEX(Table2[KET],MATCH(ROW()-1,Table2[//]))</f>
        <v>18 ls</v>
      </c>
    </row>
    <row r="1665" spans="1:3">
      <c r="A1665" s="6" t="str">
        <f>INDEX(Table2[NAMA BARANG],MATCH(ROW()-1,Table2[//]))</f>
        <v>PC Ret 192 coffee</v>
      </c>
      <c r="B1665" s="7">
        <f>INDEX(Table2[TT],MATCH(ROW()-1,Table2[//]))</f>
        <v>2</v>
      </c>
      <c r="C1665" s="8" t="str">
        <f>INDEX(Table2[KET],MATCH(ROW()-1,Table2[//]))</f>
        <v>240 pc</v>
      </c>
    </row>
    <row r="1666" spans="1:3">
      <c r="A1666" s="6" t="str">
        <f>INDEX(Table2[NAMA BARANG],MATCH(ROW()-1,Table2[//]))</f>
        <v>PC Ret 2 oval Burung Hantu</v>
      </c>
      <c r="B1666" s="7">
        <f>INDEX(Table2[TT],MATCH(ROW()-1,Table2[//]))</f>
        <v>1</v>
      </c>
      <c r="C1666" s="8" t="str">
        <f>INDEX(Table2[KET],MATCH(ROW()-1,Table2[//]))</f>
        <v>40 ls</v>
      </c>
    </row>
    <row r="1667" spans="1:3">
      <c r="A1667" s="6" t="str">
        <f>INDEX(Table2[NAMA BARANG],MATCH(ROW()-1,Table2[//]))</f>
        <v>PC Ret 2M 8126A</v>
      </c>
      <c r="B1667" s="7">
        <f>INDEX(Table2[TT],MATCH(ROW()-1,Table2[//]))</f>
        <v>1</v>
      </c>
      <c r="C1667" s="8" t="str">
        <f>INDEX(Table2[KET],MATCH(ROW()-1,Table2[//]))</f>
        <v>168 pc</v>
      </c>
    </row>
    <row r="1668" spans="1:3">
      <c r="A1668" s="6" t="str">
        <f>INDEX(Table2[NAMA BARANG],MATCH(ROW()-1,Table2[//]))</f>
        <v>PC Ret 2T 8850</v>
      </c>
      <c r="B1668" s="7">
        <f>INDEX(Table2[TT],MATCH(ROW()-1,Table2[//]))</f>
        <v>1</v>
      </c>
      <c r="C1668" s="8">
        <f>INDEX(Table2[KET],MATCH(ROW()-1,Table2[//]))</f>
        <v>0</v>
      </c>
    </row>
    <row r="1669" spans="1:3">
      <c r="A1669" s="6" t="str">
        <f>INDEX(Table2[NAMA BARANG],MATCH(ROW()-1,Table2[//]))</f>
        <v>PC Ret 337</v>
      </c>
      <c r="B1669" s="7">
        <f>INDEX(Table2[TT],MATCH(ROW()-1,Table2[//]))</f>
        <v>2</v>
      </c>
      <c r="C1669" s="8">
        <f>INDEX(Table2[KET],MATCH(ROW()-1,Table2[//]))</f>
        <v>0</v>
      </c>
    </row>
    <row r="1670" spans="1:3">
      <c r="A1670" s="6" t="str">
        <f>INDEX(Table2[NAMA BARANG],MATCH(ROW()-1,Table2[//]))</f>
        <v>PC Ret 3478</v>
      </c>
      <c r="B1670" s="7">
        <f>INDEX(Table2[TT],MATCH(ROW()-1,Table2[//]))</f>
        <v>2</v>
      </c>
      <c r="C1670" s="8" t="str">
        <f>INDEX(Table2[KET],MATCH(ROW()-1,Table2[//]))</f>
        <v>1200 pc</v>
      </c>
    </row>
    <row r="1671" spans="1:3">
      <c r="A1671" s="6" t="str">
        <f>INDEX(Table2[NAMA BARANG],MATCH(ROW()-1,Table2[//]))</f>
        <v>PC Ret 5080</v>
      </c>
      <c r="B1671" s="7">
        <f>INDEX(Table2[TT],MATCH(ROW()-1,Table2[//]))</f>
        <v>1</v>
      </c>
      <c r="C1671" s="8">
        <f>INDEX(Table2[KET],MATCH(ROW()-1,Table2[//]))</f>
        <v>0</v>
      </c>
    </row>
    <row r="1672" spans="1:3">
      <c r="A1672" s="6" t="str">
        <f>INDEX(Table2[NAMA BARANG],MATCH(ROW()-1,Table2[//]))</f>
        <v>PC Ret 5198</v>
      </c>
      <c r="B1672" s="7">
        <f>INDEX(Table2[TT],MATCH(ROW()-1,Table2[//]))</f>
        <v>4</v>
      </c>
      <c r="C1672" s="8" t="str">
        <f>INDEX(Table2[KET],MATCH(ROW()-1,Table2[//]))</f>
        <v>8 ls</v>
      </c>
    </row>
    <row r="1673" spans="1:3">
      <c r="A1673" s="6" t="str">
        <f>INDEX(Table2[NAMA BARANG],MATCH(ROW()-1,Table2[//]))</f>
        <v>PC Ret 6658</v>
      </c>
      <c r="B1673" s="7">
        <f>INDEX(Table2[TT],MATCH(ROW()-1,Table2[//]))</f>
        <v>2</v>
      </c>
      <c r="C1673" s="8" t="str">
        <f>INDEX(Table2[KET],MATCH(ROW()-1,Table2[//]))</f>
        <v>10 ls</v>
      </c>
    </row>
    <row r="1674" spans="1:3">
      <c r="A1674" s="6" t="str">
        <f>INDEX(Table2[NAMA BARANG],MATCH(ROW()-1,Table2[//]))</f>
        <v>PC Ret 6806 (6813)/ 6808</v>
      </c>
      <c r="B1674" s="7">
        <f>INDEX(Table2[TT],MATCH(ROW()-1,Table2[//]))</f>
        <v>8</v>
      </c>
      <c r="C1674" s="8" t="str">
        <f>INDEX(Table2[KET],MATCH(ROW()-1,Table2[//]))</f>
        <v>20 ls</v>
      </c>
    </row>
    <row r="1675" spans="1:3">
      <c r="A1675" s="6" t="str">
        <f>INDEX(Table2[NAMA BARANG],MATCH(ROW()-1,Table2[//]))</f>
        <v>PC Ret 686</v>
      </c>
      <c r="B1675" s="7">
        <f>INDEX(Table2[TT],MATCH(ROW()-1,Table2[//]))</f>
        <v>2</v>
      </c>
      <c r="C1675" s="8" t="str">
        <f>INDEX(Table2[KET],MATCH(ROW()-1,Table2[//]))</f>
        <v>10 ls</v>
      </c>
    </row>
    <row r="1676" spans="1:3">
      <c r="A1676" s="6" t="str">
        <f>INDEX(Table2[NAMA BARANG],MATCH(ROW()-1,Table2[//]))</f>
        <v>PC Ret 802(2)/ 8031(2)</v>
      </c>
      <c r="B1676" s="7">
        <f>INDEX(Table2[TT],MATCH(ROW()-1,Table2[//]))</f>
        <v>2</v>
      </c>
      <c r="C1676" s="8" t="str">
        <f>INDEX(Table2[KET],MATCH(ROW()-1,Table2[//]))</f>
        <v>18 ls</v>
      </c>
    </row>
    <row r="1677" spans="1:3">
      <c r="A1677" s="6" t="str">
        <f>INDEX(Table2[NAMA BARANG],MATCH(ROW()-1,Table2[//]))</f>
        <v>PC Ret 8155(2)/ Ret 8118 (1)</v>
      </c>
      <c r="B1677" s="7">
        <f>INDEX(Table2[TT],MATCH(ROW()-1,Table2[//]))</f>
        <v>3</v>
      </c>
      <c r="C1677" s="8">
        <f>INDEX(Table2[KET],MATCH(ROW()-1,Table2[//]))</f>
        <v>198</v>
      </c>
    </row>
    <row r="1678" spans="1:3">
      <c r="A1678" s="6" t="str">
        <f>INDEX(Table2[NAMA BARANG],MATCH(ROW()-1,Table2[//]))</f>
        <v xml:space="preserve">PC Ret 8298 </v>
      </c>
      <c r="B1678" s="7">
        <f>INDEX(Table2[TT],MATCH(ROW()-1,Table2[//]))</f>
        <v>1</v>
      </c>
      <c r="C1678" s="8" t="str">
        <f>INDEX(Table2[KET],MATCH(ROW()-1,Table2[//]))</f>
        <v>18 ls</v>
      </c>
    </row>
    <row r="1679" spans="1:3">
      <c r="A1679" s="6" t="str">
        <f>INDEX(Table2[NAMA BARANG],MATCH(ROW()-1,Table2[//]))</f>
        <v>PC Ret 8360</v>
      </c>
      <c r="B1679" s="7">
        <f>INDEX(Table2[TT],MATCH(ROW()-1,Table2[//]))</f>
        <v>1</v>
      </c>
      <c r="C1679" s="8" t="str">
        <f>INDEX(Table2[KET],MATCH(ROW()-1,Table2[//]))</f>
        <v>18 ls</v>
      </c>
    </row>
    <row r="1680" spans="1:3">
      <c r="A1680" s="6" t="str">
        <f>INDEX(Table2[NAMA BARANG],MATCH(ROW()-1,Table2[//]))</f>
        <v>PC Ret 8963</v>
      </c>
      <c r="B1680" s="7">
        <f>INDEX(Table2[TT],MATCH(ROW()-1,Table2[//]))</f>
        <v>1</v>
      </c>
      <c r="C1680" s="8" t="str">
        <f>INDEX(Table2[KET],MATCH(ROW()-1,Table2[//]))</f>
        <v>216 pc</v>
      </c>
    </row>
    <row r="1681" spans="1:3">
      <c r="A1681" s="6" t="str">
        <f>INDEX(Table2[NAMA BARANG],MATCH(ROW()-1,Table2[//]))</f>
        <v>PC Ret 906 (6181)</v>
      </c>
      <c r="B1681" s="7">
        <f>INDEX(Table2[TT],MATCH(ROW()-1,Table2[//]))</f>
        <v>7</v>
      </c>
      <c r="C1681" s="8" t="str">
        <f>INDEX(Table2[KET],MATCH(ROW()-1,Table2[//]))</f>
        <v>20 ls</v>
      </c>
    </row>
    <row r="1682" spans="1:3">
      <c r="A1682" s="6" t="str">
        <f>INDEX(Table2[NAMA BARANG],MATCH(ROW()-1,Table2[//]))</f>
        <v>PC Ret 908</v>
      </c>
      <c r="B1682" s="7">
        <f>INDEX(Table2[TT],MATCH(ROW()-1,Table2[//]))</f>
        <v>17</v>
      </c>
      <c r="C1682" s="8" t="str">
        <f>INDEX(Table2[KET],MATCH(ROW()-1,Table2[//]))</f>
        <v>20 ls</v>
      </c>
    </row>
    <row r="1683" spans="1:3">
      <c r="A1683" s="6" t="str">
        <f>INDEX(Table2[NAMA BARANG],MATCH(ROW()-1,Table2[//]))</f>
        <v>PC Ret 9207 Strong</v>
      </c>
      <c r="B1683" s="7">
        <f>INDEX(Table2[TT],MATCH(ROW()-1,Table2[//]))</f>
        <v>3</v>
      </c>
      <c r="C1683" s="8" t="str">
        <f>INDEX(Table2[KET],MATCH(ROW()-1,Table2[//]))</f>
        <v>20 ls</v>
      </c>
    </row>
    <row r="1684" spans="1:3">
      <c r="A1684" s="6" t="str">
        <f>INDEX(Table2[NAMA BARANG],MATCH(ROW()-1,Table2[//]))</f>
        <v>PC Ret 9308</v>
      </c>
      <c r="B1684" s="7">
        <f>INDEX(Table2[TT],MATCH(ROW()-1,Table2[//]))</f>
        <v>1</v>
      </c>
      <c r="C1684" s="8" t="str">
        <f>INDEX(Table2[KET],MATCH(ROW()-1,Table2[//]))</f>
        <v>15 ls</v>
      </c>
    </row>
    <row r="1685" spans="1:3">
      <c r="A1685" s="6" t="str">
        <f>INDEX(Table2[NAMA BARANG],MATCH(ROW()-1,Table2[//]))</f>
        <v>PC Ret Beile Dog 8881(3)/ 8882 restleting(3)</v>
      </c>
      <c r="B1685" s="7">
        <f>INDEX(Table2[TT],MATCH(ROW()-1,Table2[//]))</f>
        <v>6</v>
      </c>
      <c r="C1685" s="8" t="str">
        <f>INDEX(Table2[KET],MATCH(ROW()-1,Table2[//]))</f>
        <v>20 ls</v>
      </c>
    </row>
    <row r="1686" spans="1:3">
      <c r="A1686" s="6" t="str">
        <f>INDEX(Table2[NAMA BARANG],MATCH(ROW()-1,Table2[//]))</f>
        <v>PC Ret Cool Zone 8848</v>
      </c>
      <c r="B1686" s="7">
        <f>INDEX(Table2[TT],MATCH(ROW()-1,Table2[//]))</f>
        <v>1</v>
      </c>
      <c r="C1686" s="8" t="str">
        <f>INDEX(Table2[KET],MATCH(ROW()-1,Table2[//]))</f>
        <v>16 ls</v>
      </c>
    </row>
    <row r="1687" spans="1:3">
      <c r="A1687" s="6" t="str">
        <f>INDEX(Table2[NAMA BARANG],MATCH(ROW()-1,Table2[//]))</f>
        <v>PC Ret CQ9-052</v>
      </c>
      <c r="B1687" s="7">
        <f>INDEX(Table2[TT],MATCH(ROW()-1,Table2[//]))</f>
        <v>1</v>
      </c>
      <c r="C1687" s="8" t="str">
        <f>INDEX(Table2[KET],MATCH(ROW()-1,Table2[//]))</f>
        <v>198 pc</v>
      </c>
    </row>
    <row r="1688" spans="1:3">
      <c r="A1688" s="6" t="str">
        <f>INDEX(Table2[NAMA BARANG],MATCH(ROW()-1,Table2[//]))</f>
        <v>PC Ret DM 6210</v>
      </c>
      <c r="B1688" s="7">
        <f>INDEX(Table2[TT],MATCH(ROW()-1,Table2[//]))</f>
        <v>1</v>
      </c>
      <c r="C1688" s="8" t="str">
        <f>INDEX(Table2[KET],MATCH(ROW()-1,Table2[//]))</f>
        <v>180 pc</v>
      </c>
    </row>
    <row r="1689" spans="1:3">
      <c r="A1689" s="6" t="str">
        <f>INDEX(Table2[NAMA BARANG],MATCH(ROW()-1,Table2[//]))</f>
        <v>PC Ret Hj D 4167</v>
      </c>
      <c r="B1689" s="7">
        <f>INDEX(Table2[TT],MATCH(ROW()-1,Table2[//]))</f>
        <v>2</v>
      </c>
      <c r="C1689" s="8" t="str">
        <f>INDEX(Table2[KET],MATCH(ROW()-1,Table2[//]))</f>
        <v>192 pc</v>
      </c>
    </row>
    <row r="1690" spans="1:3">
      <c r="A1690" s="6" t="str">
        <f>INDEX(Table2[NAMA BARANG],MATCH(ROW()-1,Table2[//]))</f>
        <v>PC Ret Hj D 4170</v>
      </c>
      <c r="B1690" s="7">
        <f>INDEX(Table2[TT],MATCH(ROW()-1,Table2[//]))</f>
        <v>1</v>
      </c>
      <c r="C1690" s="8">
        <f>INDEX(Table2[KET],MATCH(ROW()-1,Table2[//]))</f>
        <v>0</v>
      </c>
    </row>
    <row r="1691" spans="1:3">
      <c r="A1691" s="6" t="str">
        <f>INDEX(Table2[NAMA BARANG],MATCH(ROW()-1,Table2[//]))</f>
        <v>PC ret imitasi 385</v>
      </c>
      <c r="B1691" s="7">
        <f>INDEX(Table2[TT],MATCH(ROW()-1,Table2[//]))</f>
        <v>3</v>
      </c>
      <c r="C1691" s="8" t="str">
        <f>INDEX(Table2[KET],MATCH(ROW()-1,Table2[//]))</f>
        <v>27 ls</v>
      </c>
    </row>
    <row r="1692" spans="1:3">
      <c r="A1692" s="6" t="str">
        <f>INDEX(Table2[NAMA BARANG],MATCH(ROW()-1,Table2[//]))</f>
        <v>PC Ret Imitasi Disney Mbl/ Ben-10/ Boneka/ Naruto/ Brb/ Strobery/ Spider</v>
      </c>
      <c r="B1692" s="7">
        <f>INDEX(Table2[TT],MATCH(ROW()-1,Table2[//]))</f>
        <v>10</v>
      </c>
      <c r="C1692" s="8" t="str">
        <f>INDEX(Table2[KET],MATCH(ROW()-1,Table2[//]))</f>
        <v>60 ls</v>
      </c>
    </row>
    <row r="1693" spans="1:3">
      <c r="A1693" s="6" t="str">
        <f>INDEX(Table2[NAMA BARANG],MATCH(ROW()-1,Table2[//]))</f>
        <v>PC Ret JX-5626 MM</v>
      </c>
      <c r="B1693" s="7">
        <f>INDEX(Table2[TT],MATCH(ROW()-1,Table2[//]))</f>
        <v>4</v>
      </c>
      <c r="C1693" s="8" t="str">
        <f>INDEX(Table2[KET],MATCH(ROW()-1,Table2[//]))</f>
        <v>360 pc</v>
      </c>
    </row>
    <row r="1694" spans="1:3">
      <c r="A1694" s="6" t="str">
        <f>INDEX(Table2[NAMA BARANG],MATCH(ROW()-1,Table2[//]))</f>
        <v>PC Ret JX-93007</v>
      </c>
      <c r="B1694" s="7">
        <f>INDEX(Table2[TT],MATCH(ROW()-1,Table2[//]))</f>
        <v>1</v>
      </c>
      <c r="C1694" s="8" t="str">
        <f>INDEX(Table2[KET],MATCH(ROW()-1,Table2[//]))</f>
        <v>144 pc</v>
      </c>
    </row>
    <row r="1695" spans="1:3">
      <c r="A1695" s="6" t="str">
        <f>INDEX(Table2[NAMA BARANG],MATCH(ROW()-1,Table2[//]))</f>
        <v>PC Ret Kain 1245 FR(12)/ 3175(1)</v>
      </c>
      <c r="B1695" s="7">
        <f>INDEX(Table2[TT],MATCH(ROW()-1,Table2[//]))</f>
        <v>13</v>
      </c>
      <c r="C1695" s="8" t="str">
        <f>INDEX(Table2[KET],MATCH(ROW()-1,Table2[//]))</f>
        <v>160 pc</v>
      </c>
    </row>
    <row r="1696" spans="1:3">
      <c r="A1696" s="6" t="str">
        <f>INDEX(Table2[NAMA BARANG],MATCH(ROW()-1,Table2[//]))</f>
        <v>PC Ret Kain XD 3308 FR</v>
      </c>
      <c r="B1696" s="7">
        <f>INDEX(Table2[TT],MATCH(ROW()-1,Table2[//]))</f>
        <v>12</v>
      </c>
      <c r="C1696" s="8" t="str">
        <f>INDEX(Table2[KET],MATCH(ROW()-1,Table2[//]))</f>
        <v>160 pc</v>
      </c>
    </row>
    <row r="1697" spans="1:3">
      <c r="A1697" s="6" t="str">
        <f>INDEX(Table2[NAMA BARANG],MATCH(ROW()-1,Table2[//]))</f>
        <v>PC Ret Ky 1114</v>
      </c>
      <c r="B1697" s="7">
        <f>INDEX(Table2[TT],MATCH(ROW()-1,Table2[//]))</f>
        <v>10</v>
      </c>
      <c r="C1697" s="8" t="str">
        <f>INDEX(Table2[KET],MATCH(ROW()-1,Table2[//]))</f>
        <v>144 pc</v>
      </c>
    </row>
    <row r="1698" spans="1:3">
      <c r="A1698" s="6" t="str">
        <f>INDEX(Table2[NAMA BARANG],MATCH(ROW()-1,Table2[//]))</f>
        <v>PC Ret Ky 1123</v>
      </c>
      <c r="B1698" s="7">
        <f>INDEX(Table2[TT],MATCH(ROW()-1,Table2[//]))</f>
        <v>6</v>
      </c>
      <c r="C1698" s="8" t="str">
        <f>INDEX(Table2[KET],MATCH(ROW()-1,Table2[//]))</f>
        <v>144 pc</v>
      </c>
    </row>
    <row r="1699" spans="1:3">
      <c r="A1699" s="6" t="str">
        <f>INDEX(Table2[NAMA BARANG],MATCH(ROW()-1,Table2[//]))</f>
        <v>PC Ret Ky 1186(3)/ 1203(4)</v>
      </c>
      <c r="B1699" s="7">
        <f>INDEX(Table2[TT],MATCH(ROW()-1,Table2[//]))</f>
        <v>7</v>
      </c>
      <c r="C1699" s="8" t="str">
        <f>INDEX(Table2[KET],MATCH(ROW()-1,Table2[//]))</f>
        <v>144 PCS</v>
      </c>
    </row>
    <row r="1700" spans="1:3">
      <c r="A1700" s="6" t="str">
        <f>INDEX(Table2[NAMA BARANG],MATCH(ROW()-1,Table2[//]))</f>
        <v>PC Ret Ky 1192</v>
      </c>
      <c r="B1700" s="7">
        <f>INDEX(Table2[TT],MATCH(ROW()-1,Table2[//]))</f>
        <v>2</v>
      </c>
      <c r="C1700" s="8" t="str">
        <f>INDEX(Table2[KET],MATCH(ROW()-1,Table2[//]))</f>
        <v>144 pc</v>
      </c>
    </row>
    <row r="1701" spans="1:3">
      <c r="A1701" s="6" t="str">
        <f>INDEX(Table2[NAMA BARANG],MATCH(ROW()-1,Table2[//]))</f>
        <v>PC Ret Ky 1194</v>
      </c>
      <c r="B1701" s="7">
        <f>INDEX(Table2[TT],MATCH(ROW()-1,Table2[//]))</f>
        <v>6</v>
      </c>
      <c r="C1701" s="8" t="str">
        <f>INDEX(Table2[KET],MATCH(ROW()-1,Table2[//]))</f>
        <v>144 pc</v>
      </c>
    </row>
    <row r="1702" spans="1:3">
      <c r="A1702" s="6" t="str">
        <f>INDEX(Table2[NAMA BARANG],MATCH(ROW()-1,Table2[//]))</f>
        <v>PC Ret Ky 1196</v>
      </c>
      <c r="B1702" s="7">
        <f>INDEX(Table2[TT],MATCH(ROW()-1,Table2[//]))</f>
        <v>17</v>
      </c>
      <c r="C1702" s="8" t="str">
        <f>INDEX(Table2[KET],MATCH(ROW()-1,Table2[//]))</f>
        <v>144 pc</v>
      </c>
    </row>
    <row r="1703" spans="1:3">
      <c r="A1703" s="6" t="str">
        <f>INDEX(Table2[NAMA BARANG],MATCH(ROW()-1,Table2[//]))</f>
        <v>PC Ret Ky 1202</v>
      </c>
      <c r="B1703" s="7">
        <f>INDEX(Table2[TT],MATCH(ROW()-1,Table2[//]))</f>
        <v>4</v>
      </c>
      <c r="C1703" s="8" t="str">
        <f>INDEX(Table2[KET],MATCH(ROW()-1,Table2[//]))</f>
        <v>144 PCS</v>
      </c>
    </row>
    <row r="1704" spans="1:3">
      <c r="A1704" s="6" t="str">
        <f>INDEX(Table2[NAMA BARANG],MATCH(ROW()-1,Table2[//]))</f>
        <v>PC Ret Ky 6159</v>
      </c>
      <c r="B1704" s="7">
        <f>INDEX(Table2[TT],MATCH(ROW()-1,Table2[//]))</f>
        <v>10</v>
      </c>
      <c r="C1704" s="8" t="str">
        <f>INDEX(Table2[KET],MATCH(ROW()-1,Table2[//]))</f>
        <v>144 pc</v>
      </c>
    </row>
    <row r="1705" spans="1:3">
      <c r="A1705" s="6" t="str">
        <f>INDEX(Table2[NAMA BARANG],MATCH(ROW()-1,Table2[//]))</f>
        <v>PC Ret Ky 6173</v>
      </c>
      <c r="B1705" s="7">
        <f>INDEX(Table2[TT],MATCH(ROW()-1,Table2[//]))</f>
        <v>9</v>
      </c>
      <c r="C1705" s="8" t="str">
        <f>INDEX(Table2[KET],MATCH(ROW()-1,Table2[//]))</f>
        <v>144 pc</v>
      </c>
    </row>
    <row r="1706" spans="1:3">
      <c r="A1706" s="6" t="str">
        <f>INDEX(Table2[NAMA BARANG],MATCH(ROW()-1,Table2[//]))</f>
        <v>PC Ret Ky 6186</v>
      </c>
      <c r="B1706" s="7">
        <f>INDEX(Table2[TT],MATCH(ROW()-1,Table2[//]))</f>
        <v>4</v>
      </c>
      <c r="C1706" s="8" t="str">
        <f>INDEX(Table2[KET],MATCH(ROW()-1,Table2[//]))</f>
        <v>144 pc</v>
      </c>
    </row>
    <row r="1707" spans="1:3">
      <c r="A1707" s="6" t="str">
        <f>INDEX(Table2[NAMA BARANG],MATCH(ROW()-1,Table2[//]))</f>
        <v>PC Ret Ky 6197</v>
      </c>
      <c r="B1707" s="7">
        <f>INDEX(Table2[TT],MATCH(ROW()-1,Table2[//]))</f>
        <v>12</v>
      </c>
      <c r="C1707" s="8" t="str">
        <f>INDEX(Table2[KET],MATCH(ROW()-1,Table2[//]))</f>
        <v>144 pc</v>
      </c>
    </row>
    <row r="1708" spans="1:3">
      <c r="A1708" s="6" t="str">
        <f>INDEX(Table2[NAMA BARANG],MATCH(ROW()-1,Table2[//]))</f>
        <v>PC Ret Ky 6203(6)/ 6214(2)</v>
      </c>
      <c r="B1708" s="7">
        <f>INDEX(Table2[TT],MATCH(ROW()-1,Table2[//]))</f>
        <v>7</v>
      </c>
      <c r="C1708" s="8" t="str">
        <f>INDEX(Table2[KET],MATCH(ROW()-1,Table2[//]))</f>
        <v>144 PCS</v>
      </c>
    </row>
    <row r="1709" spans="1:3">
      <c r="A1709" s="6" t="str">
        <f>INDEX(Table2[NAMA BARANG],MATCH(ROW()-1,Table2[//]))</f>
        <v>PC Ret Ky A 2029(4)/ 6201(4)</v>
      </c>
      <c r="B1709" s="7">
        <f>INDEX(Table2[TT],MATCH(ROW()-1,Table2[//]))</f>
        <v>6</v>
      </c>
      <c r="C1709" s="8" t="str">
        <f>INDEX(Table2[KET],MATCH(ROW()-1,Table2[//]))</f>
        <v>144 PCS</v>
      </c>
    </row>
    <row r="1710" spans="1:3">
      <c r="A1710" s="6" t="str">
        <f>INDEX(Table2[NAMA BARANG],MATCH(ROW()-1,Table2[//]))</f>
        <v>PC Ret oval 2 Bunga</v>
      </c>
      <c r="B1710" s="7">
        <f>INDEX(Table2[TT],MATCH(ROW()-1,Table2[//]))</f>
        <v>2</v>
      </c>
      <c r="C1710" s="8" t="str">
        <f>INDEX(Table2[KET],MATCH(ROW()-1,Table2[//]))</f>
        <v>40 ls</v>
      </c>
    </row>
    <row r="1711" spans="1:3">
      <c r="A1711" s="6" t="str">
        <f>INDEX(Table2[NAMA BARANG],MATCH(ROW()-1,Table2[//]))</f>
        <v>PC Ret SF 1508 pita (30)</v>
      </c>
      <c r="B1711" s="7">
        <f>INDEX(Table2[TT],MATCH(ROW()-1,Table2[//]))</f>
        <v>3</v>
      </c>
      <c r="C1711" s="8" t="str">
        <f>INDEX(Table2[KET],MATCH(ROW()-1,Table2[//]))</f>
        <v>270 pc</v>
      </c>
    </row>
    <row r="1712" spans="1:3">
      <c r="A1712" s="6" t="str">
        <f>INDEX(Table2[NAMA BARANG],MATCH(ROW()-1,Table2[//]))</f>
        <v>PC Ret SF 54 77</v>
      </c>
      <c r="B1712" s="7">
        <f>INDEX(Table2[TT],MATCH(ROW()-1,Table2[//]))</f>
        <v>14</v>
      </c>
      <c r="C1712" s="8" t="str">
        <f>INDEX(Table2[KET],MATCH(ROW()-1,Table2[//]))</f>
        <v>100 ls</v>
      </c>
    </row>
    <row r="1713" spans="1:3">
      <c r="A1713" s="6" t="str">
        <f>INDEX(Table2[NAMA BARANG],MATCH(ROW()-1,Table2[//]))</f>
        <v>PC Ret SGp 2</v>
      </c>
      <c r="B1713" s="7">
        <f>INDEX(Table2[TT],MATCH(ROW()-1,Table2[//]))</f>
        <v>2</v>
      </c>
      <c r="C1713" s="8" t="str">
        <f>INDEX(Table2[KET],MATCH(ROW()-1,Table2[//]))</f>
        <v>50 ls</v>
      </c>
    </row>
    <row r="1714" spans="1:3">
      <c r="A1714" s="6" t="str">
        <f>INDEX(Table2[NAMA BARANG],MATCH(ROW()-1,Table2[//]))</f>
        <v>PC Ret SH 7256/ jaring</v>
      </c>
      <c r="B1714" s="7">
        <f>INDEX(Table2[TT],MATCH(ROW()-1,Table2[//]))</f>
        <v>3</v>
      </c>
      <c r="C1714" s="8">
        <f>INDEX(Table2[KET],MATCH(ROW()-1,Table2[//]))</f>
        <v>288</v>
      </c>
    </row>
    <row r="1715" spans="1:3">
      <c r="A1715" s="6" t="str">
        <f>INDEX(Table2[NAMA BARANG],MATCH(ROW()-1,Table2[//]))</f>
        <v>PC Ret Strong moshi</v>
      </c>
      <c r="B1715" s="7">
        <f>INDEX(Table2[TT],MATCH(ROW()-1,Table2[//]))</f>
        <v>1</v>
      </c>
      <c r="C1715" s="8" t="str">
        <f>INDEX(Table2[KET],MATCH(ROW()-1,Table2[//]))</f>
        <v>33 ls</v>
      </c>
    </row>
    <row r="1716" spans="1:3">
      <c r="A1716" s="6" t="str">
        <f>INDEX(Table2[NAMA BARANG],MATCH(ROW()-1,Table2[//]))</f>
        <v>PC Ret TZ 1179</v>
      </c>
      <c r="B1716" s="7">
        <f>INDEX(Table2[TT],MATCH(ROW()-1,Table2[//]))</f>
        <v>2</v>
      </c>
      <c r="C1716" s="8" t="str">
        <f>INDEX(Table2[KET],MATCH(ROW()-1,Table2[//]))</f>
        <v>432 pc</v>
      </c>
    </row>
    <row r="1717" spans="1:3">
      <c r="A1717" s="6" t="str">
        <f>INDEX(Table2[NAMA BARANG],MATCH(ROW()-1,Table2[//]))</f>
        <v>PC Ret Worry WJ-2198</v>
      </c>
      <c r="B1717" s="7">
        <f>INDEX(Table2[TT],MATCH(ROW()-1,Table2[//]))</f>
        <v>4</v>
      </c>
      <c r="C1717" s="8" t="str">
        <f>INDEX(Table2[KET],MATCH(ROW()-1,Table2[//]))</f>
        <v>360 pc</v>
      </c>
    </row>
    <row r="1718" spans="1:3">
      <c r="A1718" s="6" t="str">
        <f>INDEX(Table2[NAMA BARANG],MATCH(ROW()-1,Table2[//]))</f>
        <v>PC Ret XD 3305K</v>
      </c>
      <c r="B1718" s="7">
        <f>INDEX(Table2[TT],MATCH(ROW()-1,Table2[//]))</f>
        <v>4</v>
      </c>
      <c r="C1718" s="8">
        <f>INDEX(Table2[KET],MATCH(ROW()-1,Table2[//]))</f>
        <v>240</v>
      </c>
    </row>
    <row r="1719" spans="1:3">
      <c r="A1719" s="6" t="str">
        <f>INDEX(Table2[NAMA BARANG],MATCH(ROW()-1,Table2[//]))</f>
        <v>PC Ret XS 29N LoL garis black</v>
      </c>
      <c r="B1719" s="7">
        <f>INDEX(Table2[TT],MATCH(ROW()-1,Table2[//]))</f>
        <v>37</v>
      </c>
      <c r="C1719" s="8">
        <f>INDEX(Table2[KET],MATCH(ROW()-1,Table2[//]))</f>
        <v>144</v>
      </c>
    </row>
    <row r="1720" spans="1:3">
      <c r="A1720" s="6" t="str">
        <f>INDEX(Table2[NAMA BARANG],MATCH(ROW()-1,Table2[//]))</f>
        <v>PC Ret Zhili 8952</v>
      </c>
      <c r="B1720" s="7">
        <f>INDEX(Table2[TT],MATCH(ROW()-1,Table2[//]))</f>
        <v>1</v>
      </c>
      <c r="C1720" s="8" t="str">
        <f>INDEX(Table2[KET],MATCH(ROW()-1,Table2[//]))</f>
        <v>216 pc</v>
      </c>
    </row>
    <row r="1721" spans="1:3">
      <c r="A1721" s="6" t="str">
        <f>INDEX(Table2[NAMA BARANG],MATCH(ROW()-1,Table2[//]))</f>
        <v>PC Sandal km 16 Bk</v>
      </c>
      <c r="B1721" s="7">
        <f>INDEX(Table2[TT],MATCH(ROW()-1,Table2[//]))</f>
        <v>2</v>
      </c>
      <c r="C1721" s="8" t="str">
        <f>INDEX(Table2[KET],MATCH(ROW()-1,Table2[//]))</f>
        <v>144 pc</v>
      </c>
    </row>
    <row r="1722" spans="1:3">
      <c r="A1722" s="6" t="str">
        <f>INDEX(Table2[NAMA BARANG],MATCH(ROW()-1,Table2[//]))</f>
        <v>PC Set 8015 (A-008)</v>
      </c>
      <c r="B1722" s="7">
        <f>INDEX(Table2[TT],MATCH(ROW()-1,Table2[//]))</f>
        <v>7</v>
      </c>
      <c r="C1722" s="8" t="str">
        <f>INDEX(Table2[KET],MATCH(ROW()-1,Table2[//]))</f>
        <v>360 pc</v>
      </c>
    </row>
    <row r="1723" spans="1:3">
      <c r="A1723" s="6" t="str">
        <f>INDEX(Table2[NAMA BARANG],MATCH(ROW()-1,Table2[//]))</f>
        <v>PC Spoon M. Mouse</v>
      </c>
      <c r="B1723" s="7">
        <f>INDEX(Table2[TT],MATCH(ROW()-1,Table2[//]))</f>
        <v>14</v>
      </c>
      <c r="C1723" s="8" t="str">
        <f>INDEX(Table2[KET],MATCH(ROW()-1,Table2[//]))</f>
        <v>24 ls</v>
      </c>
    </row>
    <row r="1724" spans="1:3">
      <c r="A1724" s="6" t="str">
        <f>INDEX(Table2[NAMA BARANG],MATCH(ROW()-1,Table2[//]))</f>
        <v>PC Susun Saka 2 susun</v>
      </c>
      <c r="B1724" s="7">
        <f>INDEX(Table2[TT],MATCH(ROW()-1,Table2[//]))</f>
        <v>14</v>
      </c>
      <c r="C1724" s="8" t="str">
        <f>INDEX(Table2[KET],MATCH(ROW()-1,Table2[//]))</f>
        <v>20 ls</v>
      </c>
    </row>
    <row r="1725" spans="1:3">
      <c r="A1725" s="6" t="str">
        <f>INDEX(Table2[NAMA BARANG],MATCH(ROW()-1,Table2[//]))</f>
        <v>PC Susun Sika FIR</v>
      </c>
      <c r="B1725" s="7">
        <f>INDEX(Table2[TT],MATCH(ROW()-1,Table2[//]))</f>
        <v>12</v>
      </c>
      <c r="C1725" s="8" t="str">
        <f>INDEX(Table2[KET],MATCH(ROW()-1,Table2[//]))</f>
        <v>16 ls</v>
      </c>
    </row>
    <row r="1726" spans="1:3">
      <c r="A1726" s="6" t="str">
        <f>INDEX(Table2[NAMA BARANG],MATCH(ROW()-1,Table2[//]))</f>
        <v>PC Tesla TS 777</v>
      </c>
      <c r="B1726" s="7">
        <f>INDEX(Table2[TT],MATCH(ROW()-1,Table2[//]))</f>
        <v>7</v>
      </c>
      <c r="C1726" s="8" t="str">
        <f>INDEX(Table2[KET],MATCH(ROW()-1,Table2[//]))</f>
        <v>24 ls</v>
      </c>
    </row>
    <row r="1727" spans="1:3">
      <c r="A1727" s="6" t="str">
        <f>INDEX(Table2[NAMA BARANG],MATCH(ROW()-1,Table2[//]))</f>
        <v>PC Topla PL 05</v>
      </c>
      <c r="B1727" s="7">
        <f>INDEX(Table2[TT],MATCH(ROW()-1,Table2[//]))</f>
        <v>4</v>
      </c>
      <c r="C1727" s="8" t="str">
        <f>INDEX(Table2[KET],MATCH(ROW()-1,Table2[//]))</f>
        <v>240 ls</v>
      </c>
    </row>
    <row r="1728" spans="1:3">
      <c r="A1728" s="6" t="str">
        <f>INDEX(Table2[NAMA BARANG],MATCH(ROW()-1,Table2[//]))</f>
        <v xml:space="preserve">PC WLT 9905 </v>
      </c>
      <c r="B1728" s="7">
        <f>INDEX(Table2[TT],MATCH(ROW()-1,Table2[//]))</f>
        <v>4</v>
      </c>
      <c r="C1728" s="8" t="str">
        <f>INDEX(Table2[KET],MATCH(ROW()-1,Table2[//]))</f>
        <v>24 ls</v>
      </c>
    </row>
    <row r="1729" spans="1:3">
      <c r="A1729" s="6" t="str">
        <f>INDEX(Table2[NAMA BARANG],MATCH(ROW()-1,Table2[//]))</f>
        <v xml:space="preserve">PC WLT 9906 </v>
      </c>
      <c r="B1729" s="7">
        <f>INDEX(Table2[TT],MATCH(ROW()-1,Table2[//]))</f>
        <v>12</v>
      </c>
      <c r="C1729" s="8" t="str">
        <f>INDEX(Table2[KET],MATCH(ROW()-1,Table2[//]))</f>
        <v>288 pc</v>
      </c>
    </row>
    <row r="1730" spans="1:3">
      <c r="A1730" s="6" t="str">
        <f>INDEX(Table2[NAMA BARANG],MATCH(ROW()-1,Table2[//]))</f>
        <v>PC WLT 9907</v>
      </c>
      <c r="B1730" s="7">
        <f>INDEX(Table2[TT],MATCH(ROW()-1,Table2[//]))</f>
        <v>5</v>
      </c>
      <c r="C1730" s="8" t="str">
        <f>INDEX(Table2[KET],MATCH(ROW()-1,Table2[//]))</f>
        <v>288 pc</v>
      </c>
    </row>
    <row r="1731" spans="1:3">
      <c r="A1731" s="6" t="str">
        <f>INDEX(Table2[NAMA BARANG],MATCH(ROW()-1,Table2[//]))</f>
        <v>PC WLT 9908</v>
      </c>
      <c r="B1731" s="7">
        <f>INDEX(Table2[TT],MATCH(ROW()-1,Table2[//]))</f>
        <v>7</v>
      </c>
      <c r="C1731" s="8" t="str">
        <f>INDEX(Table2[KET],MATCH(ROW()-1,Table2[//]))</f>
        <v>288 pc</v>
      </c>
    </row>
    <row r="1732" spans="1:3">
      <c r="A1732" s="6" t="str">
        <f>INDEX(Table2[NAMA BARANG],MATCH(ROW()-1,Table2[//]))</f>
        <v>PC WLT 9909</v>
      </c>
      <c r="B1732" s="7">
        <f>INDEX(Table2[TT],MATCH(ROW()-1,Table2[//]))</f>
        <v>12</v>
      </c>
      <c r="C1732" s="8" t="str">
        <f>INDEX(Table2[KET],MATCH(ROW()-1,Table2[//]))</f>
        <v>24 ls</v>
      </c>
    </row>
    <row r="1733" spans="1:3">
      <c r="A1733" s="6" t="str">
        <f>INDEX(Table2[NAMA BARANG],MATCH(ROW()-1,Table2[//]))</f>
        <v>PC WLT 9910</v>
      </c>
      <c r="B1733" s="7">
        <f>INDEX(Table2[TT],MATCH(ROW()-1,Table2[//]))</f>
        <v>7</v>
      </c>
      <c r="C1733" s="8" t="str">
        <f>INDEX(Table2[KET],MATCH(ROW()-1,Table2[//]))</f>
        <v>24 ls</v>
      </c>
    </row>
    <row r="1734" spans="1:3">
      <c r="A1734" s="6" t="str">
        <f>INDEX(Table2[NAMA BARANG],MATCH(ROW()-1,Table2[//]))</f>
        <v>PC XM 7222 Hk</v>
      </c>
      <c r="B1734" s="7">
        <f>INDEX(Table2[TT],MATCH(ROW()-1,Table2[//]))</f>
        <v>6</v>
      </c>
      <c r="C1734" s="8" t="str">
        <f>INDEX(Table2[KET],MATCH(ROW()-1,Table2[//]))</f>
        <v>192 pc</v>
      </c>
    </row>
    <row r="1735" spans="1:3">
      <c r="A1735" s="6" t="str">
        <f>INDEX(Table2[NAMA BARANG],MATCH(ROW()-1,Table2[//]))</f>
        <v>PC XM D222 FR</v>
      </c>
      <c r="B1735" s="7">
        <f>INDEX(Table2[TT],MATCH(ROW()-1,Table2[//]))</f>
        <v>6</v>
      </c>
      <c r="C1735" s="8" t="str">
        <f>INDEX(Table2[KET],MATCH(ROW()-1,Table2[//]))</f>
        <v>192 pc</v>
      </c>
    </row>
    <row r="1736" spans="1:3">
      <c r="A1736" s="6" t="str">
        <f>INDEX(Table2[NAMA BARANG],MATCH(ROW()-1,Table2[//]))</f>
        <v>PC/ Stationery set 8801</v>
      </c>
      <c r="B1736" s="7">
        <f>INDEX(Table2[TT],MATCH(ROW()-1,Table2[//]))</f>
        <v>4</v>
      </c>
      <c r="C1736" s="8" t="str">
        <f>INDEX(Table2[KET],MATCH(ROW()-1,Table2[//]))</f>
        <v>480 pc</v>
      </c>
    </row>
    <row r="1737" spans="1:3">
      <c r="A1737" s="6" t="str">
        <f>INDEX(Table2[NAMA BARANG],MATCH(ROW()-1,Table2[//]))</f>
        <v>PC/ Stationery set 8801 kantong blk</v>
      </c>
      <c r="B1737" s="7">
        <f>INDEX(Table2[TT],MATCH(ROW()-1,Table2[//]))</f>
        <v>10</v>
      </c>
      <c r="C1737" s="8" t="str">
        <f>INDEX(Table2[KET],MATCH(ROW()-1,Table2[//]))</f>
        <v>600 pc</v>
      </c>
    </row>
    <row r="1738" spans="1:3">
      <c r="A1738" s="6" t="str">
        <f>INDEX(Table2[NAMA BARANG],MATCH(ROW()-1,Table2[//]))</f>
        <v>PC/ Stationery set 8802</v>
      </c>
      <c r="B1738" s="7">
        <f>INDEX(Table2[TT],MATCH(ROW()-1,Table2[//]))</f>
        <v>2</v>
      </c>
      <c r="C1738" s="8" t="str">
        <f>INDEX(Table2[KET],MATCH(ROW()-1,Table2[//]))</f>
        <v>720 pc</v>
      </c>
    </row>
    <row r="1739" spans="1:3">
      <c r="A1739" s="6" t="str">
        <f>INDEX(Table2[NAMA BARANG],MATCH(ROW()-1,Table2[//]))</f>
        <v>PC/ Stationery Tp set 2233 Blk</v>
      </c>
      <c r="B1739" s="7">
        <f>INDEX(Table2[TT],MATCH(ROW()-1,Table2[//]))</f>
        <v>5</v>
      </c>
      <c r="C1739" s="8" t="str">
        <f>INDEX(Table2[KET],MATCH(ROW()-1,Table2[//]))</f>
        <v>480 pc</v>
      </c>
    </row>
    <row r="1740" spans="1:3">
      <c r="A1740" s="6" t="str">
        <f>INDEX(Table2[NAMA BARANG],MATCH(ROW()-1,Table2[//]))</f>
        <v>Pembatas/ L Leaf Nariko 690</v>
      </c>
      <c r="B1740" s="7">
        <f>INDEX(Table2[TT],MATCH(ROW()-1,Table2[//]))</f>
        <v>10</v>
      </c>
      <c r="C1740" s="8" t="str">
        <f>INDEX(Table2[KET],MATCH(ROW()-1,Table2[//]))</f>
        <v>800 pc</v>
      </c>
    </row>
    <row r="1741" spans="1:3">
      <c r="A1741" s="6" t="str">
        <f>INDEX(Table2[NAMA BARANG],MATCH(ROW()-1,Table2[//]))</f>
        <v>Pen Stand JX 3811</v>
      </c>
      <c r="B1741" s="7">
        <f>INDEX(Table2[TT],MATCH(ROW()-1,Table2[//]))</f>
        <v>1</v>
      </c>
      <c r="C1741" s="8" t="str">
        <f>INDEX(Table2[KET],MATCH(ROW()-1,Table2[//]))</f>
        <v>144 pc</v>
      </c>
    </row>
    <row r="1742" spans="1:3">
      <c r="A1742" s="6" t="str">
        <f>INDEX(Table2[NAMA BARANG],MATCH(ROW()-1,Table2[//]))</f>
        <v>Penghapus W/B clear besar</v>
      </c>
      <c r="B1742" s="7">
        <f>INDEX(Table2[TT],MATCH(ROW()-1,Table2[//]))</f>
        <v>2</v>
      </c>
      <c r="C1742" s="8" t="str">
        <f>INDEX(Table2[KET],MATCH(ROW()-1,Table2[//]))</f>
        <v>48 ls</v>
      </c>
    </row>
    <row r="1743" spans="1:3">
      <c r="A1743" s="6" t="str">
        <f>INDEX(Table2[NAMA BARANG],MATCH(ROW()-1,Table2[//]))</f>
        <v>Penghapus W/B clear kecil</v>
      </c>
      <c r="B1743" s="7">
        <f>INDEX(Table2[TT],MATCH(ROW()-1,Table2[//]))</f>
        <v>4</v>
      </c>
      <c r="C1743" s="8" t="str">
        <f>INDEX(Table2[KET],MATCH(ROW()-1,Table2[//]))</f>
        <v>60 ls</v>
      </c>
    </row>
    <row r="1744" spans="1:3">
      <c r="A1744" s="6" t="str">
        <f>INDEX(Table2[NAMA BARANG],MATCH(ROW()-1,Table2[//]))</f>
        <v>Penghapus W/B Kenjoy lubang K</v>
      </c>
      <c r="B1744" s="7">
        <f>INDEX(Table2[TT],MATCH(ROW()-1,Table2[//]))</f>
        <v>4</v>
      </c>
      <c r="C1744" s="8" t="str">
        <f>INDEX(Table2[KET],MATCH(ROW()-1,Table2[//]))</f>
        <v>60 ls</v>
      </c>
    </row>
    <row r="1745" spans="1:3">
      <c r="A1745" s="6" t="str">
        <f>INDEX(Table2[NAMA BARANG],MATCH(ROW()-1,Table2[//]))</f>
        <v>Pensil (SBS) 1 Set</v>
      </c>
      <c r="B1745" s="7">
        <f>INDEX(Table2[TT],MATCH(ROW()-1,Table2[//]))</f>
        <v>3</v>
      </c>
      <c r="C1745" s="8" t="str">
        <f>INDEX(Table2[KET],MATCH(ROW()-1,Table2[//]))</f>
        <v>3600pc</v>
      </c>
    </row>
    <row r="1746" spans="1:3">
      <c r="A1746" s="6" t="str">
        <f>INDEX(Table2[NAMA BARANG],MATCH(ROW()-1,Table2[//]))</f>
        <v>Pensil + Kuas Staedler 256-261</v>
      </c>
      <c r="B1746" s="7">
        <f>INDEX(Table2[TT],MATCH(ROW()-1,Table2[//]))</f>
        <v>2</v>
      </c>
      <c r="C1746" s="8" t="str">
        <f>INDEX(Table2[KET],MATCH(ROW()-1,Table2[//]))</f>
        <v>7 1/2 grs</v>
      </c>
    </row>
    <row r="1747" spans="1:3">
      <c r="A1747" s="6" t="str">
        <f>INDEX(Table2[NAMA BARANG],MATCH(ROW()-1,Table2[//]))</f>
        <v>Pensil + Stip 378 mobil (36)</v>
      </c>
      <c r="B1747" s="7">
        <f>INDEX(Table2[TT],MATCH(ROW()-1,Table2[//]))</f>
        <v>2</v>
      </c>
      <c r="C1747" s="8" t="str">
        <f>INDEX(Table2[KET],MATCH(ROW()-1,Table2[//]))</f>
        <v>24 box</v>
      </c>
    </row>
    <row r="1748" spans="1:3">
      <c r="A1748" s="6" t="str">
        <f>INDEX(Table2[NAMA BARANG],MATCH(ROW()-1,Table2[//]))</f>
        <v>Pensil + Stip 5221 Ninja</v>
      </c>
      <c r="B1748" s="7">
        <f>INDEX(Table2[TT],MATCH(ROW()-1,Table2[//]))</f>
        <v>1</v>
      </c>
      <c r="C1748" s="8" t="str">
        <f>INDEX(Table2[KET],MATCH(ROW()-1,Table2[//]))</f>
        <v>20 box</v>
      </c>
    </row>
    <row r="1749" spans="1:3">
      <c r="A1749" s="6" t="str">
        <f>INDEX(Table2[NAMA BARANG],MATCH(ROW()-1,Table2[//]))</f>
        <v>Pensil + Stip 5221 Ninja</v>
      </c>
      <c r="B1749" s="7">
        <f>INDEX(Table2[TT],MATCH(ROW()-1,Table2[//]))</f>
        <v>1</v>
      </c>
      <c r="C1749" s="8" t="str">
        <f>INDEX(Table2[KET],MATCH(ROW()-1,Table2[//]))</f>
        <v>23 box</v>
      </c>
    </row>
    <row r="1750" spans="1:3">
      <c r="A1750" s="6" t="str">
        <f>INDEX(Table2[NAMA BARANG],MATCH(ROW()-1,Table2[//]))</f>
        <v>Pensil + Stip Boneka 5520 (36)</v>
      </c>
      <c r="B1750" s="7">
        <f>INDEX(Table2[TT],MATCH(ROW()-1,Table2[//]))</f>
        <v>1</v>
      </c>
      <c r="C1750" s="8" t="str">
        <f>INDEX(Table2[KET],MATCH(ROW()-1,Table2[//]))</f>
        <v>27 box</v>
      </c>
    </row>
    <row r="1751" spans="1:3">
      <c r="A1751" s="6" t="str">
        <f>INDEX(Table2[NAMA BARANG],MATCH(ROW()-1,Table2[//]))</f>
        <v>Pensil + Stip Klg KB-147 (30)</v>
      </c>
      <c r="B1751" s="7">
        <f>INDEX(Table2[TT],MATCH(ROW()-1,Table2[//]))</f>
        <v>5</v>
      </c>
      <c r="C1751" s="8" t="str">
        <f>INDEX(Table2[KET],MATCH(ROW()-1,Table2[//]))</f>
        <v>96 tabung</v>
      </c>
    </row>
    <row r="1752" spans="1:3">
      <c r="A1752" s="6" t="str">
        <f>INDEX(Table2[NAMA BARANG],MATCH(ROW()-1,Table2[//]))</f>
        <v>Pensil + Stip Klg KB-148</v>
      </c>
      <c r="B1752" s="7">
        <f>INDEX(Table2[TT],MATCH(ROW()-1,Table2[//]))</f>
        <v>4</v>
      </c>
      <c r="C1752" s="8" t="str">
        <f>INDEX(Table2[KET],MATCH(ROW()-1,Table2[//]))</f>
        <v>96 tabung</v>
      </c>
    </row>
    <row r="1753" spans="1:3">
      <c r="A1753" s="6" t="str">
        <f>INDEX(Table2[NAMA BARANG],MATCH(ROW()-1,Table2[//]))</f>
        <v>Pensil + Stip Kodok 033</v>
      </c>
      <c r="B1753" s="7">
        <f>INDEX(Table2[TT],MATCH(ROW()-1,Table2[//]))</f>
        <v>1</v>
      </c>
      <c r="C1753" s="8" t="str">
        <f>INDEX(Table2[KET],MATCH(ROW()-1,Table2[//]))</f>
        <v>19 box</v>
      </c>
    </row>
    <row r="1754" spans="1:3">
      <c r="A1754" s="6" t="str">
        <f>INDEX(Table2[NAMA BARANG],MATCH(ROW()-1,Table2[//]))</f>
        <v>Pensil 2B Fancy (36) 8 Seri</v>
      </c>
      <c r="B1754" s="7">
        <f>INDEX(Table2[TT],MATCH(ROW()-1,Table2[//]))</f>
        <v>1</v>
      </c>
      <c r="C1754" s="8" t="str">
        <f>INDEX(Table2[KET],MATCH(ROW()-1,Table2[//]))</f>
        <v>80 pk</v>
      </c>
    </row>
    <row r="1755" spans="1:3">
      <c r="A1755" s="6" t="str">
        <f>INDEX(Table2[NAMA BARANG],MATCH(ROW()-1,Table2[//]))</f>
        <v>Pensil 2B Fancy Ky FPP50</v>
      </c>
      <c r="B1755" s="7">
        <f>INDEX(Table2[TT],MATCH(ROW()-1,Table2[//]))</f>
        <v>8</v>
      </c>
      <c r="C1755" s="8" t="str">
        <f>INDEX(Table2[KET],MATCH(ROW()-1,Table2[//]))</f>
        <v>60 pot</v>
      </c>
    </row>
    <row r="1756" spans="1:3">
      <c r="A1756" s="6" t="str">
        <f>INDEX(Table2[NAMA BARANG],MATCH(ROW()-1,Table2[//]))</f>
        <v>Pensil 2B Flouren Zendi 288 (36)</v>
      </c>
      <c r="B1756" s="7">
        <f>INDEX(Table2[TT],MATCH(ROW()-1,Table2[//]))</f>
        <v>62</v>
      </c>
      <c r="C1756" s="8" t="str">
        <f>INDEX(Table2[KET],MATCH(ROW()-1,Table2[//]))</f>
        <v>48 box</v>
      </c>
    </row>
    <row r="1757" spans="1:3">
      <c r="A1757" s="6" t="str">
        <f>INDEX(Table2[NAMA BARANG],MATCH(ROW()-1,Table2[//]))</f>
        <v>Pensil 2B Flouren+stip 388(36)</v>
      </c>
      <c r="B1757" s="7">
        <f>INDEX(Table2[TT],MATCH(ROW()-1,Table2[//]))</f>
        <v>50</v>
      </c>
      <c r="C1757" s="8" t="str">
        <f>INDEX(Table2[KET],MATCH(ROW()-1,Table2[//]))</f>
        <v>48 box</v>
      </c>
    </row>
    <row r="1758" spans="1:3">
      <c r="A1758" s="6" t="str">
        <f>INDEX(Table2[NAMA BARANG],MATCH(ROW()-1,Table2[//]))</f>
        <v>Pensil 2B Holoscop</v>
      </c>
      <c r="B1758" s="7">
        <f>INDEX(Table2[TT],MATCH(ROW()-1,Table2[//]))</f>
        <v>4</v>
      </c>
      <c r="C1758" s="8" t="str">
        <f>INDEX(Table2[KET],MATCH(ROW()-1,Table2[//]))</f>
        <v>30 gr</v>
      </c>
    </row>
    <row r="1759" spans="1:3">
      <c r="A1759" s="6" t="str">
        <f>INDEX(Table2[NAMA BARANG],MATCH(ROW()-1,Table2[//]))</f>
        <v>Pensil 6925 A putar</v>
      </c>
      <c r="B1759" s="7">
        <f>INDEX(Table2[TT],MATCH(ROW()-1,Table2[//]))</f>
        <v>2</v>
      </c>
      <c r="C1759" s="8" t="str">
        <f>INDEX(Table2[KET],MATCH(ROW()-1,Table2[//]))</f>
        <v>40 box</v>
      </c>
    </row>
    <row r="1760" spans="1:3">
      <c r="A1760" s="6" t="str">
        <f>INDEX(Table2[NAMA BARANG],MATCH(ROW()-1,Table2[//]))</f>
        <v>Pensil 6925 ATAS</v>
      </c>
      <c r="B1760" s="7">
        <f>INDEX(Table2[TT],MATCH(ROW()-1,Table2[//]))</f>
        <v>32</v>
      </c>
      <c r="C1760" s="8" t="str">
        <f>INDEX(Table2[KET],MATCH(ROW()-1,Table2[//]))</f>
        <v>40 box</v>
      </c>
    </row>
    <row r="1761" spans="1:3">
      <c r="A1761" s="6" t="str">
        <f>INDEX(Table2[NAMA BARANG],MATCH(ROW()-1,Table2[//]))</f>
        <v>Pensil Chung Hwa 2B 6151</v>
      </c>
      <c r="B1761" s="7">
        <f>INDEX(Table2[TT],MATCH(ROW()-1,Table2[//]))</f>
        <v>5</v>
      </c>
      <c r="C1761" s="8" t="str">
        <f>INDEX(Table2[KET],MATCH(ROW()-1,Table2[//]))</f>
        <v>30 grs</v>
      </c>
    </row>
    <row r="1762" spans="1:3">
      <c r="A1762" s="6" t="str">
        <f>INDEX(Table2[NAMA BARANG],MATCH(ROW()-1,Table2[//]))</f>
        <v>Pensil Chung Hwa 6161 2B</v>
      </c>
      <c r="B1762" s="7">
        <f>INDEX(Table2[TT],MATCH(ROW()-1,Table2[//]))</f>
        <v>2</v>
      </c>
      <c r="C1762" s="8" t="str">
        <f>INDEX(Table2[KET],MATCH(ROW()-1,Table2[//]))</f>
        <v>30 gr</v>
      </c>
    </row>
    <row r="1763" spans="1:3">
      <c r="A1763" s="6" t="str">
        <f>INDEX(Table2[NAMA BARANG],MATCH(ROW()-1,Table2[//]))</f>
        <v>Pensil Chung Hwa 8899</v>
      </c>
      <c r="B1763" s="7">
        <f>INDEX(Table2[TT],MATCH(ROW()-1,Table2[//]))</f>
        <v>1</v>
      </c>
      <c r="C1763" s="8" t="str">
        <f>INDEX(Table2[KET],MATCH(ROW()-1,Table2[//]))</f>
        <v>30 gr</v>
      </c>
    </row>
    <row r="1764" spans="1:3">
      <c r="A1764" s="6" t="str">
        <f>INDEX(Table2[NAMA BARANG],MATCH(ROW()-1,Table2[//]))</f>
        <v>Pensil Collen 2B Fancy</v>
      </c>
      <c r="B1764" s="7">
        <f>INDEX(Table2[TT],MATCH(ROW()-1,Table2[//]))</f>
        <v>9</v>
      </c>
      <c r="C1764" s="8" t="str">
        <f>INDEX(Table2[KET],MATCH(ROW()-1,Table2[//]))</f>
        <v>40 box</v>
      </c>
    </row>
    <row r="1765" spans="1:3">
      <c r="A1765" s="6" t="str">
        <f>INDEX(Table2[NAMA BARANG],MATCH(ROW()-1,Table2[//]))</f>
        <v>Pensil Cowry 2B Fancy</v>
      </c>
      <c r="B1765" s="7">
        <f>INDEX(Table2[TT],MATCH(ROW()-1,Table2[//]))</f>
        <v>67</v>
      </c>
      <c r="C1765" s="8" t="str">
        <f>INDEX(Table2[KET],MATCH(ROW()-1,Table2[//]))</f>
        <v>20 gr</v>
      </c>
    </row>
    <row r="1766" spans="1:3">
      <c r="A1766" s="6" t="str">
        <f>INDEX(Table2[NAMA BARANG],MATCH(ROW()-1,Table2[//]))</f>
        <v>Pensil DM 5188</v>
      </c>
      <c r="B1766" s="7">
        <f>INDEX(Table2[TT],MATCH(ROW()-1,Table2[//]))</f>
        <v>45</v>
      </c>
      <c r="C1766" s="8" t="str">
        <f>INDEX(Table2[KET],MATCH(ROW()-1,Table2[//]))</f>
        <v>240 ls</v>
      </c>
    </row>
    <row r="1767" spans="1:3">
      <c r="A1767" s="6" t="str">
        <f>INDEX(Table2[NAMA BARANG],MATCH(ROW()-1,Table2[//]))</f>
        <v>Pensil DM 7812</v>
      </c>
      <c r="B1767" s="7">
        <f>INDEX(Table2[TT],MATCH(ROW()-1,Table2[//]))</f>
        <v>4</v>
      </c>
      <c r="C1767" s="8" t="str">
        <f>INDEX(Table2[KET],MATCH(ROW()-1,Table2[//]))</f>
        <v>10 box</v>
      </c>
    </row>
    <row r="1768" spans="1:3">
      <c r="A1768" s="6" t="str">
        <f>INDEX(Table2[NAMA BARANG],MATCH(ROW()-1,Table2[//]))</f>
        <v>Pensil Fancy 2B Dsy Tp Stip 001</v>
      </c>
      <c r="B1768" s="7">
        <f>INDEX(Table2[TT],MATCH(ROW()-1,Table2[//]))</f>
        <v>18</v>
      </c>
      <c r="C1768" s="8" t="str">
        <f>INDEX(Table2[KET],MATCH(ROW()-1,Table2[//]))</f>
        <v>40 gr</v>
      </c>
    </row>
    <row r="1769" spans="1:3">
      <c r="A1769" s="6" t="str">
        <f>INDEX(Table2[NAMA BARANG],MATCH(ROW()-1,Table2[//]))</f>
        <v>Pensil Fancy lucu (100)</v>
      </c>
      <c r="B1769" s="7">
        <f>INDEX(Table2[TT],MATCH(ROW()-1,Table2[//]))</f>
        <v>34</v>
      </c>
      <c r="C1769" s="8" t="str">
        <f>INDEX(Table2[KET],MATCH(ROW()-1,Table2[//]))</f>
        <v>24 dos</v>
      </c>
    </row>
    <row r="1770" spans="1:3">
      <c r="A1770" s="6" t="str">
        <f>INDEX(Table2[NAMA BARANG],MATCH(ROW()-1,Table2[//]))</f>
        <v>Pensil Grebell paket ujian</v>
      </c>
      <c r="B1770" s="7">
        <f>INDEX(Table2[TT],MATCH(ROW()-1,Table2[//]))</f>
        <v>8</v>
      </c>
      <c r="C1770" s="8" t="str">
        <f>INDEX(Table2[KET],MATCH(ROW()-1,Table2[//]))</f>
        <v>288 set</v>
      </c>
    </row>
    <row r="1771" spans="1:3">
      <c r="A1771" s="6" t="str">
        <f>INDEX(Table2[NAMA BARANG],MATCH(ROW()-1,Table2[//]))</f>
        <v>Pensil HB RT 6 (makro)</v>
      </c>
      <c r="B1771" s="7">
        <f>INDEX(Table2[TT],MATCH(ROW()-1,Table2[//]))</f>
        <v>1</v>
      </c>
      <c r="C1771" s="8" t="str">
        <f>INDEX(Table2[KET],MATCH(ROW()-1,Table2[//]))</f>
        <v>40 dos</v>
      </c>
    </row>
    <row r="1772" spans="1:3">
      <c r="A1772" s="6" t="str">
        <f>INDEX(Table2[NAMA BARANG],MATCH(ROW()-1,Table2[//]))</f>
        <v>Pensil Jumbo + asahan (458)</v>
      </c>
      <c r="B1772" s="7">
        <f>INDEX(Table2[TT],MATCH(ROW()-1,Table2[//]))</f>
        <v>4</v>
      </c>
      <c r="C1772" s="8" t="str">
        <f>INDEX(Table2[KET],MATCH(ROW()-1,Table2[//]))</f>
        <v>50 ls</v>
      </c>
    </row>
    <row r="1773" spans="1:3">
      <c r="A1773" s="6" t="str">
        <f>INDEX(Table2[NAMA BARANG],MATCH(ROW()-1,Table2[//]))</f>
        <v>Pensil Jumbo biasa (1058)</v>
      </c>
      <c r="B1773" s="7">
        <f>INDEX(Table2[TT],MATCH(ROW()-1,Table2[//]))</f>
        <v>10</v>
      </c>
      <c r="C1773" s="8" t="str">
        <f>INDEX(Table2[KET],MATCH(ROW()-1,Table2[//]))</f>
        <v>100 ls</v>
      </c>
    </row>
    <row r="1774" spans="1:3">
      <c r="A1774" s="6" t="str">
        <f>INDEX(Table2[NAMA BARANG],MATCH(ROW()-1,Table2[//]))</f>
        <v>Pensil L Tree S 3061</v>
      </c>
      <c r="B1774" s="7">
        <f>INDEX(Table2[TT],MATCH(ROW()-1,Table2[//]))</f>
        <v>2</v>
      </c>
      <c r="C1774" s="8" t="str">
        <f>INDEX(Table2[KET],MATCH(ROW()-1,Table2[//]))</f>
        <v>40 box</v>
      </c>
    </row>
    <row r="1775" spans="1:3">
      <c r="A1775" s="6" t="str">
        <f>INDEX(Table2[NAMA BARANG],MATCH(ROW()-1,Table2[//]))</f>
        <v>Pensil L Tree S 3062</v>
      </c>
      <c r="B1775" s="7">
        <f>INDEX(Table2[TT],MATCH(ROW()-1,Table2[//]))</f>
        <v>2</v>
      </c>
      <c r="C1775" s="8" t="str">
        <f>INDEX(Table2[KET],MATCH(ROW()-1,Table2[//]))</f>
        <v>40 box</v>
      </c>
    </row>
    <row r="1776" spans="1:3">
      <c r="A1776" s="6" t="str">
        <f>INDEX(Table2[NAMA BARANG],MATCH(ROW()-1,Table2[//]))</f>
        <v>Pensil metalik white word</v>
      </c>
      <c r="B1776" s="7">
        <f>INDEX(Table2[TT],MATCH(ROW()-1,Table2[//]))</f>
        <v>2</v>
      </c>
      <c r="C1776" s="8" t="str">
        <f>INDEX(Table2[KET],MATCH(ROW()-1,Table2[//]))</f>
        <v>240 ls</v>
      </c>
    </row>
    <row r="1777" spans="1:3">
      <c r="A1777" s="6" t="str">
        <f>INDEX(Table2[NAMA BARANG],MATCH(ROW()-1,Table2[//]))</f>
        <v>Pensil TF 77 S depan kantor</v>
      </c>
      <c r="B1777" s="7">
        <f>INDEX(Table2[TT],MATCH(ROW()-1,Table2[//]))</f>
        <v>8</v>
      </c>
      <c r="C1777" s="8" t="str">
        <f>INDEX(Table2[KET],MATCH(ROW()-1,Table2[//]))</f>
        <v>20 gr</v>
      </c>
    </row>
    <row r="1778" spans="1:3">
      <c r="A1778" s="6" t="str">
        <f>INDEX(Table2[NAMA BARANG],MATCH(ROW()-1,Table2[//]))</f>
        <v>Pensil TF 88 S</v>
      </c>
      <c r="B1778" s="7">
        <f>INDEX(Table2[TT],MATCH(ROW()-1,Table2[//]))</f>
        <v>111</v>
      </c>
      <c r="C1778" s="8" t="str">
        <f>INDEX(Table2[KET],MATCH(ROW()-1,Table2[//]))</f>
        <v>20 gr</v>
      </c>
    </row>
    <row r="1779" spans="1:3">
      <c r="A1779" s="6" t="str">
        <f>INDEX(Table2[NAMA BARANG],MATCH(ROW()-1,Table2[//]))</f>
        <v>Pensil TF 99 S</v>
      </c>
      <c r="B1779" s="7">
        <f>INDEX(Table2[TT],MATCH(ROW()-1,Table2[//]))</f>
        <v>58</v>
      </c>
      <c r="C1779" s="8" t="str">
        <f>INDEX(Table2[KET],MATCH(ROW()-1,Table2[//]))</f>
        <v>20 gr</v>
      </c>
    </row>
    <row r="1780" spans="1:3">
      <c r="A1780" s="6" t="str">
        <f>INDEX(Table2[NAMA BARANG],MATCH(ROW()-1,Table2[//]))</f>
        <v>Pensil TZ Pc LE</v>
      </c>
      <c r="B1780" s="7">
        <f>INDEX(Table2[TT],MATCH(ROW()-1,Table2[//]))</f>
        <v>5</v>
      </c>
      <c r="C1780" s="8" t="str">
        <f>INDEX(Table2[KET],MATCH(ROW()-1,Table2[//]))</f>
        <v>60 box</v>
      </c>
    </row>
    <row r="1781" spans="1:3">
      <c r="A1781" s="6" t="str">
        <f>INDEX(Table2[NAMA BARANG],MATCH(ROW()-1,Table2[//]))</f>
        <v>Pensil Unicorn P588 (50)</v>
      </c>
      <c r="B1781" s="7">
        <f>INDEX(Table2[TT],MATCH(ROW()-1,Table2[//]))</f>
        <v>8</v>
      </c>
      <c r="C1781" s="8" t="str">
        <f>INDEX(Table2[KET],MATCH(ROW()-1,Table2[//]))</f>
        <v>72 box</v>
      </c>
    </row>
    <row r="1782" spans="1:3">
      <c r="A1782" s="6" t="str">
        <f>INDEX(Table2[NAMA BARANG],MATCH(ROW()-1,Table2[//]))</f>
        <v>Pensil Venox (Bensia) (100)</v>
      </c>
      <c r="B1782" s="7">
        <f>INDEX(Table2[TT],MATCH(ROW()-1,Table2[//]))</f>
        <v>93</v>
      </c>
      <c r="C1782" s="8" t="str">
        <f>INDEX(Table2[KET],MATCH(ROW()-1,Table2[//]))</f>
        <v>32 box</v>
      </c>
    </row>
    <row r="1783" spans="1:3">
      <c r="A1783" s="6" t="str">
        <f>INDEX(Table2[NAMA BARANG],MATCH(ROW()-1,Table2[//]))</f>
        <v>Pensil warna 12w pjg Zoo</v>
      </c>
      <c r="B1783" s="7">
        <f>INDEX(Table2[TT],MATCH(ROW()-1,Table2[//]))</f>
        <v>24</v>
      </c>
      <c r="C1783" s="8" t="str">
        <f>INDEX(Table2[KET],MATCH(ROW()-1,Table2[//]))</f>
        <v>240 pc</v>
      </c>
    </row>
    <row r="1784" spans="1:3">
      <c r="A1784" s="6" t="str">
        <f>INDEX(Table2[NAMA BARANG],MATCH(ROW()-1,Table2[//]))</f>
        <v>Pensil XD 2071 (40)</v>
      </c>
      <c r="B1784" s="7">
        <f>INDEX(Table2[TT],MATCH(ROW()-1,Table2[//]))</f>
        <v>6</v>
      </c>
      <c r="C1784" s="8" t="str">
        <f>INDEX(Table2[KET],MATCH(ROW()-1,Table2[//]))</f>
        <v>40 box</v>
      </c>
    </row>
    <row r="1785" spans="1:3">
      <c r="A1785" s="6" t="str">
        <f>INDEX(Table2[NAMA BARANG],MATCH(ROW()-1,Table2[//]))</f>
        <v>Pensil Zhong hwa M/B kecil 120</v>
      </c>
      <c r="B1785" s="7">
        <f>INDEX(Table2[TT],MATCH(ROW()-1,Table2[//]))</f>
        <v>4</v>
      </c>
      <c r="C1785" s="8" t="str">
        <f>INDEX(Table2[KET],MATCH(ROW()-1,Table2[//]))</f>
        <v>30 grs</v>
      </c>
    </row>
    <row r="1786" spans="1:3">
      <c r="A1786" s="6" t="str">
        <f>INDEX(Table2[NAMA BARANG],MATCH(ROW()-1,Table2[//]))</f>
        <v>Pianika brother B</v>
      </c>
      <c r="B1786" s="7">
        <f>INDEX(Table2[TT],MATCH(ROW()-1,Table2[//]))</f>
        <v>29</v>
      </c>
      <c r="C1786" s="8" t="str">
        <f>INDEX(Table2[KET],MATCH(ROW()-1,Table2[//]))</f>
        <v>12 PCS</v>
      </c>
    </row>
    <row r="1787" spans="1:3">
      <c r="A1787" s="6" t="str">
        <f>INDEX(Table2[NAMA BARANG],MATCH(ROW()-1,Table2[//]))</f>
        <v>Pianika Brother P</v>
      </c>
      <c r="B1787" s="7">
        <f>INDEX(Table2[TT],MATCH(ROW()-1,Table2[//]))</f>
        <v>14</v>
      </c>
      <c r="C1787" s="8" t="str">
        <f>INDEX(Table2[KET],MATCH(ROW()-1,Table2[//]))</f>
        <v>12 PCS</v>
      </c>
    </row>
    <row r="1788" spans="1:3">
      <c r="A1788" s="6" t="str">
        <f>INDEX(Table2[NAMA BARANG],MATCH(ROW()-1,Table2[//]))</f>
        <v>Pianika Koper Fluffy</v>
      </c>
      <c r="B1788" s="7">
        <f>INDEX(Table2[TT],MATCH(ROW()-1,Table2[//]))</f>
        <v>65</v>
      </c>
      <c r="C1788" s="8" t="str">
        <f>INDEX(Table2[KET],MATCH(ROW()-1,Table2[//]))</f>
        <v>10 PCS</v>
      </c>
    </row>
    <row r="1789" spans="1:3">
      <c r="A1789" s="6" t="str">
        <f>INDEX(Table2[NAMA BARANG],MATCH(ROW()-1,Table2[//]))</f>
        <v>Piring Cat air 006 B Kumbang</v>
      </c>
      <c r="B1789" s="7">
        <f>INDEX(Table2[TT],MATCH(ROW()-1,Table2[//]))</f>
        <v>7</v>
      </c>
      <c r="C1789" s="8" t="str">
        <f>INDEX(Table2[KET],MATCH(ROW()-1,Table2[//]))</f>
        <v>48 ls</v>
      </c>
    </row>
    <row r="1790" spans="1:3">
      <c r="A1790" s="6" t="str">
        <f>INDEX(Table2[NAMA BARANG],MATCH(ROW()-1,Table2[//]))</f>
        <v>Piring Cat air 009 B Boneka</v>
      </c>
      <c r="B1790" s="7">
        <f>INDEX(Table2[TT],MATCH(ROW()-1,Table2[//]))</f>
        <v>14</v>
      </c>
      <c r="C1790" s="8" t="str">
        <f>INDEX(Table2[KET],MATCH(ROW()-1,Table2[//]))</f>
        <v>48 ls</v>
      </c>
    </row>
    <row r="1791" spans="1:3">
      <c r="A1791" s="6" t="str">
        <f>INDEX(Table2[NAMA BARANG],MATCH(ROW()-1,Table2[//]))</f>
        <v>Piring Cat air Bunga</v>
      </c>
      <c r="B1791" s="7">
        <f>INDEX(Table2[TT],MATCH(ROW()-1,Table2[//]))</f>
        <v>2</v>
      </c>
      <c r="C1791" s="8" t="str">
        <f>INDEX(Table2[KET],MATCH(ROW()-1,Table2[//]))</f>
        <v>60 ls</v>
      </c>
    </row>
    <row r="1792" spans="1:3">
      <c r="A1792" s="6" t="str">
        <f>INDEX(Table2[NAMA BARANG],MATCH(ROW()-1,Table2[//]))</f>
        <v>Piring cat air Nakoya 108</v>
      </c>
      <c r="B1792" s="7">
        <f>INDEX(Table2[TT],MATCH(ROW()-1,Table2[//]))</f>
        <v>1</v>
      </c>
      <c r="C1792" s="8" t="str">
        <f>INDEX(Table2[KET],MATCH(ROW()-1,Table2[//]))</f>
        <v>24 ls</v>
      </c>
    </row>
    <row r="1793" spans="1:3">
      <c r="A1793" s="6" t="str">
        <f>INDEX(Table2[NAMA BARANG],MATCH(ROW()-1,Table2[//]))</f>
        <v>Piring Cat air segi (L Ku)</v>
      </c>
      <c r="B1793" s="7">
        <f>INDEX(Table2[TT],MATCH(ROW()-1,Table2[//]))</f>
        <v>2</v>
      </c>
      <c r="C1793" s="8" t="str">
        <f>INDEX(Table2[KET],MATCH(ROW()-1,Table2[//]))</f>
        <v>72 ls</v>
      </c>
    </row>
    <row r="1794" spans="1:3">
      <c r="A1794" s="6" t="str">
        <f>INDEX(Table2[NAMA BARANG],MATCH(ROW()-1,Table2[//]))</f>
        <v>Piring Cat air segi (L Ku)</v>
      </c>
      <c r="B1794" s="7">
        <f>INDEX(Table2[TT],MATCH(ROW()-1,Table2[//]))</f>
        <v>20</v>
      </c>
      <c r="C1794" s="8" t="str">
        <f>INDEX(Table2[KET],MATCH(ROW()-1,Table2[//]))</f>
        <v>80 ls</v>
      </c>
    </row>
    <row r="1795" spans="1:3">
      <c r="A1795" s="6" t="str">
        <f>INDEX(Table2[NAMA BARANG],MATCH(ROW()-1,Table2[//]))</f>
        <v>Pisau ukir 4 pc</v>
      </c>
      <c r="B1795" s="7">
        <f>INDEX(Table2[TT],MATCH(ROW()-1,Table2[//]))</f>
        <v>1</v>
      </c>
      <c r="C1795" s="8" t="str">
        <f>INDEX(Table2[KET],MATCH(ROW()-1,Table2[//]))</f>
        <v>360 pc</v>
      </c>
    </row>
    <row r="1796" spans="1:3">
      <c r="A1796" s="6" t="str">
        <f>INDEX(Table2[NAMA BARANG],MATCH(ROW()-1,Table2[//]))</f>
        <v>Pita 18 polos motif</v>
      </c>
      <c r="B1796" s="7">
        <f>INDEX(Table2[TT],MATCH(ROW()-1,Table2[//]))</f>
        <v>4</v>
      </c>
      <c r="C1796" s="8">
        <f>INDEX(Table2[KET],MATCH(ROW()-1,Table2[//]))</f>
        <v>2400</v>
      </c>
    </row>
    <row r="1797" spans="1:3">
      <c r="A1797" s="6" t="str">
        <f>INDEX(Table2[NAMA BARANG],MATCH(ROW()-1,Table2[//]))</f>
        <v>Pita 18 renda motif</v>
      </c>
      <c r="B1797" s="7">
        <f>INDEX(Table2[TT],MATCH(ROW()-1,Table2[//]))</f>
        <v>6</v>
      </c>
      <c r="C1797" s="8">
        <f>INDEX(Table2[KET],MATCH(ROW()-1,Table2[//]))</f>
        <v>2400</v>
      </c>
    </row>
    <row r="1798" spans="1:3">
      <c r="A1798" s="6" t="str">
        <f>INDEX(Table2[NAMA BARANG],MATCH(ROW()-1,Table2[//]))</f>
        <v>Pita 30 Renda motif</v>
      </c>
      <c r="B1798" s="7">
        <f>INDEX(Table2[TT],MATCH(ROW()-1,Table2[//]))</f>
        <v>1</v>
      </c>
      <c r="C1798" s="8">
        <f>INDEX(Table2[KET],MATCH(ROW()-1,Table2[//]))</f>
        <v>1200</v>
      </c>
    </row>
    <row r="1799" spans="1:3">
      <c r="A1799" s="6" t="str">
        <f>INDEX(Table2[NAMA BARANG],MATCH(ROW()-1,Table2[//]))</f>
        <v>Pita gold 1cm-19/ gold glitter</v>
      </c>
      <c r="B1799" s="7">
        <f>INDEX(Table2[TT],MATCH(ROW()-1,Table2[//]))</f>
        <v>4</v>
      </c>
      <c r="C1799" s="8">
        <f>INDEX(Table2[KET],MATCH(ROW()-1,Table2[//]))</f>
        <v>120</v>
      </c>
    </row>
    <row r="1800" spans="1:3">
      <c r="A1800" s="6" t="str">
        <f>INDEX(Table2[NAMA BARANG],MATCH(ROW()-1,Table2[//]))</f>
        <v>Pita gold 1cm-19/ silver glitter</v>
      </c>
      <c r="B1800" s="7">
        <f>INDEX(Table2[TT],MATCH(ROW()-1,Table2[//]))</f>
        <v>2</v>
      </c>
      <c r="C1800" s="8">
        <f>INDEX(Table2[KET],MATCH(ROW()-1,Table2[//]))</f>
        <v>120</v>
      </c>
    </row>
    <row r="1801" spans="1:3">
      <c r="A1801" s="6" t="str">
        <f>INDEX(Table2[NAMA BARANG],MATCH(ROW()-1,Table2[//]))</f>
        <v>Pita gold 2cm-20/ gold glitter</v>
      </c>
      <c r="B1801" s="7">
        <f>INDEX(Table2[TT],MATCH(ROW()-1,Table2[//]))</f>
        <v>3</v>
      </c>
      <c r="C1801" s="8" t="str">
        <f>INDEX(Table2[KET],MATCH(ROW()-1,Table2[//]))</f>
        <v>60 SLOP</v>
      </c>
    </row>
    <row r="1802" spans="1:3">
      <c r="A1802" s="6" t="str">
        <f>INDEX(Table2[NAMA BARANG],MATCH(ROW()-1,Table2[//]))</f>
        <v>Pita gold 2cm-20/ silver glitter</v>
      </c>
      <c r="B1802" s="7">
        <f>INDEX(Table2[TT],MATCH(ROW()-1,Table2[//]))</f>
        <v>1</v>
      </c>
      <c r="C1802" s="8" t="str">
        <f>INDEX(Table2[KET],MATCH(ROW()-1,Table2[//]))</f>
        <v>60 SLOP</v>
      </c>
    </row>
    <row r="1803" spans="1:3">
      <c r="A1803" s="6" t="str">
        <f>INDEX(Table2[NAMA BARANG],MATCH(ROW()-1,Table2[//]))</f>
        <v>Pita jepang motif</v>
      </c>
      <c r="B1803" s="7">
        <f>INDEX(Table2[TT],MATCH(ROW()-1,Table2[//]))</f>
        <v>11</v>
      </c>
      <c r="C1803" s="8">
        <f>INDEX(Table2[KET],MATCH(ROW()-1,Table2[//]))</f>
        <v>40</v>
      </c>
    </row>
    <row r="1804" spans="1:3">
      <c r="A1804" s="6" t="str">
        <f>INDEX(Table2[NAMA BARANG],MATCH(ROW()-1,Table2[//]))</f>
        <v>Pita jepang polos B</v>
      </c>
      <c r="B1804" s="7">
        <f>INDEX(Table2[TT],MATCH(ROW()-1,Table2[//]))</f>
        <v>13</v>
      </c>
      <c r="C1804" s="8">
        <f>INDEX(Table2[KET],MATCH(ROW()-1,Table2[//]))</f>
        <v>40</v>
      </c>
    </row>
    <row r="1805" spans="1:3">
      <c r="A1805" s="6" t="str">
        <f>INDEX(Table2[NAMA BARANG],MATCH(ROW()-1,Table2[//]))</f>
        <v>Pita kado LS 30-1</v>
      </c>
      <c r="B1805" s="7">
        <f>INDEX(Table2[TT],MATCH(ROW()-1,Table2[//]))</f>
        <v>2</v>
      </c>
      <c r="C1805" s="8">
        <f>INDEX(Table2[KET],MATCH(ROW()-1,Table2[//]))</f>
        <v>1500</v>
      </c>
    </row>
    <row r="1806" spans="1:3">
      <c r="A1806" s="6" t="str">
        <f>INDEX(Table2[NAMA BARANG],MATCH(ROW()-1,Table2[//]))</f>
        <v>Pita tarik 18 renda motif</v>
      </c>
      <c r="B1806" s="7">
        <f>INDEX(Table2[TT],MATCH(ROW()-1,Table2[//]))</f>
        <v>5</v>
      </c>
      <c r="C1806" s="8">
        <f>INDEX(Table2[KET],MATCH(ROW()-1,Table2[//]))</f>
        <v>2400</v>
      </c>
    </row>
    <row r="1807" spans="1:3">
      <c r="A1807" s="6" t="str">
        <f>INDEX(Table2[NAMA BARANG],MATCH(ROW()-1,Table2[//]))</f>
        <v>Pita tarik 23 list gold</v>
      </c>
      <c r="B1807" s="7">
        <f>INDEX(Table2[TT],MATCH(ROW()-1,Table2[//]))</f>
        <v>6</v>
      </c>
      <c r="C1807" s="8">
        <f>INDEX(Table2[KET],MATCH(ROW()-1,Table2[//]))</f>
        <v>2000</v>
      </c>
    </row>
    <row r="1808" spans="1:3">
      <c r="A1808" s="6" t="str">
        <f>INDEX(Table2[NAMA BARANG],MATCH(ROW()-1,Table2[//]))</f>
        <v>Pita tarik 23 motif polos</v>
      </c>
      <c r="B1808" s="7">
        <f>INDEX(Table2[TT],MATCH(ROW()-1,Table2[//]))</f>
        <v>3</v>
      </c>
      <c r="C1808" s="8">
        <f>INDEX(Table2[KET],MATCH(ROW()-1,Table2[//]))</f>
        <v>2000</v>
      </c>
    </row>
    <row r="1809" spans="1:3">
      <c r="A1809" s="6" t="str">
        <f>INDEX(Table2[NAMA BARANG],MATCH(ROW()-1,Table2[//]))</f>
        <v>Pita tarik 30 list emas</v>
      </c>
      <c r="B1809" s="7">
        <f>INDEX(Table2[TT],MATCH(ROW()-1,Table2[//]))</f>
        <v>18</v>
      </c>
      <c r="C1809" s="8" t="str">
        <f>INDEX(Table2[KET],MATCH(ROW()-1,Table2[//]))</f>
        <v>1000 pc</v>
      </c>
    </row>
    <row r="1810" spans="1:3">
      <c r="A1810" s="6" t="str">
        <f>INDEX(Table2[NAMA BARANG],MATCH(ROW()-1,Table2[//]))</f>
        <v>Pita tarik 30 renda</v>
      </c>
      <c r="B1810" s="7">
        <f>INDEX(Table2[TT],MATCH(ROW()-1,Table2[//]))</f>
        <v>4</v>
      </c>
      <c r="C1810" s="8">
        <f>INDEX(Table2[KET],MATCH(ROW()-1,Table2[//]))</f>
        <v>1200</v>
      </c>
    </row>
    <row r="1811" spans="1:3">
      <c r="A1811" s="6" t="str">
        <f>INDEX(Table2[NAMA BARANG],MATCH(ROW()-1,Table2[//]))</f>
        <v>Plakband Bening Womy</v>
      </c>
      <c r="B1811" s="7">
        <f>INDEX(Table2[TT],MATCH(ROW()-1,Table2[//]))</f>
        <v>3</v>
      </c>
      <c r="C1811" s="8">
        <f>INDEX(Table2[KET],MATCH(ROW()-1,Table2[//]))</f>
        <v>20</v>
      </c>
    </row>
    <row r="1812" spans="1:3">
      <c r="A1812" s="6" t="str">
        <f>INDEX(Table2[NAMA BARANG],MATCH(ROW()-1,Table2[//]))</f>
        <v>Pompa Balon 020-1</v>
      </c>
      <c r="B1812" s="7">
        <f>INDEX(Table2[TT],MATCH(ROW()-1,Table2[//]))</f>
        <v>2</v>
      </c>
      <c r="C1812" s="8" t="str">
        <f>INDEX(Table2[KET],MATCH(ROW()-1,Table2[//]))</f>
        <v>100 pc</v>
      </c>
    </row>
    <row r="1813" spans="1:3">
      <c r="A1813" s="6" t="str">
        <f>INDEX(Table2[NAMA BARANG],MATCH(ROW()-1,Table2[//]))</f>
        <v>Pompa balon 020-1 (B)</v>
      </c>
      <c r="B1813" s="7">
        <f>INDEX(Table2[TT],MATCH(ROW()-1,Table2[//]))</f>
        <v>9</v>
      </c>
      <c r="C1813" s="8">
        <f>INDEX(Table2[KET],MATCH(ROW()-1,Table2[//]))</f>
        <v>100</v>
      </c>
    </row>
    <row r="1814" spans="1:3">
      <c r="A1814" s="6" t="str">
        <f>INDEX(Table2[NAMA BARANG],MATCH(ROW()-1,Table2[//]))</f>
        <v>Pompa balon 020-3 / 001-4 (k)</v>
      </c>
      <c r="B1814" s="7">
        <f>INDEX(Table2[TT],MATCH(ROW()-1,Table2[//]))</f>
        <v>8</v>
      </c>
      <c r="C1814" s="8">
        <f>INDEX(Table2[KET],MATCH(ROW()-1,Table2[//]))</f>
        <v>100</v>
      </c>
    </row>
    <row r="1815" spans="1:3">
      <c r="A1815" s="6" t="str">
        <f>INDEX(Table2[NAMA BARANG],MATCH(ROW()-1,Table2[//]))</f>
        <v>Post it 889 K pony</v>
      </c>
      <c r="B1815" s="7">
        <f>INDEX(Table2[TT],MATCH(ROW()-1,Table2[//]))</f>
        <v>4</v>
      </c>
      <c r="C1815" s="8">
        <f>INDEX(Table2[KET],MATCH(ROW()-1,Table2[//]))</f>
        <v>1200</v>
      </c>
    </row>
    <row r="1816" spans="1:3">
      <c r="A1816" s="6" t="str">
        <f>INDEX(Table2[NAMA BARANG],MATCH(ROW()-1,Table2[//]))</f>
        <v>Post it 96-15</v>
      </c>
      <c r="B1816" s="7">
        <f>INDEX(Table2[TT],MATCH(ROW()-1,Table2[//]))</f>
        <v>1</v>
      </c>
      <c r="C1816" s="8">
        <f>INDEX(Table2[KET],MATCH(ROW()-1,Table2[//]))</f>
        <v>1200</v>
      </c>
    </row>
    <row r="1817" spans="1:3">
      <c r="A1817" s="6" t="str">
        <f>INDEX(Table2[NAMA BARANG],MATCH(ROW()-1,Table2[//]))</f>
        <v>Post it 96-20</v>
      </c>
      <c r="B1817" s="7">
        <f>INDEX(Table2[TT],MATCH(ROW()-1,Table2[//]))</f>
        <v>1</v>
      </c>
      <c r="C1817" s="8">
        <f>INDEX(Table2[KET],MATCH(ROW()-1,Table2[//]))</f>
        <v>1200</v>
      </c>
    </row>
    <row r="1818" spans="1:3">
      <c r="A1818" s="6" t="str">
        <f>INDEX(Table2[NAMA BARANG],MATCH(ROW()-1,Table2[//]))</f>
        <v>Post it 96-21</v>
      </c>
      <c r="B1818" s="7">
        <f>INDEX(Table2[TT],MATCH(ROW()-1,Table2[//]))</f>
        <v>19</v>
      </c>
      <c r="C1818" s="8">
        <f>INDEX(Table2[KET],MATCH(ROW()-1,Table2[//]))</f>
        <v>1200</v>
      </c>
    </row>
    <row r="1819" spans="1:3">
      <c r="A1819" s="6" t="str">
        <f>INDEX(Table2[NAMA BARANG],MATCH(ROW()-1,Table2[//]))</f>
        <v>Post it kertas 8899 Y</v>
      </c>
      <c r="B1819" s="7">
        <f>INDEX(Table2[TT],MATCH(ROW()-1,Table2[//]))</f>
        <v>2</v>
      </c>
      <c r="C1819" s="8">
        <f>INDEX(Table2[KET],MATCH(ROW()-1,Table2[//]))</f>
        <v>1200</v>
      </c>
    </row>
    <row r="1820" spans="1:3">
      <c r="A1820" s="6" t="str">
        <f>INDEX(Table2[NAMA BARANG],MATCH(ROW()-1,Table2[//]))</f>
        <v>Post it PF 1368</v>
      </c>
      <c r="B1820" s="7">
        <f>INDEX(Table2[TT],MATCH(ROW()-1,Table2[//]))</f>
        <v>6</v>
      </c>
      <c r="C1820" s="8" t="str">
        <f>INDEX(Table2[KET],MATCH(ROW()-1,Table2[//]))</f>
        <v>1152 pc</v>
      </c>
    </row>
    <row r="1821" spans="1:3">
      <c r="A1821" s="6" t="str">
        <f>INDEX(Table2[NAMA BARANG],MATCH(ROW()-1,Table2[//]))</f>
        <v>Post it PF 1899(1)/ 2899(8)</v>
      </c>
      <c r="B1821" s="7">
        <f>INDEX(Table2[TT],MATCH(ROW()-1,Table2[//]))</f>
        <v>9</v>
      </c>
      <c r="C1821" s="8" t="str">
        <f>INDEX(Table2[KET],MATCH(ROW()-1,Table2[//]))</f>
        <v>1152 pc</v>
      </c>
    </row>
    <row r="1822" spans="1:3">
      <c r="A1822" s="6" t="str">
        <f>INDEX(Table2[NAMA BARANG],MATCH(ROW()-1,Table2[//]))</f>
        <v>Post it PF 2368</v>
      </c>
      <c r="B1822" s="7">
        <f>INDEX(Table2[TT],MATCH(ROW()-1,Table2[//]))</f>
        <v>1</v>
      </c>
      <c r="C1822" s="8" t="str">
        <f>INDEX(Table2[KET],MATCH(ROW()-1,Table2[//]))</f>
        <v>1152 pc</v>
      </c>
    </row>
    <row r="1823" spans="1:3">
      <c r="A1823" s="6" t="str">
        <f>INDEX(Table2[NAMA BARANG],MATCH(ROW()-1,Table2[//]))</f>
        <v>Post it PF 3368(5)/ 4368(4)</v>
      </c>
      <c r="B1823" s="7">
        <f>INDEX(Table2[TT],MATCH(ROW()-1,Table2[//]))</f>
        <v>9</v>
      </c>
      <c r="C1823" s="8" t="str">
        <f>INDEX(Table2[KET],MATCH(ROW()-1,Table2[//]))</f>
        <v>1152 pc</v>
      </c>
    </row>
    <row r="1824" spans="1:3">
      <c r="A1824" s="6" t="str">
        <f>INDEX(Table2[NAMA BARANG],MATCH(ROW()-1,Table2[//]))</f>
        <v>Post it PF 3899</v>
      </c>
      <c r="B1824" s="7">
        <f>INDEX(Table2[TT],MATCH(ROW()-1,Table2[//]))</f>
        <v>5</v>
      </c>
      <c r="C1824" s="8" t="str">
        <f>INDEX(Table2[KET],MATCH(ROW()-1,Table2[//]))</f>
        <v>1152 pc</v>
      </c>
    </row>
    <row r="1825" spans="1:3">
      <c r="A1825" s="6" t="str">
        <f>INDEX(Table2[NAMA BARANG],MATCH(ROW()-1,Table2[//]))</f>
        <v>Post it PF 5368(3)/ 6368(6)</v>
      </c>
      <c r="B1825" s="7">
        <f>INDEX(Table2[TT],MATCH(ROW()-1,Table2[//]))</f>
        <v>9</v>
      </c>
      <c r="C1825" s="8" t="str">
        <f>INDEX(Table2[KET],MATCH(ROW()-1,Table2[//]))</f>
        <v>1152 pc</v>
      </c>
    </row>
    <row r="1826" spans="1:3">
      <c r="A1826" s="6" t="str">
        <f>INDEX(Table2[NAMA BARANG],MATCH(ROW()-1,Table2[//]))</f>
        <v>Post it PF 5899(2)/ 6899(2)</v>
      </c>
      <c r="B1826" s="7">
        <f>INDEX(Table2[TT],MATCH(ROW()-1,Table2[//]))</f>
        <v>4</v>
      </c>
      <c r="C1826" s="8" t="str">
        <f>INDEX(Table2[KET],MATCH(ROW()-1,Table2[//]))</f>
        <v>1152 pc</v>
      </c>
    </row>
    <row r="1827" spans="1:3">
      <c r="A1827" s="6" t="str">
        <f>INDEX(Table2[NAMA BARANG],MATCH(ROW()-1,Table2[//]))</f>
        <v>Post it Post A</v>
      </c>
      <c r="B1827" s="7">
        <f>INDEX(Table2[TT],MATCH(ROW()-1,Table2[//]))</f>
        <v>1</v>
      </c>
      <c r="C1827" s="8" t="str">
        <f>INDEX(Table2[KET],MATCH(ROW()-1,Table2[//]))</f>
        <v>1200 pc</v>
      </c>
    </row>
    <row r="1828" spans="1:3">
      <c r="A1828" s="6" t="str">
        <f>INDEX(Table2[NAMA BARANG],MATCH(ROW()-1,Table2[//]))</f>
        <v>Post it SHF 5</v>
      </c>
      <c r="B1828" s="7">
        <f>INDEX(Table2[TT],MATCH(ROW()-1,Table2[//]))</f>
        <v>1</v>
      </c>
      <c r="C1828" s="8">
        <f>INDEX(Table2[KET],MATCH(ROW()-1,Table2[//]))</f>
        <v>1200</v>
      </c>
    </row>
    <row r="1829" spans="1:3">
      <c r="A1829" s="6" t="str">
        <f>INDEX(Table2[NAMA BARANG],MATCH(ROW()-1,Table2[//]))</f>
        <v>Punch 821 Stempel</v>
      </c>
      <c r="B1829" s="7">
        <f>INDEX(Table2[TT],MATCH(ROW()-1,Table2[//]))</f>
        <v>1</v>
      </c>
      <c r="C1829" s="8" t="str">
        <f>INDEX(Table2[KET],MATCH(ROW()-1,Table2[//]))</f>
        <v>864 pc</v>
      </c>
    </row>
    <row r="1830" spans="1:3">
      <c r="A1830" s="6" t="str">
        <f>INDEX(Table2[NAMA BARANG],MATCH(ROW()-1,Table2[//]))</f>
        <v>Punch General (B) (330)</v>
      </c>
      <c r="B1830" s="7">
        <f>INDEX(Table2[TT],MATCH(ROW()-1,Table2[//]))</f>
        <v>28</v>
      </c>
      <c r="C1830" s="8" t="str">
        <f>INDEX(Table2[KET],MATCH(ROW()-1,Table2[//]))</f>
        <v>5 ls</v>
      </c>
    </row>
    <row r="1831" spans="1:3">
      <c r="A1831" s="6" t="str">
        <f>INDEX(Table2[NAMA BARANG],MATCH(ROW()-1,Table2[//]))</f>
        <v>Punch General (K) (220)</v>
      </c>
      <c r="B1831" s="7">
        <f>INDEX(Table2[TT],MATCH(ROW()-1,Table2[//]))</f>
        <v>17</v>
      </c>
      <c r="C1831" s="8" t="str">
        <f>INDEX(Table2[KET],MATCH(ROW()-1,Table2[//]))</f>
        <v>10 ls</v>
      </c>
    </row>
    <row r="1832" spans="1:3">
      <c r="A1832" s="6" t="str">
        <f>INDEX(Table2[NAMA BARANG],MATCH(ROW()-1,Table2[//]))</f>
        <v>Push pin warna Nariko</v>
      </c>
      <c r="B1832" s="7">
        <f>INDEX(Table2[TT],MATCH(ROW()-1,Table2[//]))</f>
        <v>2</v>
      </c>
      <c r="C1832" s="8" t="str">
        <f>INDEX(Table2[KET],MATCH(ROW()-1,Table2[//]))</f>
        <v>720 pk</v>
      </c>
    </row>
    <row r="1833" spans="1:3">
      <c r="A1833" s="6" t="str">
        <f>INDEX(Table2[NAMA BARANG],MATCH(ROW()-1,Table2[//]))</f>
        <v>Puzzle M 6662</v>
      </c>
      <c r="B1833" s="7">
        <f>INDEX(Table2[TT],MATCH(ROW()-1,Table2[//]))</f>
        <v>1</v>
      </c>
      <c r="C1833" s="8" t="str">
        <f>INDEX(Table2[KET],MATCH(ROW()-1,Table2[//]))</f>
        <v>200 pc</v>
      </c>
    </row>
    <row r="1834" spans="1:3">
      <c r="A1834" s="6" t="str">
        <f>INDEX(Table2[NAMA BARANG],MATCH(ROW()-1,Table2[//]))</f>
        <v>Puzzle S 6663</v>
      </c>
      <c r="B1834" s="7">
        <f>INDEX(Table2[TT],MATCH(ROW()-1,Table2[//]))</f>
        <v>1</v>
      </c>
      <c r="C1834" s="8" t="str">
        <f>INDEX(Table2[KET],MATCH(ROW()-1,Table2[//]))</f>
        <v>500 pc</v>
      </c>
    </row>
    <row r="1835" spans="1:3">
      <c r="A1835" s="6" t="str">
        <f>INDEX(Table2[NAMA BARANG],MATCH(ROW()-1,Table2[//]))</f>
        <v>Puzzle Spiderman Gloria</v>
      </c>
      <c r="B1835" s="7">
        <f>INDEX(Table2[TT],MATCH(ROW()-1,Table2[//]))</f>
        <v>5</v>
      </c>
      <c r="C1835" s="8" t="str">
        <f>INDEX(Table2[KET],MATCH(ROW()-1,Table2[//]))</f>
        <v>260 pc</v>
      </c>
    </row>
    <row r="1836" spans="1:3">
      <c r="A1836" s="6" t="str">
        <f>INDEX(Table2[NAMA BARANG],MATCH(ROW()-1,Table2[//]))</f>
        <v>Puzzle Spiderman Gloria</v>
      </c>
      <c r="B1836" s="7">
        <f>INDEX(Table2[TT],MATCH(ROW()-1,Table2[//]))</f>
        <v>7</v>
      </c>
      <c r="C1836" s="8" t="str">
        <f>INDEX(Table2[KET],MATCH(ROW()-1,Table2[//]))</f>
        <v>260 pc</v>
      </c>
    </row>
    <row r="1837" spans="1:3">
      <c r="A1837" s="6" t="str">
        <f>INDEX(Table2[NAMA BARANG],MATCH(ROW()-1,Table2[//]))</f>
        <v>Puzzle TG PO-01 Fancy CMP</v>
      </c>
      <c r="B1837" s="7">
        <f>INDEX(Table2[TT],MATCH(ROW()-1,Table2[//]))</f>
        <v>6</v>
      </c>
      <c r="C1837" s="8" t="str">
        <f>INDEX(Table2[KET],MATCH(ROW()-1,Table2[//]))</f>
        <v>2000 pc</v>
      </c>
    </row>
    <row r="1838" spans="1:3">
      <c r="A1838" s="6" t="str">
        <f>INDEX(Table2[NAMA BARANG],MATCH(ROW()-1,Table2[//]))</f>
        <v>Puzzle TG PO-01 Fancy CMP</v>
      </c>
      <c r="B1838" s="7">
        <f>INDEX(Table2[TT],MATCH(ROW()-1,Table2[//]))</f>
        <v>10</v>
      </c>
      <c r="C1838" s="8" t="str">
        <f>INDEX(Table2[KET],MATCH(ROW()-1,Table2[//]))</f>
        <v>2500 pc</v>
      </c>
    </row>
    <row r="1839" spans="1:3">
      <c r="A1839" s="6" t="str">
        <f>INDEX(Table2[NAMA BARANG],MATCH(ROW()-1,Table2[//]))</f>
        <v>Puzzle TG PO-01 Fancy CMP</v>
      </c>
      <c r="B1839" s="7">
        <f>INDEX(Table2[TT],MATCH(ROW()-1,Table2[//]))</f>
        <v>7</v>
      </c>
      <c r="C1839" s="8" t="str">
        <f>INDEX(Table2[KET],MATCH(ROW()-1,Table2[//]))</f>
        <v>3000 pc</v>
      </c>
    </row>
    <row r="1840" spans="1:3">
      <c r="A1840" s="6" t="str">
        <f>INDEX(Table2[NAMA BARANG],MATCH(ROW()-1,Table2[//]))</f>
        <v>PW 12w panjang BTS</v>
      </c>
      <c r="B1840" s="7">
        <f>INDEX(Table2[TT],MATCH(ROW()-1,Table2[//]))</f>
        <v>48</v>
      </c>
      <c r="C1840" s="8" t="str">
        <f>INDEX(Table2[KET],MATCH(ROW()-1,Table2[//]))</f>
        <v>20 gr</v>
      </c>
    </row>
    <row r="1841" spans="1:3">
      <c r="A1841" s="6" t="str">
        <f>INDEX(Table2[NAMA BARANG],MATCH(ROW()-1,Table2[//]))</f>
        <v>PW 12w panjang Vanco 200</v>
      </c>
      <c r="B1841" s="7">
        <f>INDEX(Table2[TT],MATCH(ROW()-1,Table2[//]))</f>
        <v>12</v>
      </c>
      <c r="C1841" s="8" t="str">
        <f>INDEX(Table2[KET],MATCH(ROW()-1,Table2[//]))</f>
        <v>240 ls</v>
      </c>
    </row>
    <row r="1842" spans="1:3">
      <c r="A1842" s="6" t="str">
        <f>INDEX(Table2[NAMA BARANG],MATCH(ROW()-1,Table2[//]))</f>
        <v>PW Infico 3,5 pdk 1235</v>
      </c>
      <c r="B1842" s="7">
        <f>INDEX(Table2[TT],MATCH(ROW()-1,Table2[//]))</f>
        <v>4</v>
      </c>
      <c r="C1842" s="8" t="str">
        <f>INDEX(Table2[KET],MATCH(ROW()-1,Table2[//]))</f>
        <v>24 ls</v>
      </c>
    </row>
    <row r="1843" spans="1:3">
      <c r="A1843" s="6" t="str">
        <f>INDEX(Table2[NAMA BARANG],MATCH(ROW()-1,Table2[//]))</f>
        <v>PW Kayagi 12w panjang Ky Cp 12K</v>
      </c>
      <c r="B1843" s="7">
        <f>INDEX(Table2[TT],MATCH(ROW()-1,Table2[//]))</f>
        <v>2</v>
      </c>
      <c r="C1843" s="8" t="str">
        <f>INDEX(Table2[KET],MATCH(ROW()-1,Table2[//]))</f>
        <v>20 ls</v>
      </c>
    </row>
    <row r="1844" spans="1:3">
      <c r="A1844" s="6" t="str">
        <f>INDEX(Table2[NAMA BARANG],MATCH(ROW()-1,Table2[//]))</f>
        <v>PW Kiko 12/12W</v>
      </c>
      <c r="B1844" s="7">
        <f>INDEX(Table2[TT],MATCH(ROW()-1,Table2[//]))</f>
        <v>1</v>
      </c>
      <c r="C1844" s="8" t="str">
        <f>INDEX(Table2[KET],MATCH(ROW()-1,Table2[//]))</f>
        <v>20 LSN</v>
      </c>
    </row>
    <row r="1845" spans="1:3">
      <c r="A1845" s="6" t="str">
        <f>INDEX(Table2[NAMA BARANG],MATCH(ROW()-1,Table2[//]))</f>
        <v>PW Klg 12w AB &amp; S5 Kym Cp 120T</v>
      </c>
      <c r="B1845" s="7">
        <f>INDEX(Table2[TT],MATCH(ROW()-1,Table2[//]))</f>
        <v>1</v>
      </c>
      <c r="C1845" s="8" t="str">
        <f>INDEX(Table2[KET],MATCH(ROW()-1,Table2[//]))</f>
        <v>120 set</v>
      </c>
    </row>
    <row r="1846" spans="1:3">
      <c r="A1846" s="6" t="str">
        <f>INDEX(Table2[NAMA BARANG],MATCH(ROW()-1,Table2[//]))</f>
        <v>PW Klg RRT 12w pendek</v>
      </c>
      <c r="B1846" s="7">
        <f>INDEX(Table2[TT],MATCH(ROW()-1,Table2[//]))</f>
        <v>1</v>
      </c>
      <c r="C1846" s="8" t="str">
        <f>INDEX(Table2[KET],MATCH(ROW()-1,Table2[//]))</f>
        <v>30 ls</v>
      </c>
    </row>
    <row r="1847" spans="1:3">
      <c r="A1847" s="6" t="str">
        <f>INDEX(Table2[NAMA BARANG],MATCH(ROW()-1,Table2[//]))</f>
        <v>PW Pjg 12/ 24 W 0723</v>
      </c>
      <c r="B1847" s="7">
        <f>INDEX(Table2[TT],MATCH(ROW()-1,Table2[//]))</f>
        <v>1</v>
      </c>
      <c r="C1847" s="8" t="str">
        <f>INDEX(Table2[KET],MATCH(ROW()-1,Table2[//]))</f>
        <v>20 ls</v>
      </c>
    </row>
    <row r="1848" spans="1:3">
      <c r="A1848" s="6" t="str">
        <f>INDEX(Table2[NAMA BARANG],MATCH(ROW()-1,Table2[//]))</f>
        <v>PW set 10703/ 12w panjang</v>
      </c>
      <c r="B1848" s="7">
        <f>INDEX(Table2[TT],MATCH(ROW()-1,Table2[//]))</f>
        <v>1</v>
      </c>
      <c r="C1848" s="8" t="str">
        <f>INDEX(Table2[KET],MATCH(ROW()-1,Table2[//]))</f>
        <v>24 ls</v>
      </c>
    </row>
    <row r="1849" spans="1:3">
      <c r="A1849" s="6" t="str">
        <f>INDEX(Table2[NAMA BARANG],MATCH(ROW()-1,Table2[//]))</f>
        <v>PW Station I pendek</v>
      </c>
      <c r="B1849" s="7">
        <f>INDEX(Table2[TT],MATCH(ROW()-1,Table2[//]))</f>
        <v>1</v>
      </c>
      <c r="C1849" s="8" t="str">
        <f>INDEX(Table2[KET],MATCH(ROW()-1,Table2[//]))</f>
        <v>40 gr</v>
      </c>
    </row>
    <row r="1850" spans="1:3">
      <c r="A1850" s="6" t="str">
        <f>INDEX(Table2[NAMA BARANG],MATCH(ROW()-1,Table2[//]))</f>
        <v>PW Super Lead 3724</v>
      </c>
      <c r="B1850" s="7">
        <f>INDEX(Table2[TT],MATCH(ROW()-1,Table2[//]))</f>
        <v>5</v>
      </c>
      <c r="C1850" s="8" t="str">
        <f>INDEX(Table2[KET],MATCH(ROW()-1,Table2[//]))</f>
        <v>120 pc</v>
      </c>
    </row>
    <row r="1851" spans="1:3">
      <c r="A1851" s="6" t="str">
        <f>INDEX(Table2[NAMA BARANG],MATCH(ROW()-1,Table2[//]))</f>
        <v>PW Trifelo 12w TF-128-12 Double colour</v>
      </c>
      <c r="B1851" s="7">
        <f>INDEX(Table2[TT],MATCH(ROW()-1,Table2[//]))</f>
        <v>2</v>
      </c>
      <c r="C1851" s="8" t="str">
        <f>INDEX(Table2[KET],MATCH(ROW()-1,Table2[//]))</f>
        <v>240 pc</v>
      </c>
    </row>
    <row r="1852" spans="1:3">
      <c r="A1852" s="6" t="str">
        <f>INDEX(Table2[NAMA BARANG],MATCH(ROW()-1,Table2[//]))</f>
        <v>PW Trifelo 6/ 12w</v>
      </c>
      <c r="B1852" s="7">
        <f>INDEX(Table2[TT],MATCH(ROW()-1,Table2[//]))</f>
        <v>3</v>
      </c>
      <c r="C1852" s="8" t="str">
        <f>INDEX(Table2[KET],MATCH(ROW()-1,Table2[//]))</f>
        <v>480 set</v>
      </c>
    </row>
    <row r="1853" spans="1:3">
      <c r="A1853" s="6" t="str">
        <f>INDEX(Table2[NAMA BARANG],MATCH(ROW()-1,Table2[//]))</f>
        <v>Refill Cross</v>
      </c>
      <c r="B1853" s="7">
        <f>INDEX(Table2[TT],MATCH(ROW()-1,Table2[//]))</f>
        <v>1</v>
      </c>
      <c r="C1853" s="8" t="str">
        <f>INDEX(Table2[KET],MATCH(ROW()-1,Table2[//]))</f>
        <v>1000 ls</v>
      </c>
    </row>
    <row r="1854" spans="1:3">
      <c r="A1854" s="6" t="str">
        <f>INDEX(Table2[NAMA BARANG],MATCH(ROW()-1,Table2[//]))</f>
        <v>Sampul Boxy Fancy</v>
      </c>
      <c r="B1854" s="7">
        <f>INDEX(Table2[TT],MATCH(ROW()-1,Table2[//]))</f>
        <v>3</v>
      </c>
      <c r="C1854" s="8">
        <f>INDEX(Table2[KET],MATCH(ROW()-1,Table2[//]))</f>
        <v>200</v>
      </c>
    </row>
    <row r="1855" spans="1:3">
      <c r="A1855" s="6" t="str">
        <f>INDEX(Table2[NAMA BARANG],MATCH(ROW()-1,Table2[//]))</f>
        <v>Sampul Folio lem alexander</v>
      </c>
      <c r="B1855" s="7">
        <f>INDEX(Table2[TT],MATCH(ROW()-1,Table2[//]))</f>
        <v>32</v>
      </c>
      <c r="C1855" s="8" t="str">
        <f>INDEX(Table2[KET],MATCH(ROW()-1,Table2[//]))</f>
        <v>200 pk</v>
      </c>
    </row>
    <row r="1856" spans="1:3">
      <c r="A1856" s="6" t="str">
        <f>INDEX(Table2[NAMA BARANG],MATCH(ROW()-1,Table2[//]))</f>
        <v>Sampul Kenjoy 34,5 motif warna</v>
      </c>
      <c r="B1856" s="7">
        <f>INDEX(Table2[TT],MATCH(ROW()-1,Table2[//]))</f>
        <v>3</v>
      </c>
      <c r="C1856" s="8">
        <f>INDEX(Table2[KET],MATCH(ROW()-1,Table2[//]))</f>
        <v>270</v>
      </c>
    </row>
    <row r="1857" spans="1:3">
      <c r="A1857" s="6" t="str">
        <f>INDEX(Table2[NAMA BARANG],MATCH(ROW()-1,Table2[//]))</f>
        <v>Sampul Kwarto batik UTN</v>
      </c>
      <c r="B1857" s="7">
        <f>INDEX(Table2[TT],MATCH(ROW()-1,Table2[//]))</f>
        <v>3</v>
      </c>
      <c r="C1857" s="8" t="str">
        <f>INDEX(Table2[KET],MATCH(ROW()-1,Table2[//]))</f>
        <v>240 pk</v>
      </c>
    </row>
    <row r="1858" spans="1:3">
      <c r="A1858" s="6" t="str">
        <f>INDEX(Table2[NAMA BARANG],MATCH(ROW()-1,Table2[//]))</f>
        <v>Sampul OPP jersy Folio TBL 50 micron</v>
      </c>
      <c r="B1858" s="7">
        <f>INDEX(Table2[TT],MATCH(ROW()-1,Table2[//]))</f>
        <v>1</v>
      </c>
      <c r="C1858" s="8" t="str">
        <f>INDEX(Table2[KET],MATCH(ROW()-1,Table2[//]))</f>
        <v>160 pc</v>
      </c>
    </row>
    <row r="1859" spans="1:3">
      <c r="A1859" s="6" t="str">
        <f>INDEX(Table2[NAMA BARANG],MATCH(ROW()-1,Table2[//]))</f>
        <v>Sampul Roll 45B Kenjoy</v>
      </c>
      <c r="B1859" s="7">
        <f>INDEX(Table2[TT],MATCH(ROW()-1,Table2[//]))</f>
        <v>4</v>
      </c>
      <c r="C1859" s="8" t="str">
        <f>INDEX(Table2[KET],MATCH(ROW()-1,Table2[//]))</f>
        <v>200 ROL</v>
      </c>
    </row>
    <row r="1860" spans="1:3">
      <c r="A1860" s="6" t="str">
        <f>INDEX(Table2[NAMA BARANG],MATCH(ROW()-1,Table2[//]))</f>
        <v>Sampul Roll Dust 454</v>
      </c>
      <c r="B1860" s="7">
        <f>INDEX(Table2[TT],MATCH(ROW()-1,Table2[//]))</f>
        <v>3</v>
      </c>
      <c r="C1860" s="8">
        <f>INDEX(Table2[KET],MATCH(ROW()-1,Table2[//]))</f>
        <v>300</v>
      </c>
    </row>
    <row r="1861" spans="1:3">
      <c r="A1861" s="6" t="str">
        <f>INDEX(Table2[NAMA BARANG],MATCH(ROW()-1,Table2[//]))</f>
        <v>Selongsong pentel Enter</v>
      </c>
      <c r="B1861" s="7">
        <f>INDEX(Table2[TT],MATCH(ROW()-1,Table2[//]))</f>
        <v>2</v>
      </c>
      <c r="C1861" s="8" t="str">
        <f>INDEX(Table2[KET],MATCH(ROW()-1,Table2[//]))</f>
        <v>100 LSN</v>
      </c>
    </row>
    <row r="1862" spans="1:3">
      <c r="A1862" s="6" t="str">
        <f>INDEX(Table2[NAMA BARANG],MATCH(ROW()-1,Table2[//]))</f>
        <v>Silet gagang plastik</v>
      </c>
      <c r="B1862" s="7">
        <f>INDEX(Table2[TT],MATCH(ROW()-1,Table2[//]))</f>
        <v>17</v>
      </c>
      <c r="C1862" s="8" t="str">
        <f>INDEX(Table2[KET],MATCH(ROW()-1,Table2[//]))</f>
        <v>20 gr</v>
      </c>
    </row>
    <row r="1863" spans="1:3">
      <c r="A1863" s="6" t="str">
        <f>INDEX(Table2[NAMA BARANG],MATCH(ROW()-1,Table2[//]))</f>
        <v>Simpoa moshi-moshi jumbo 1803</v>
      </c>
      <c r="B1863" s="7">
        <f>INDEX(Table2[TT],MATCH(ROW()-1,Table2[//]))</f>
        <v>2</v>
      </c>
      <c r="C1863" s="8" t="str">
        <f>INDEX(Table2[KET],MATCH(ROW()-1,Table2[//]))</f>
        <v>8 ls</v>
      </c>
    </row>
    <row r="1864" spans="1:3">
      <c r="A1864" s="6" t="str">
        <f>INDEX(Table2[NAMA BARANG],MATCH(ROW()-1,Table2[//]))</f>
        <v>Sipoa 13 baris JAYA</v>
      </c>
      <c r="B1864" s="7">
        <f>INDEX(Table2[TT],MATCH(ROW()-1,Table2[//]))</f>
        <v>2</v>
      </c>
      <c r="C1864" s="8" t="str">
        <f>INDEX(Table2[KET],MATCH(ROW()-1,Table2[//]))</f>
        <v>300 pc</v>
      </c>
    </row>
    <row r="1865" spans="1:3">
      <c r="A1865" s="6" t="str">
        <f>INDEX(Table2[NAMA BARANG],MATCH(ROW()-1,Table2[//]))</f>
        <v>Sipoa 17 baris kayu</v>
      </c>
      <c r="B1865" s="7">
        <f>INDEX(Table2[TT],MATCH(ROW()-1,Table2[//]))</f>
        <v>2</v>
      </c>
      <c r="C1865" s="8" t="str">
        <f>INDEX(Table2[KET],MATCH(ROW()-1,Table2[//]))</f>
        <v>60 pc</v>
      </c>
    </row>
    <row r="1866" spans="1:3">
      <c r="A1866" s="6" t="str">
        <f>INDEX(Table2[NAMA BARANG],MATCH(ROW()-1,Table2[//]))</f>
        <v>Sipoa 2831</v>
      </c>
      <c r="B1866" s="7">
        <f>INDEX(Table2[TT],MATCH(ROW()-1,Table2[//]))</f>
        <v>2</v>
      </c>
      <c r="C1866" s="8" t="str">
        <f>INDEX(Table2[KET],MATCH(ROW()-1,Table2[//]))</f>
        <v>192 pc</v>
      </c>
    </row>
    <row r="1867" spans="1:3">
      <c r="A1867" s="6" t="str">
        <f>INDEX(Table2[NAMA BARANG],MATCH(ROW()-1,Table2[//]))</f>
        <v>Sipoa 8010</v>
      </c>
      <c r="B1867" s="7">
        <f>INDEX(Table2[TT],MATCH(ROW()-1,Table2[//]))</f>
        <v>12</v>
      </c>
      <c r="C1867" s="8" t="str">
        <f>INDEX(Table2[KET],MATCH(ROW()-1,Table2[//]))</f>
        <v>144 pc</v>
      </c>
    </row>
    <row r="1868" spans="1:3">
      <c r="A1868" s="6" t="str">
        <f>INDEX(Table2[NAMA BARANG],MATCH(ROW()-1,Table2[//]))</f>
        <v>Sipoa 8011 apel</v>
      </c>
      <c r="B1868" s="7">
        <f>INDEX(Table2[TT],MATCH(ROW()-1,Table2[//]))</f>
        <v>8</v>
      </c>
      <c r="C1868" s="8" t="str">
        <f>INDEX(Table2[KET],MATCH(ROW()-1,Table2[//]))</f>
        <v>240 pc</v>
      </c>
    </row>
    <row r="1869" spans="1:3">
      <c r="A1869" s="6" t="str">
        <f>INDEX(Table2[NAMA BARANG],MATCH(ROW()-1,Table2[//]))</f>
        <v>Sipoa 8012</v>
      </c>
      <c r="B1869" s="7">
        <f>INDEX(Table2[TT],MATCH(ROW()-1,Table2[//]))</f>
        <v>7</v>
      </c>
      <c r="C1869" s="8" t="str">
        <f>INDEX(Table2[KET],MATCH(ROW()-1,Table2[//]))</f>
        <v>240 pc</v>
      </c>
    </row>
    <row r="1870" spans="1:3">
      <c r="A1870" s="6" t="str">
        <f>INDEX(Table2[NAMA BARANG],MATCH(ROW()-1,Table2[//]))</f>
        <v>Sipoa 8013</v>
      </c>
      <c r="B1870" s="7">
        <f>INDEX(Table2[TT],MATCH(ROW()-1,Table2[//]))</f>
        <v>7</v>
      </c>
      <c r="C1870" s="8" t="str">
        <f>INDEX(Table2[KET],MATCH(ROW()-1,Table2[//]))</f>
        <v>240 pc</v>
      </c>
    </row>
    <row r="1871" spans="1:3">
      <c r="A1871" s="6" t="str">
        <f>INDEX(Table2[NAMA BARANG],MATCH(ROW()-1,Table2[//]))</f>
        <v>Sipoa 8022 VanArt</v>
      </c>
      <c r="B1871" s="7">
        <f>INDEX(Table2[TT],MATCH(ROW()-1,Table2[//]))</f>
        <v>11</v>
      </c>
      <c r="C1871" s="8" t="str">
        <f>INDEX(Table2[KET],MATCH(ROW()-1,Table2[//]))</f>
        <v>156 pc</v>
      </c>
    </row>
    <row r="1872" spans="1:3">
      <c r="A1872" s="6" t="str">
        <f>INDEX(Table2[NAMA BARANG],MATCH(ROW()-1,Table2[//]))</f>
        <v>Sipoa 8023</v>
      </c>
      <c r="B1872" s="7">
        <f>INDEX(Table2[TT],MATCH(ROW()-1,Table2[//]))</f>
        <v>8</v>
      </c>
      <c r="C1872" s="8" t="str">
        <f>INDEX(Table2[KET],MATCH(ROW()-1,Table2[//]))</f>
        <v>288 pc</v>
      </c>
    </row>
    <row r="1873" spans="1:3">
      <c r="A1873" s="6" t="str">
        <f>INDEX(Table2[NAMA BARANG],MATCH(ROW()-1,Table2[//]))</f>
        <v>Sipoa Angel (8)/ Strawberry</v>
      </c>
      <c r="B1873" s="7">
        <f>INDEX(Table2[TT],MATCH(ROW()-1,Table2[//]))</f>
        <v>11</v>
      </c>
      <c r="C1873" s="8" t="str">
        <f>INDEX(Table2[KET],MATCH(ROW()-1,Table2[//]))</f>
        <v>30 ls</v>
      </c>
    </row>
    <row r="1874" spans="1:3">
      <c r="A1874" s="6" t="str">
        <f>INDEX(Table2[NAMA BARANG],MATCH(ROW()-1,Table2[//]))</f>
        <v>Sipoa Besco BC 117</v>
      </c>
      <c r="B1874" s="7">
        <f>INDEX(Table2[TT],MATCH(ROW()-1,Table2[//]))</f>
        <v>3</v>
      </c>
      <c r="C1874" s="8" t="str">
        <f>INDEX(Table2[KET],MATCH(ROW()-1,Table2[//]))</f>
        <v>300 pc</v>
      </c>
    </row>
    <row r="1875" spans="1:3">
      <c r="A1875" s="6" t="str">
        <f>INDEX(Table2[NAMA BARANG],MATCH(ROW()-1,Table2[//]))</f>
        <v>Sipoa CS 816 Rabbit</v>
      </c>
      <c r="B1875" s="7">
        <f>INDEX(Table2[TT],MATCH(ROW()-1,Table2[//]))</f>
        <v>3</v>
      </c>
      <c r="C1875" s="8" t="str">
        <f>INDEX(Table2[KET],MATCH(ROW()-1,Table2[//]))</f>
        <v>384 pc</v>
      </c>
    </row>
    <row r="1876" spans="1:3">
      <c r="A1876" s="6" t="str">
        <f>INDEX(Table2[NAMA BARANG],MATCH(ROW()-1,Table2[//]))</f>
        <v>Sipoa kaki B 808 Moshi Moshi BLK</v>
      </c>
      <c r="B1876" s="7">
        <f>INDEX(Table2[TT],MATCH(ROW()-1,Table2[//]))</f>
        <v>8</v>
      </c>
      <c r="C1876" s="8" t="str">
        <f>INDEX(Table2[KET],MATCH(ROW()-1,Table2[//]))</f>
        <v>24 ls</v>
      </c>
    </row>
    <row r="1877" spans="1:3">
      <c r="A1877" s="6" t="str">
        <f>INDEX(Table2[NAMA BARANG],MATCH(ROW()-1,Table2[//]))</f>
        <v>Sipoa kaki K 807 Moshi Moshi BLK</v>
      </c>
      <c r="B1877" s="7">
        <f>INDEX(Table2[TT],MATCH(ROW()-1,Table2[//]))</f>
        <v>9</v>
      </c>
      <c r="C1877" s="8" t="str">
        <f>INDEX(Table2[KET],MATCH(ROW()-1,Table2[//]))</f>
        <v>36 ls</v>
      </c>
    </row>
    <row r="1878" spans="1:3">
      <c r="A1878" s="6" t="str">
        <f>INDEX(Table2[NAMA BARANG],MATCH(ROW()-1,Table2[//]))</f>
        <v>Sipoa rainbow besar</v>
      </c>
      <c r="B1878" s="7">
        <f>INDEX(Table2[TT],MATCH(ROW()-1,Table2[//]))</f>
        <v>8</v>
      </c>
      <c r="C1878" s="8" t="str">
        <f>INDEX(Table2[KET],MATCH(ROW()-1,Table2[//]))</f>
        <v>1 grs</v>
      </c>
    </row>
    <row r="1879" spans="1:3">
      <c r="A1879" s="6" t="str">
        <f>INDEX(Table2[NAMA BARANG],MATCH(ROW()-1,Table2[//]))</f>
        <v>Sipoa sedang 8590</v>
      </c>
      <c r="B1879" s="7">
        <f>INDEX(Table2[TT],MATCH(ROW()-1,Table2[//]))</f>
        <v>14</v>
      </c>
      <c r="C1879" s="8" t="str">
        <f>INDEX(Table2[KET],MATCH(ROW()-1,Table2[//]))</f>
        <v>216 pc</v>
      </c>
    </row>
    <row r="1880" spans="1:3">
      <c r="A1880" s="6" t="str">
        <f>INDEX(Table2[NAMA BARANG],MATCH(ROW()-1,Table2[//]))</f>
        <v>Sipoa TZ 8012</v>
      </c>
      <c r="B1880" s="7">
        <f>INDEX(Table2[TT],MATCH(ROW()-1,Table2[//]))</f>
        <v>9</v>
      </c>
      <c r="C1880" s="8" t="str">
        <f>INDEX(Table2[KET],MATCH(ROW()-1,Table2[//]))</f>
        <v>240 pc</v>
      </c>
    </row>
    <row r="1881" spans="1:3">
      <c r="A1881" s="6" t="str">
        <f>INDEX(Table2[NAMA BARANG],MATCH(ROW()-1,Table2[//]))</f>
        <v>Sipoa YM 011</v>
      </c>
      <c r="B1881" s="7">
        <f>INDEX(Table2[TT],MATCH(ROW()-1,Table2[//]))</f>
        <v>15</v>
      </c>
      <c r="C1881" s="8" t="str">
        <f>INDEX(Table2[KET],MATCH(ROW()-1,Table2[//]))</f>
        <v>60 ls</v>
      </c>
    </row>
    <row r="1882" spans="1:3">
      <c r="A1882" s="6" t="str">
        <f>INDEX(Table2[NAMA BARANG],MATCH(ROW()-1,Table2[//]))</f>
        <v>Slide Binder 7mm K(4)/ B(1)/ Ht(1) blk</v>
      </c>
      <c r="B1882" s="7">
        <f>INDEX(Table2[TT],MATCH(ROW()-1,Table2[//]))</f>
        <v>6</v>
      </c>
      <c r="C1882" s="8">
        <f>INDEX(Table2[KET],MATCH(ROW()-1,Table2[//]))</f>
        <v>2000</v>
      </c>
    </row>
    <row r="1883" spans="1:3">
      <c r="A1883" s="6" t="str">
        <f>INDEX(Table2[NAMA BARANG],MATCH(ROW()-1,Table2[//]))</f>
        <v>Spidol 12W 838 set</v>
      </c>
      <c r="B1883" s="7">
        <f>INDEX(Table2[TT],MATCH(ROW()-1,Table2[//]))</f>
        <v>4</v>
      </c>
      <c r="C1883" s="8" t="str">
        <f>INDEX(Table2[KET],MATCH(ROW()-1,Table2[//]))</f>
        <v>24 LSN</v>
      </c>
    </row>
    <row r="1884" spans="1:3">
      <c r="A1884" s="6" t="str">
        <f>INDEX(Table2[NAMA BARANG],MATCH(ROW()-1,Table2[//]))</f>
        <v>Spidol 1F Wp 634-12 Infico</v>
      </c>
      <c r="B1884" s="7">
        <f>INDEX(Table2[TT],MATCH(ROW()-1,Table2[//]))</f>
        <v>2</v>
      </c>
      <c r="C1884" s="8" t="str">
        <f>INDEX(Table2[KET],MATCH(ROW()-1,Table2[//]))</f>
        <v>16 grs</v>
      </c>
    </row>
    <row r="1885" spans="1:3">
      <c r="A1885" s="6" t="str">
        <f>INDEX(Table2[NAMA BARANG],MATCH(ROW()-1,Table2[//]))</f>
        <v>Spidol 1F Wp 636-12 Infico</v>
      </c>
      <c r="B1885" s="7">
        <f>INDEX(Table2[TT],MATCH(ROW()-1,Table2[//]))</f>
        <v>8</v>
      </c>
      <c r="C1885" s="8" t="str">
        <f>INDEX(Table2[KET],MATCH(ROW()-1,Table2[//]))</f>
        <v>12 gr</v>
      </c>
    </row>
    <row r="1886" spans="1:3">
      <c r="A1886" s="6" t="str">
        <f>INDEX(Table2[NAMA BARANG],MATCH(ROW()-1,Table2[//]))</f>
        <v>Spidol Hitam Xue Si WT-8009 Executive</v>
      </c>
      <c r="B1886" s="7">
        <f>INDEX(Table2[TT],MATCH(ROW()-1,Table2[//]))</f>
        <v>1</v>
      </c>
      <c r="C1886" s="8" t="str">
        <f>INDEX(Table2[KET],MATCH(ROW()-1,Table2[//]))</f>
        <v>72 ls</v>
      </c>
    </row>
    <row r="1887" spans="1:3">
      <c r="A1887" s="6" t="str">
        <f>INDEX(Table2[NAMA BARANG],MATCH(ROW()-1,Table2[//]))</f>
        <v>Spidol Infico 886-12</v>
      </c>
      <c r="B1887" s="7">
        <f>INDEX(Table2[TT],MATCH(ROW()-1,Table2[//]))</f>
        <v>2</v>
      </c>
      <c r="C1887" s="8" t="str">
        <f>INDEX(Table2[KET],MATCH(ROW()-1,Table2[//]))</f>
        <v>192 pc</v>
      </c>
    </row>
    <row r="1888" spans="1:3">
      <c r="A1888" s="6" t="str">
        <f>INDEX(Table2[NAMA BARANG],MATCH(ROW()-1,Table2[//]))</f>
        <v>Spidol marker Chagli PM 9905</v>
      </c>
      <c r="B1888" s="7">
        <f>INDEX(Table2[TT],MATCH(ROW()-1,Table2[//]))</f>
        <v>5</v>
      </c>
      <c r="C1888" s="8" t="str">
        <f>INDEX(Table2[KET],MATCH(ROW()-1,Table2[//]))</f>
        <v>120 ls</v>
      </c>
    </row>
    <row r="1889" spans="1:3">
      <c r="A1889" s="6" t="str">
        <f>INDEX(Table2[NAMA BARANG],MATCH(ROW()-1,Table2[//]))</f>
        <v>Spidol Show 8 warna</v>
      </c>
      <c r="B1889" s="7">
        <f>INDEX(Table2[TT],MATCH(ROW()-1,Table2[//]))</f>
        <v>8</v>
      </c>
      <c r="C1889" s="8" t="str">
        <f>INDEX(Table2[KET],MATCH(ROW()-1,Table2[//]))</f>
        <v>12 ls</v>
      </c>
    </row>
    <row r="1890" spans="1:3">
      <c r="A1890" s="6" t="str">
        <f>INDEX(Table2[NAMA BARANG],MATCH(ROW()-1,Table2[//]))</f>
        <v>Spidol Tabung 661-8</v>
      </c>
      <c r="B1890" s="7">
        <f>INDEX(Table2[TT],MATCH(ROW()-1,Table2[//]))</f>
        <v>3</v>
      </c>
      <c r="C1890" s="8" t="str">
        <f>INDEX(Table2[KET],MATCH(ROW()-1,Table2[//]))</f>
        <v>144 pc</v>
      </c>
    </row>
    <row r="1891" spans="1:3">
      <c r="A1891" s="6" t="str">
        <f>INDEX(Table2[NAMA BARANG],MATCH(ROW()-1,Table2[//]))</f>
        <v>Stabillo 12W DB SP 701</v>
      </c>
      <c r="B1891" s="7">
        <f>INDEX(Table2[TT],MATCH(ROW()-1,Table2[//]))</f>
        <v>3</v>
      </c>
      <c r="C1891" s="8" t="str">
        <f>INDEX(Table2[KET],MATCH(ROW()-1,Table2[//]))</f>
        <v>56 set</v>
      </c>
    </row>
    <row r="1892" spans="1:3">
      <c r="A1892" s="6" t="str">
        <f>INDEX(Table2[NAMA BARANG],MATCH(ROW()-1,Table2[//]))</f>
        <v>Stabillo 2w HL 219 Zendi</v>
      </c>
      <c r="B1892" s="7">
        <f>INDEX(Table2[TT],MATCH(ROW()-1,Table2[//]))</f>
        <v>69</v>
      </c>
      <c r="C1892" s="8" t="str">
        <f>INDEX(Table2[KET],MATCH(ROW()-1,Table2[//]))</f>
        <v>144 ls</v>
      </c>
    </row>
    <row r="1893" spans="1:3">
      <c r="A1893" s="6" t="str">
        <f>INDEX(Table2[NAMA BARANG],MATCH(ROW()-1,Table2[//]))</f>
        <v>Stabillo 2w HL 220(8)/ 221(13)</v>
      </c>
      <c r="B1893" s="7">
        <f>INDEX(Table2[TT],MATCH(ROW()-1,Table2[//]))</f>
        <v>21</v>
      </c>
      <c r="C1893" s="8" t="str">
        <f>INDEX(Table2[KET],MATCH(ROW()-1,Table2[//]))</f>
        <v>144 ls</v>
      </c>
    </row>
    <row r="1894" spans="1:3">
      <c r="A1894" s="6" t="str">
        <f>INDEX(Table2[NAMA BARANG],MATCH(ROW()-1,Table2[//]))</f>
        <v>Stabillo 6608</v>
      </c>
      <c r="B1894" s="7">
        <f>INDEX(Table2[TT],MATCH(ROW()-1,Table2[//]))</f>
        <v>1</v>
      </c>
      <c r="C1894" s="8" t="str">
        <f>INDEX(Table2[KET],MATCH(ROW()-1,Table2[//]))</f>
        <v>112 box</v>
      </c>
    </row>
    <row r="1895" spans="1:3">
      <c r="A1895" s="6" t="str">
        <f>INDEX(Table2[NAMA BARANG],MATCH(ROW()-1,Table2[//]))</f>
        <v>Stabillo CS 187</v>
      </c>
      <c r="B1895" s="7">
        <f>INDEX(Table2[TT],MATCH(ROW()-1,Table2[//]))</f>
        <v>1</v>
      </c>
      <c r="C1895" s="8" t="str">
        <f>INDEX(Table2[KET],MATCH(ROW()-1,Table2[//]))</f>
        <v>144 ls</v>
      </c>
    </row>
    <row r="1896" spans="1:3">
      <c r="A1896" s="6" t="str">
        <f>INDEX(Table2[NAMA BARANG],MATCH(ROW()-1,Table2[//]))</f>
        <v>Stabillo CS 2001 Cosh Blk</v>
      </c>
      <c r="B1896" s="7">
        <f>INDEX(Table2[TT],MATCH(ROW()-1,Table2[//]))</f>
        <v>13</v>
      </c>
      <c r="C1896" s="8" t="str">
        <f>INDEX(Table2[KET],MATCH(ROW()-1,Table2[//]))</f>
        <v>144 ls</v>
      </c>
    </row>
    <row r="1897" spans="1:3">
      <c r="A1897" s="6" t="str">
        <f>INDEX(Table2[NAMA BARANG],MATCH(ROW()-1,Table2[//]))</f>
        <v>Stabillo Fancy STF-2588 mini</v>
      </c>
      <c r="B1897" s="7">
        <f>INDEX(Table2[TT],MATCH(ROW()-1,Table2[//]))</f>
        <v>1</v>
      </c>
      <c r="C1897" s="8" t="str">
        <f>INDEX(Table2[KET],MATCH(ROW()-1,Table2[//]))</f>
        <v>100 ls</v>
      </c>
    </row>
    <row r="1898" spans="1:3">
      <c r="A1898" s="6" t="str">
        <f>INDEX(Table2[NAMA BARANG],MATCH(ROW()-1,Table2[//]))</f>
        <v>Stabillo Gell GH 789/ 808 joss</v>
      </c>
      <c r="B1898" s="7">
        <f>INDEX(Table2[TT],MATCH(ROW()-1,Table2[//]))</f>
        <v>5</v>
      </c>
      <c r="C1898" s="8" t="str">
        <f>INDEX(Table2[KET],MATCH(ROW()-1,Table2[//]))</f>
        <v>1000 pc</v>
      </c>
    </row>
    <row r="1899" spans="1:3">
      <c r="A1899" s="6" t="str">
        <f>INDEX(Table2[NAMA BARANG],MATCH(ROW()-1,Table2[//]))</f>
        <v>Stabillo HL 510 (faktur)</v>
      </c>
      <c r="B1899" s="7">
        <f>INDEX(Table2[TT],MATCH(ROW()-1,Table2[//]))</f>
        <v>11</v>
      </c>
      <c r="C1899" s="8" t="str">
        <f>INDEX(Table2[KET],MATCH(ROW()-1,Table2[//]))</f>
        <v>108 ls</v>
      </c>
    </row>
    <row r="1900" spans="1:3">
      <c r="A1900" s="6" t="str">
        <f>INDEX(Table2[NAMA BARANG],MATCH(ROW()-1,Table2[//]))</f>
        <v>Stabillo HP 6608A K</v>
      </c>
      <c r="B1900" s="7">
        <f>INDEX(Table2[TT],MATCH(ROW()-1,Table2[//]))</f>
        <v>26</v>
      </c>
      <c r="C1900" s="8" t="str">
        <f>INDEX(Table2[KET],MATCH(ROW()-1,Table2[//]))</f>
        <v>1440 pc</v>
      </c>
    </row>
    <row r="1901" spans="1:3">
      <c r="A1901" s="6" t="str">
        <f>INDEX(Table2[NAMA BARANG],MATCH(ROW()-1,Table2[//]))</f>
        <v>Stabillo PR 9002</v>
      </c>
      <c r="B1901" s="7">
        <f>INDEX(Table2[TT],MATCH(ROW()-1,Table2[//]))</f>
        <v>1</v>
      </c>
      <c r="C1901" s="8" t="str">
        <f>INDEX(Table2[KET],MATCH(ROW()-1,Table2[//]))</f>
        <v>96 ls</v>
      </c>
    </row>
    <row r="1902" spans="1:3">
      <c r="A1902" s="6" t="str">
        <f>INDEX(Table2[NAMA BARANG],MATCH(ROW()-1,Table2[//]))</f>
        <v>Stabillo TF JHP 789 jelly</v>
      </c>
      <c r="B1902" s="7">
        <f>INDEX(Table2[TT],MATCH(ROW()-1,Table2[//]))</f>
        <v>46</v>
      </c>
      <c r="C1902" s="8" t="str">
        <f>INDEX(Table2[KET],MATCH(ROW()-1,Table2[//]))</f>
        <v>72 ls</v>
      </c>
    </row>
    <row r="1903" spans="1:3">
      <c r="A1903" s="6" t="str">
        <f>INDEX(Table2[NAMA BARANG],MATCH(ROW()-1,Table2[//]))</f>
        <v>Stabillo TF Mini 105(4)</v>
      </c>
      <c r="B1903" s="7">
        <f>INDEX(Table2[TT],MATCH(ROW()-1,Table2[//]))</f>
        <v>4</v>
      </c>
      <c r="C1903" s="8" t="str">
        <f>INDEX(Table2[KET],MATCH(ROW()-1,Table2[//]))</f>
        <v>2 ls</v>
      </c>
    </row>
    <row r="1904" spans="1:3">
      <c r="A1904" s="6" t="str">
        <f>INDEX(Table2[NAMA BARANG],MATCH(ROW()-1,Table2[//]))</f>
        <v>Stabillo WT-7002 (@ 10pc) Executive</v>
      </c>
      <c r="B1904" s="7">
        <f>INDEX(Table2[TT],MATCH(ROW()-1,Table2[//]))</f>
        <v>9</v>
      </c>
      <c r="C1904" s="8" t="str">
        <f>INDEX(Table2[KET],MATCH(ROW()-1,Table2[//]))</f>
        <v>96 box</v>
      </c>
    </row>
    <row r="1905" spans="1:3">
      <c r="A1905" s="6" t="str">
        <f>INDEX(Table2[NAMA BARANG],MATCH(ROW()-1,Table2[//]))</f>
        <v>Stabillo XDM MH 545 (48 pc)</v>
      </c>
      <c r="B1905" s="7">
        <f>INDEX(Table2[TT],MATCH(ROW()-1,Table2[//]))</f>
        <v>13</v>
      </c>
      <c r="C1905" s="8" t="str">
        <f>INDEX(Table2[KET],MATCH(ROW()-1,Table2[//]))</f>
        <v>12 box</v>
      </c>
    </row>
    <row r="1906" spans="1:3">
      <c r="A1906" s="6" t="str">
        <f>INDEX(Table2[NAMA BARANG],MATCH(ROW()-1,Table2[//]))</f>
        <v>Stamp Flash Pkc</v>
      </c>
      <c r="B1906" s="7">
        <f>INDEX(Table2[TT],MATCH(ROW()-1,Table2[//]))</f>
        <v>7</v>
      </c>
      <c r="C1906" s="8" t="str">
        <f>INDEX(Table2[KET],MATCH(ROW()-1,Table2[//]))</f>
        <v>60 ls</v>
      </c>
    </row>
    <row r="1907" spans="1:3">
      <c r="A1907" s="6" t="str">
        <f>INDEX(Table2[NAMA BARANG],MATCH(ROW()-1,Table2[//]))</f>
        <v>Stamp Set 340-02</v>
      </c>
      <c r="B1907" s="7">
        <f>INDEX(Table2[TT],MATCH(ROW()-1,Table2[//]))</f>
        <v>1</v>
      </c>
      <c r="C1907" s="8" t="str">
        <f>INDEX(Table2[KET],MATCH(ROW()-1,Table2[//]))</f>
        <v>60 ls</v>
      </c>
    </row>
    <row r="1908" spans="1:3">
      <c r="A1908" s="6" t="str">
        <f>INDEX(Table2[NAMA BARANG],MATCH(ROW()-1,Table2[//]))</f>
        <v>Stampad 1000 G</v>
      </c>
      <c r="B1908" s="7">
        <f>INDEX(Table2[TT],MATCH(ROW()-1,Table2[//]))</f>
        <v>1</v>
      </c>
      <c r="C1908" s="8" t="str">
        <f>INDEX(Table2[KET],MATCH(ROW()-1,Table2[//]))</f>
        <v>320 pc</v>
      </c>
    </row>
    <row r="1909" spans="1:3">
      <c r="A1909" s="6" t="str">
        <f>INDEX(Table2[NAMA BARANG],MATCH(ROW()-1,Table2[//]))</f>
        <v>Stampad Deboz DB 03</v>
      </c>
      <c r="B1909" s="7">
        <f>INDEX(Table2[TT],MATCH(ROW()-1,Table2[//]))</f>
        <v>2</v>
      </c>
      <c r="C1909" s="8" t="str">
        <f>INDEX(Table2[KET],MATCH(ROW()-1,Table2[//]))</f>
        <v>12 ls</v>
      </c>
    </row>
    <row r="1910" spans="1:3">
      <c r="A1910" s="6" t="str">
        <f>INDEX(Table2[NAMA BARANG],MATCH(ROW()-1,Table2[//]))</f>
        <v>Stampad Hero k</v>
      </c>
      <c r="B1910" s="7">
        <f>INDEX(Table2[TT],MATCH(ROW()-1,Table2[//]))</f>
        <v>17</v>
      </c>
      <c r="C1910" s="8" t="str">
        <f>INDEX(Table2[KET],MATCH(ROW()-1,Table2[//]))</f>
        <v>24 ls</v>
      </c>
    </row>
    <row r="1911" spans="1:3">
      <c r="A1911" s="6" t="str">
        <f>INDEX(Table2[NAMA BARANG],MATCH(ROW()-1,Table2[//]))</f>
        <v>Stampad Hero no 2</v>
      </c>
      <c r="B1911" s="7">
        <f>INDEX(Table2[TT],MATCH(ROW()-1,Table2[//]))</f>
        <v>19</v>
      </c>
      <c r="C1911" s="8" t="str">
        <f>INDEX(Table2[KET],MATCH(ROW()-1,Table2[//]))</f>
        <v>20 ls</v>
      </c>
    </row>
    <row r="1912" spans="1:3">
      <c r="A1912" s="6" t="str">
        <f>INDEX(Table2[NAMA BARANG],MATCH(ROW()-1,Table2[//]))</f>
        <v>Stampad KS DB HD 2</v>
      </c>
      <c r="B1912" s="7">
        <f>INDEX(Table2[TT],MATCH(ROW()-1,Table2[//]))</f>
        <v>1</v>
      </c>
      <c r="C1912" s="8" t="str">
        <f>INDEX(Table2[KET],MATCH(ROW()-1,Table2[//]))</f>
        <v>12 ls</v>
      </c>
    </row>
    <row r="1913" spans="1:3">
      <c r="A1913" s="6" t="str">
        <f>INDEX(Table2[NAMA BARANG],MATCH(ROW()-1,Table2[//]))</f>
        <v>Stampal Fancy 25090</v>
      </c>
      <c r="B1913" s="7">
        <f>INDEX(Table2[TT],MATCH(ROW()-1,Table2[//]))</f>
        <v>1</v>
      </c>
      <c r="C1913" s="8" t="str">
        <f>INDEX(Table2[KET],MATCH(ROW()-1,Table2[//]))</f>
        <v>20 box</v>
      </c>
    </row>
    <row r="1914" spans="1:3">
      <c r="A1914" s="6" t="str">
        <f>INDEX(Table2[NAMA BARANG],MATCH(ROW()-1,Table2[//]))</f>
        <v>Standart Bk V tech 6.5</v>
      </c>
      <c r="B1914" s="7">
        <f>INDEX(Table2[TT],MATCH(ROW()-1,Table2[//]))</f>
        <v>38</v>
      </c>
      <c r="C1914" s="8" t="str">
        <f>INDEX(Table2[KET],MATCH(ROW()-1,Table2[//]))</f>
        <v>5 ls</v>
      </c>
    </row>
    <row r="1915" spans="1:3">
      <c r="A1915" s="6" t="str">
        <f>INDEX(Table2[NAMA BARANG],MATCH(ROW()-1,Table2[//]))</f>
        <v>Standart Bk V Tech no 7</v>
      </c>
      <c r="B1915" s="7">
        <f>INDEX(Table2[TT],MATCH(ROW()-1,Table2[//]))</f>
        <v>79</v>
      </c>
      <c r="C1915" s="8" t="str">
        <f>INDEX(Table2[KET],MATCH(ROW()-1,Table2[//]))</f>
        <v>60 pc</v>
      </c>
    </row>
    <row r="1916" spans="1:3">
      <c r="A1916" s="6" t="str">
        <f>INDEX(Table2[NAMA BARANG],MATCH(ROW()-1,Table2[//]))</f>
        <v>Stapler 414 Yuan Chong 414 Faktur (24), biasa (4)</v>
      </c>
      <c r="B1916" s="7">
        <f>INDEX(Table2[TT],MATCH(ROW()-1,Table2[//]))</f>
        <v>25</v>
      </c>
      <c r="C1916" s="8" t="str">
        <f>INDEX(Table2[KET],MATCH(ROW()-1,Table2[//]))</f>
        <v>5 ls</v>
      </c>
    </row>
    <row r="1917" spans="1:3">
      <c r="A1917" s="6" t="str">
        <f>INDEX(Table2[NAMA BARANG],MATCH(ROW()-1,Table2[//]))</f>
        <v>Stapler Achuna 110</v>
      </c>
      <c r="B1917" s="7">
        <f>INDEX(Table2[TT],MATCH(ROW()-1,Table2[//]))</f>
        <v>4</v>
      </c>
      <c r="C1917" s="8" t="str">
        <f>INDEX(Table2[KET],MATCH(ROW()-1,Table2[//]))</f>
        <v>48 ls</v>
      </c>
    </row>
    <row r="1918" spans="1:3">
      <c r="A1918" s="6" t="str">
        <f>INDEX(Table2[NAMA BARANG],MATCH(ROW()-1,Table2[//]))</f>
        <v>Stapler HD 10 (STHD 10)</v>
      </c>
      <c r="B1918" s="7">
        <f>INDEX(Table2[TT],MATCH(ROW()-1,Table2[//]))</f>
        <v>4</v>
      </c>
      <c r="C1918" s="8" t="str">
        <f>INDEX(Table2[KET],MATCH(ROW()-1,Table2[//]))</f>
        <v>25 ls</v>
      </c>
    </row>
    <row r="1919" spans="1:3">
      <c r="A1919" s="6" t="str">
        <f>INDEX(Table2[NAMA BARANG],MATCH(ROW()-1,Table2[//]))</f>
        <v>Stapler Rapid Soon</v>
      </c>
      <c r="B1919" s="7">
        <f>INDEX(Table2[TT],MATCH(ROW()-1,Table2[//]))</f>
        <v>1</v>
      </c>
      <c r="C1919" s="8" t="str">
        <f>INDEX(Table2[KET],MATCH(ROW()-1,Table2[//]))</f>
        <v>20 pc</v>
      </c>
    </row>
    <row r="1920" spans="1:3">
      <c r="A1920" s="6" t="str">
        <f>INDEX(Table2[NAMA BARANG],MATCH(ROW()-1,Table2[//]))</f>
        <v>Stapler SDI 1102 (faktur)</v>
      </c>
      <c r="B1920" s="7">
        <f>INDEX(Table2[TT],MATCH(ROW()-1,Table2[//]))</f>
        <v>2</v>
      </c>
      <c r="C1920" s="8" t="str">
        <f>INDEX(Table2[KET],MATCH(ROW()-1,Table2[//]))</f>
        <v>30 LSN</v>
      </c>
    </row>
    <row r="1921" spans="1:3">
      <c r="A1921" s="6" t="str">
        <f>INDEX(Table2[NAMA BARANG],MATCH(ROW()-1,Table2[//]))</f>
        <v>Stapler V Tech HD 10NR</v>
      </c>
      <c r="B1921" s="7">
        <f>INDEX(Table2[TT],MATCH(ROW()-1,Table2[//]))</f>
        <v>1</v>
      </c>
      <c r="C1921" s="8" t="str">
        <f>INDEX(Table2[KET],MATCH(ROW()-1,Table2[//]))</f>
        <v>360 pc</v>
      </c>
    </row>
    <row r="1922" spans="1:3">
      <c r="A1922" s="6" t="str">
        <f>INDEX(Table2[NAMA BARANG],MATCH(ROW()-1,Table2[//]))</f>
        <v>Stapler V Tech HD 45L</v>
      </c>
      <c r="B1922" s="7">
        <f>INDEX(Table2[TT],MATCH(ROW()-1,Table2[//]))</f>
        <v>2</v>
      </c>
      <c r="C1922" s="8" t="str">
        <f>INDEX(Table2[KET],MATCH(ROW()-1,Table2[//]))</f>
        <v>40 pc</v>
      </c>
    </row>
    <row r="1923" spans="1:3">
      <c r="A1923" s="6" t="str">
        <f>INDEX(Table2[NAMA BARANG],MATCH(ROW()-1,Table2[//]))</f>
        <v>Stapler V Tech HDZ 10M</v>
      </c>
      <c r="B1923" s="7">
        <f>INDEX(Table2[TT],MATCH(ROW()-1,Table2[//]))</f>
        <v>4</v>
      </c>
      <c r="C1923" s="8" t="str">
        <f>INDEX(Table2[KET],MATCH(ROW()-1,Table2[//]))</f>
        <v>720 pc</v>
      </c>
    </row>
    <row r="1924" spans="1:3">
      <c r="A1924" s="6" t="str">
        <f>INDEX(Table2[NAMA BARANG],MATCH(ROW()-1,Table2[//]))</f>
        <v>Stapler V Tech MOD-10</v>
      </c>
      <c r="B1924" s="7">
        <f>INDEX(Table2[TT],MATCH(ROW()-1,Table2[//]))</f>
        <v>7</v>
      </c>
      <c r="C1924" s="8" t="str">
        <f>INDEX(Table2[KET],MATCH(ROW()-1,Table2[//]))</f>
        <v>360 pc</v>
      </c>
    </row>
    <row r="1925" spans="1:3">
      <c r="A1925" s="6" t="str">
        <f>INDEX(Table2[NAMA BARANG],MATCH(ROW()-1,Table2[//]))</f>
        <v>Stapler V Tech MOD-10M</v>
      </c>
      <c r="B1925" s="7">
        <f>INDEX(Table2[TT],MATCH(ROW()-1,Table2[//]))</f>
        <v>3</v>
      </c>
      <c r="C1925" s="8" t="str">
        <f>INDEX(Table2[KET],MATCH(ROW()-1,Table2[//]))</f>
        <v>720 pc</v>
      </c>
    </row>
    <row r="1926" spans="1:3">
      <c r="A1926" s="6" t="str">
        <f>INDEX(Table2[NAMA BARANG],MATCH(ROW()-1,Table2[//]))</f>
        <v>Stapler V Tech MOD-45M</v>
      </c>
      <c r="B1926" s="7">
        <f>INDEX(Table2[TT],MATCH(ROW()-1,Table2[//]))</f>
        <v>6</v>
      </c>
      <c r="C1926" s="8" t="str">
        <f>INDEX(Table2[KET],MATCH(ROW()-1,Table2[//]))</f>
        <v>480 pc</v>
      </c>
    </row>
    <row r="1927" spans="1:3">
      <c r="A1927" s="6" t="str">
        <f>INDEX(Table2[NAMA BARANG],MATCH(ROW()-1,Table2[//]))</f>
        <v>Stapler V Tech NR 10</v>
      </c>
      <c r="B1927" s="7">
        <f>INDEX(Table2[TT],MATCH(ROW()-1,Table2[//]))</f>
        <v>9</v>
      </c>
      <c r="C1927" s="8" t="str">
        <f>INDEX(Table2[KET],MATCH(ROW()-1,Table2[//]))</f>
        <v>360 pc</v>
      </c>
    </row>
    <row r="1928" spans="1:3">
      <c r="A1928" s="6" t="str">
        <f>INDEX(Table2[NAMA BARANG],MATCH(ROW()-1,Table2[//]))</f>
        <v>Stapler V Tech Standy 10</v>
      </c>
      <c r="B1928" s="7">
        <f>INDEX(Table2[TT],MATCH(ROW()-1,Table2[//]))</f>
        <v>1</v>
      </c>
      <c r="C1928" s="8" t="str">
        <f>INDEX(Table2[KET],MATCH(ROW()-1,Table2[//]))</f>
        <v>240 pc</v>
      </c>
    </row>
    <row r="1929" spans="1:3">
      <c r="A1929" s="6" t="str">
        <f>INDEX(Table2[NAMA BARANG],MATCH(ROW()-1,Table2[//]))</f>
        <v>Stationery Box Fy 03 Hp</v>
      </c>
      <c r="B1929" s="7">
        <f>INDEX(Table2[TT],MATCH(ROW()-1,Table2[//]))</f>
        <v>1</v>
      </c>
      <c r="C1929" s="8" t="str">
        <f>INDEX(Table2[KET],MATCH(ROW()-1,Table2[//]))</f>
        <v>16 ls</v>
      </c>
    </row>
    <row r="1930" spans="1:3">
      <c r="A1930" s="6" t="str">
        <f>INDEX(Table2[NAMA BARANG],MATCH(ROW()-1,Table2[//]))</f>
        <v>Stempel SK 1602</v>
      </c>
      <c r="B1930" s="7">
        <f>INDEX(Table2[TT],MATCH(ROW()-1,Table2[//]))</f>
        <v>8</v>
      </c>
      <c r="C1930" s="8" t="str">
        <f>INDEX(Table2[KET],MATCH(ROW()-1,Table2[//]))</f>
        <v>432 pc</v>
      </c>
    </row>
    <row r="1931" spans="1:3">
      <c r="A1931" s="6" t="str">
        <f>INDEX(Table2[NAMA BARANG],MATCH(ROW()-1,Table2[//]))</f>
        <v>Stempel SK 849K</v>
      </c>
      <c r="B1931" s="7">
        <f>INDEX(Table2[TT],MATCH(ROW()-1,Table2[//]))</f>
        <v>8</v>
      </c>
      <c r="C1931" s="8" t="str">
        <f>INDEX(Table2[KET],MATCH(ROW()-1,Table2[//]))</f>
        <v>360 pc</v>
      </c>
    </row>
    <row r="1932" spans="1:3">
      <c r="A1932" s="6" t="str">
        <f>INDEX(Table2[NAMA BARANG],MATCH(ROW()-1,Table2[//]))</f>
        <v>Stick note 654 4C</v>
      </c>
      <c r="B1932" s="7">
        <f>INDEX(Table2[TT],MATCH(ROW()-1,Table2[//]))</f>
        <v>6</v>
      </c>
      <c r="C1932" s="8" t="str">
        <f>INDEX(Table2[KET],MATCH(ROW()-1,Table2[//]))</f>
        <v>600 pc</v>
      </c>
    </row>
    <row r="1933" spans="1:3">
      <c r="A1933" s="6" t="str">
        <f>INDEX(Table2[NAMA BARANG],MATCH(ROW()-1,Table2[//]))</f>
        <v>Stick Note DF AO 3L (garis)</v>
      </c>
      <c r="B1933" s="7">
        <f>INDEX(Table2[TT],MATCH(ROW()-1,Table2[//]))</f>
        <v>16</v>
      </c>
      <c r="C1933" s="8" t="str">
        <f>INDEX(Table2[KET],MATCH(ROW()-1,Table2[//]))</f>
        <v>384 pc</v>
      </c>
    </row>
    <row r="1934" spans="1:3">
      <c r="A1934" s="6" t="str">
        <f>INDEX(Table2[NAMA BARANG],MATCH(ROW()-1,Table2[//]))</f>
        <v>Stick note holo plastik 9083</v>
      </c>
      <c r="B1934" s="7">
        <f>INDEX(Table2[TT],MATCH(ROW()-1,Table2[//]))</f>
        <v>1</v>
      </c>
      <c r="C1934" s="8">
        <f>INDEX(Table2[KET],MATCH(ROW()-1,Table2[//]))</f>
        <v>1800</v>
      </c>
    </row>
    <row r="1935" spans="1:3">
      <c r="A1935" s="6" t="str">
        <f>INDEX(Table2[NAMA BARANG],MATCH(ROW()-1,Table2[//]))</f>
        <v>Stick note KC 5830</v>
      </c>
      <c r="B1935" s="7">
        <f>INDEX(Table2[TT],MATCH(ROW()-1,Table2[//]))</f>
        <v>9</v>
      </c>
      <c r="C1935" s="8">
        <f>INDEX(Table2[KET],MATCH(ROW()-1,Table2[//]))</f>
        <v>1600</v>
      </c>
    </row>
    <row r="1936" spans="1:3">
      <c r="A1936" s="6" t="str">
        <f>INDEX(Table2[NAMA BARANG],MATCH(ROW()-1,Table2[//]))</f>
        <v>Stick Note plastik 112</v>
      </c>
      <c r="B1936" s="7">
        <f>INDEX(Table2[TT],MATCH(ROW()-1,Table2[//]))</f>
        <v>1</v>
      </c>
      <c r="C1936" s="8" t="str">
        <f>INDEX(Table2[KET],MATCH(ROW()-1,Table2[//]))</f>
        <v>1440 pc</v>
      </c>
    </row>
    <row r="1937" spans="1:3">
      <c r="A1937" s="6" t="str">
        <f>INDEX(Table2[NAMA BARANG],MATCH(ROW()-1,Table2[//]))</f>
        <v>Stick Note TF 0243</v>
      </c>
      <c r="B1937" s="7">
        <f>INDEX(Table2[TT],MATCH(ROW()-1,Table2[//]))</f>
        <v>39</v>
      </c>
      <c r="C1937" s="8" t="str">
        <f>INDEX(Table2[KET],MATCH(ROW()-1,Table2[//]))</f>
        <v>108 pc</v>
      </c>
    </row>
    <row r="1938" spans="1:3">
      <c r="A1938" s="6" t="str">
        <f>INDEX(Table2[NAMA BARANG],MATCH(ROW()-1,Table2[//]))</f>
        <v>Stick note TF 654 5C</v>
      </c>
      <c r="B1938" s="7">
        <f>INDEX(Table2[TT],MATCH(ROW()-1,Table2[//]))</f>
        <v>2</v>
      </c>
      <c r="C1938" s="8" t="str">
        <f>INDEX(Table2[KET],MATCH(ROW()-1,Table2[//]))</f>
        <v>300 pc</v>
      </c>
    </row>
    <row r="1939" spans="1:3">
      <c r="A1939" s="6" t="str">
        <f>INDEX(Table2[NAMA BARANG],MATCH(ROW()-1,Table2[//]))</f>
        <v>Stick Note TF SH 0245-8C</v>
      </c>
      <c r="B1939" s="7">
        <f>INDEX(Table2[TT],MATCH(ROW()-1,Table2[//]))</f>
        <v>2</v>
      </c>
      <c r="C1939" s="8">
        <f>INDEX(Table2[KET],MATCH(ROW()-1,Table2[//]))</f>
        <v>108</v>
      </c>
    </row>
    <row r="1940" spans="1:3">
      <c r="A1940" s="6" t="str">
        <f>INDEX(Table2[NAMA BARANG],MATCH(ROW()-1,Table2[//]))</f>
        <v>Stick Transparant MH (Wi WW01) Balon</v>
      </c>
      <c r="B1940" s="7">
        <f>INDEX(Table2[TT],MATCH(ROW()-1,Table2[//]))</f>
        <v>1</v>
      </c>
      <c r="C1940" s="8">
        <f>INDEX(Table2[KET],MATCH(ROW()-1,Table2[//]))</f>
        <v>100</v>
      </c>
    </row>
    <row r="1941" spans="1:3">
      <c r="A1941" s="6" t="str">
        <f>INDEX(Table2[NAMA BARANG],MATCH(ROW()-1,Table2[//]))</f>
        <v>Sticker 2U 501-520</v>
      </c>
      <c r="B1941" s="7">
        <f>INDEX(Table2[TT],MATCH(ROW()-1,Table2[//]))</f>
        <v>1</v>
      </c>
      <c r="C1941" s="8" t="str">
        <f>INDEX(Table2[KET],MATCH(ROW()-1,Table2[//]))</f>
        <v>500 pc</v>
      </c>
    </row>
    <row r="1942" spans="1:3">
      <c r="A1942" s="6" t="str">
        <f>INDEX(Table2[NAMA BARANG],MATCH(ROW()-1,Table2[//]))</f>
        <v>Sticker Book Seal 500 (1x90)</v>
      </c>
      <c r="B1942" s="7">
        <f>INDEX(Table2[TT],MATCH(ROW()-1,Table2[//]))</f>
        <v>2</v>
      </c>
      <c r="C1942" s="8" t="str">
        <f>INDEX(Table2[KET],MATCH(ROW()-1,Table2[//]))</f>
        <v>20 card</v>
      </c>
    </row>
    <row r="1943" spans="1:3">
      <c r="A1943" s="6" t="str">
        <f>INDEX(Table2[NAMA BARANG],MATCH(ROW()-1,Table2[//]))</f>
        <v>Sticker JB 96</v>
      </c>
      <c r="B1943" s="7">
        <f>INDEX(Table2[TT],MATCH(ROW()-1,Table2[//]))</f>
        <v>1</v>
      </c>
      <c r="C1943" s="8" t="str">
        <f>INDEX(Table2[KET],MATCH(ROW()-1,Table2[//]))</f>
        <v>2000 pc</v>
      </c>
    </row>
    <row r="1944" spans="1:3">
      <c r="A1944" s="6" t="str">
        <f>INDEX(Table2[NAMA BARANG],MATCH(ROW()-1,Table2[//]))</f>
        <v>Sticker Nama Disney (blm jadi) 1 pak 2pc</v>
      </c>
      <c r="B1944" s="7">
        <f>INDEX(Table2[TT],MATCH(ROW()-1,Table2[//]))</f>
        <v>4</v>
      </c>
      <c r="C1944" s="8" t="str">
        <f>INDEX(Table2[KET],MATCH(ROW()-1,Table2[//]))</f>
        <v>800 pc</v>
      </c>
    </row>
    <row r="1945" spans="1:3">
      <c r="A1945" s="6" t="str">
        <f>INDEX(Table2[NAMA BARANG],MATCH(ROW()-1,Table2[//]))</f>
        <v>Sticker TWM 1001-1012</v>
      </c>
      <c r="B1945" s="7">
        <f>INDEX(Table2[TT],MATCH(ROW()-1,Table2[//]))</f>
        <v>4</v>
      </c>
      <c r="C1945" s="8">
        <f>INDEX(Table2[KET],MATCH(ROW()-1,Table2[//]))</f>
        <v>480</v>
      </c>
    </row>
    <row r="1946" spans="1:3">
      <c r="A1946" s="6" t="str">
        <f>INDEX(Table2[NAMA BARANG],MATCH(ROW()-1,Table2[//]))</f>
        <v>Sticker WTP Timbul 4 Design (@ 30pc)</v>
      </c>
      <c r="B1946" s="7">
        <f>INDEX(Table2[TT],MATCH(ROW()-1,Table2[//]))</f>
        <v>1</v>
      </c>
      <c r="C1946" s="8" t="str">
        <f>INDEX(Table2[KET],MATCH(ROW()-1,Table2[//]))</f>
        <v>2520 pc</v>
      </c>
    </row>
    <row r="1947" spans="1:3">
      <c r="A1947" s="6" t="str">
        <f>INDEX(Table2[NAMA BARANG],MATCH(ROW()-1,Table2[//]))</f>
        <v>StickerRom Decor 2FXH 8011-8019</v>
      </c>
      <c r="B1947" s="7">
        <f>INDEX(Table2[TT],MATCH(ROW()-1,Table2[//]))</f>
        <v>1</v>
      </c>
      <c r="C1947" s="8">
        <f>INDEX(Table2[KET],MATCH(ROW()-1,Table2[//]))</f>
        <v>2400</v>
      </c>
    </row>
    <row r="1948" spans="1:3">
      <c r="A1948" s="6" t="str">
        <f>INDEX(Table2[NAMA BARANG],MATCH(ROW()-1,Table2[//]))</f>
        <v>StickerRom Decor FHD 001-012</v>
      </c>
      <c r="B1948" s="7">
        <f>INDEX(Table2[TT],MATCH(ROW()-1,Table2[//]))</f>
        <v>1</v>
      </c>
      <c r="C1948" s="8" t="str">
        <f>INDEX(Table2[KET],MATCH(ROW()-1,Table2[//]))</f>
        <v>500 pc</v>
      </c>
    </row>
    <row r="1949" spans="1:3">
      <c r="A1949" s="6" t="str">
        <f>INDEX(Table2[NAMA BARANG],MATCH(ROW()-1,Table2[//]))</f>
        <v>StickerRom Decor Ok V 025-032</v>
      </c>
      <c r="B1949" s="7">
        <f>INDEX(Table2[TT],MATCH(ROW()-1,Table2[//]))</f>
        <v>4</v>
      </c>
      <c r="C1949" s="8">
        <f>INDEX(Table2[KET],MATCH(ROW()-1,Table2[//]))</f>
        <v>800</v>
      </c>
    </row>
    <row r="1950" spans="1:3">
      <c r="A1950" s="6" t="str">
        <f>INDEX(Table2[NAMA BARANG],MATCH(ROW()-1,Table2[//]))</f>
        <v>StickerRom Decor SC 1001-08/</v>
      </c>
      <c r="B1950" s="7">
        <f>INDEX(Table2[TT],MATCH(ROW()-1,Table2[//]))</f>
        <v>4</v>
      </c>
      <c r="C1950" s="8">
        <f>INDEX(Table2[KET],MATCH(ROW()-1,Table2[//]))</f>
        <v>800</v>
      </c>
    </row>
    <row r="1951" spans="1:3">
      <c r="A1951" s="6" t="str">
        <f>INDEX(Table2[NAMA BARANG],MATCH(ROW()-1,Table2[//]))</f>
        <v>Stip 002 Bunga Beauty (1 card=12)</v>
      </c>
      <c r="B1951" s="7">
        <f>INDEX(Table2[TT],MATCH(ROW()-1,Table2[//]))</f>
        <v>6</v>
      </c>
      <c r="C1951" s="8" t="str">
        <f>INDEX(Table2[KET],MATCH(ROW()-1,Table2[//]))</f>
        <v>100 card</v>
      </c>
    </row>
    <row r="1952" spans="1:3">
      <c r="A1952" s="6" t="str">
        <f>INDEX(Table2[NAMA BARANG],MATCH(ROW()-1,Table2[//]))</f>
        <v>Stip 1402 Sepak bola (36)</v>
      </c>
      <c r="B1952" s="7">
        <f>INDEX(Table2[TT],MATCH(ROW()-1,Table2[//]))</f>
        <v>1</v>
      </c>
      <c r="C1952" s="8" t="str">
        <f>INDEX(Table2[KET],MATCH(ROW()-1,Table2[//]))</f>
        <v>40 box</v>
      </c>
    </row>
    <row r="1953" spans="1:3">
      <c r="A1953" s="6" t="str">
        <f>INDEX(Table2[NAMA BARANG],MATCH(ROW()-1,Table2[//]))</f>
        <v>Stip 2115</v>
      </c>
      <c r="B1953" s="7">
        <f>INDEX(Table2[TT],MATCH(ROW()-1,Table2[//]))</f>
        <v>3</v>
      </c>
      <c r="C1953" s="8" t="str">
        <f>INDEX(Table2[KET],MATCH(ROW()-1,Table2[//]))</f>
        <v>30 ls</v>
      </c>
    </row>
    <row r="1954" spans="1:3">
      <c r="A1954" s="6" t="str">
        <f>INDEX(Table2[NAMA BARANG],MATCH(ROW()-1,Table2[//]))</f>
        <v>Stip 2819 Monochi (30 pc) Boneka coklat</v>
      </c>
      <c r="B1954" s="7">
        <f>INDEX(Table2[TT],MATCH(ROW()-1,Table2[//]))</f>
        <v>3</v>
      </c>
      <c r="C1954" s="8" t="str">
        <f>INDEX(Table2[KET],MATCH(ROW()-1,Table2[//]))</f>
        <v>20 box</v>
      </c>
    </row>
    <row r="1955" spans="1:3">
      <c r="A1955" s="6" t="str">
        <f>INDEX(Table2[NAMA BARANG],MATCH(ROW()-1,Table2[//]))</f>
        <v>Stip 3901 PR</v>
      </c>
      <c r="B1955" s="7">
        <f>INDEX(Table2[TT],MATCH(ROW()-1,Table2[//]))</f>
        <v>3</v>
      </c>
      <c r="C1955" s="8" t="str">
        <f>INDEX(Table2[KET],MATCH(ROW()-1,Table2[//]))</f>
        <v>40 box</v>
      </c>
    </row>
    <row r="1956" spans="1:3">
      <c r="A1956" s="6" t="str">
        <f>INDEX(Table2[NAMA BARANG],MATCH(ROW()-1,Table2[//]))</f>
        <v>Stip 4005 (1x40)</v>
      </c>
      <c r="B1956" s="7">
        <f>INDEX(Table2[TT],MATCH(ROW()-1,Table2[//]))</f>
        <v>1</v>
      </c>
      <c r="C1956" s="8" t="str">
        <f>INDEX(Table2[KET],MATCH(ROW()-1,Table2[//]))</f>
        <v>30 box</v>
      </c>
    </row>
    <row r="1957" spans="1:3">
      <c r="A1957" s="6" t="str">
        <f>INDEX(Table2[NAMA BARANG],MATCH(ROW()-1,Table2[//]))</f>
        <v>Stip 5218 Monster (1 Box=32)</v>
      </c>
      <c r="B1957" s="7">
        <f>INDEX(Table2[TT],MATCH(ROW()-1,Table2[//]))</f>
        <v>11</v>
      </c>
      <c r="C1957" s="8" t="str">
        <f>INDEX(Table2[KET],MATCH(ROW()-1,Table2[//]))</f>
        <v>20 Dos</v>
      </c>
    </row>
    <row r="1958" spans="1:3">
      <c r="A1958" s="6" t="str">
        <f>INDEX(Table2[NAMA BARANG],MATCH(ROW()-1,Table2[//]))</f>
        <v>Stip 5220 Boneka (1 Box=36)</v>
      </c>
      <c r="B1958" s="7">
        <f>INDEX(Table2[TT],MATCH(ROW()-1,Table2[//]))</f>
        <v>11</v>
      </c>
      <c r="C1958" s="8" t="str">
        <f>INDEX(Table2[KET],MATCH(ROW()-1,Table2[//]))</f>
        <v>20 Dos</v>
      </c>
    </row>
    <row r="1959" spans="1:3">
      <c r="A1959" s="6" t="str">
        <f>INDEX(Table2[NAMA BARANG],MATCH(ROW()-1,Table2[//]))</f>
        <v>Stip 5221 Ninja (1 Box=36)</v>
      </c>
      <c r="B1959" s="7">
        <f>INDEX(Table2[TT],MATCH(ROW()-1,Table2[//]))</f>
        <v>9</v>
      </c>
      <c r="C1959" s="8" t="str">
        <f>INDEX(Table2[KET],MATCH(ROW()-1,Table2[//]))</f>
        <v>20 Dos</v>
      </c>
    </row>
    <row r="1960" spans="1:3">
      <c r="A1960" s="6" t="str">
        <f>INDEX(Table2[NAMA BARANG],MATCH(ROW()-1,Table2[//]))</f>
        <v>Stip 6171</v>
      </c>
      <c r="B1960" s="7">
        <f>INDEX(Table2[TT],MATCH(ROW()-1,Table2[//]))</f>
        <v>5</v>
      </c>
      <c r="C1960" s="8" t="str">
        <f>INDEX(Table2[KET],MATCH(ROW()-1,Table2[//]))</f>
        <v>16 box</v>
      </c>
    </row>
    <row r="1961" spans="1:3">
      <c r="A1961" s="6" t="str">
        <f>INDEX(Table2[NAMA BARANG],MATCH(ROW()-1,Table2[//]))</f>
        <v>Stip 6180</v>
      </c>
      <c r="B1961" s="7">
        <f>INDEX(Table2[TT],MATCH(ROW()-1,Table2[//]))</f>
        <v>7</v>
      </c>
      <c r="C1961" s="8" t="str">
        <f>INDEX(Table2[KET],MATCH(ROW()-1,Table2[//]))</f>
        <v>16 box</v>
      </c>
    </row>
    <row r="1962" spans="1:3">
      <c r="A1962" s="6" t="str">
        <f>INDEX(Table2[NAMA BARANG],MATCH(ROW()-1,Table2[//]))</f>
        <v>Stip 6195</v>
      </c>
      <c r="B1962" s="7">
        <f>INDEX(Table2[TT],MATCH(ROW()-1,Table2[//]))</f>
        <v>9</v>
      </c>
      <c r="C1962" s="8" t="str">
        <f>INDEX(Table2[KET],MATCH(ROW()-1,Table2[//]))</f>
        <v>20 box</v>
      </c>
    </row>
    <row r="1963" spans="1:3">
      <c r="A1963" s="6" t="str">
        <f>INDEX(Table2[NAMA BARANG],MATCH(ROW()-1,Table2[//]))</f>
        <v>Stip 6213</v>
      </c>
      <c r="B1963" s="7">
        <f>INDEX(Table2[TT],MATCH(ROW()-1,Table2[//]))</f>
        <v>10</v>
      </c>
      <c r="C1963" s="8" t="str">
        <f>INDEX(Table2[KET],MATCH(ROW()-1,Table2[//]))</f>
        <v>16 box</v>
      </c>
    </row>
    <row r="1964" spans="1:3">
      <c r="A1964" s="6" t="str">
        <f>INDEX(Table2[NAMA BARANG],MATCH(ROW()-1,Table2[//]))</f>
        <v>Stip 6219</v>
      </c>
      <c r="B1964" s="7">
        <f>INDEX(Table2[TT],MATCH(ROW()-1,Table2[//]))</f>
        <v>8</v>
      </c>
      <c r="C1964" s="8" t="str">
        <f>INDEX(Table2[KET],MATCH(ROW()-1,Table2[//]))</f>
        <v>20 box</v>
      </c>
    </row>
    <row r="1965" spans="1:3">
      <c r="A1965" s="6" t="str">
        <f>INDEX(Table2[NAMA BARANG],MATCH(ROW()-1,Table2[//]))</f>
        <v>Stip 8904</v>
      </c>
      <c r="B1965" s="7">
        <f>INDEX(Table2[TT],MATCH(ROW()-1,Table2[//]))</f>
        <v>1</v>
      </c>
      <c r="C1965" s="8" t="str">
        <f>INDEX(Table2[KET],MATCH(ROW()-1,Table2[//]))</f>
        <v>24 box</v>
      </c>
    </row>
    <row r="1966" spans="1:3">
      <c r="A1966" s="6" t="str">
        <f>INDEX(Table2[NAMA BARANG],MATCH(ROW()-1,Table2[//]))</f>
        <v>Stip 943 Kotak (1 Box=24)</v>
      </c>
      <c r="B1966" s="7">
        <f>INDEX(Table2[TT],MATCH(ROW()-1,Table2[//]))</f>
        <v>10</v>
      </c>
      <c r="C1966" s="8" t="str">
        <f>INDEX(Table2[KET],MATCH(ROW()-1,Table2[//]))</f>
        <v>30 box</v>
      </c>
    </row>
    <row r="1967" spans="1:3">
      <c r="A1967" s="6" t="str">
        <f>INDEX(Table2[NAMA BARANG],MATCH(ROW()-1,Table2[//]))</f>
        <v>Stip 944 Botol (1 Box=32)</v>
      </c>
      <c r="B1967" s="7">
        <f>INDEX(Table2[TT],MATCH(ROW()-1,Table2[//]))</f>
        <v>2</v>
      </c>
      <c r="C1967" s="8" t="str">
        <f>INDEX(Table2[KET],MATCH(ROW()-1,Table2[//]))</f>
        <v>30 box</v>
      </c>
    </row>
    <row r="1968" spans="1:3">
      <c r="A1968" s="6" t="str">
        <f>INDEX(Table2[NAMA BARANG],MATCH(ROW()-1,Table2[//]))</f>
        <v>Stip A 032 bentuk Shaun (1x24)</v>
      </c>
      <c r="B1968" s="7">
        <f>INDEX(Table2[TT],MATCH(ROW()-1,Table2[//]))</f>
        <v>1</v>
      </c>
      <c r="C1968" s="8" t="str">
        <f>INDEX(Table2[KET],MATCH(ROW()-1,Table2[//]))</f>
        <v>40 box</v>
      </c>
    </row>
    <row r="1969" spans="1:3">
      <c r="A1969" s="6" t="str">
        <f>INDEX(Table2[NAMA BARANG],MATCH(ROW()-1,Table2[//]))</f>
        <v>Stip A 037 Smurf</v>
      </c>
      <c r="B1969" s="7">
        <f>INDEX(Table2[TT],MATCH(ROW()-1,Table2[//]))</f>
        <v>4</v>
      </c>
      <c r="C1969" s="8" t="str">
        <f>INDEX(Table2[KET],MATCH(ROW()-1,Table2[//]))</f>
        <v>40 box</v>
      </c>
    </row>
    <row r="1970" spans="1:3">
      <c r="A1970" s="6" t="str">
        <f>INDEX(Table2[NAMA BARANG],MATCH(ROW()-1,Table2[//]))</f>
        <v>Stip A 081-082</v>
      </c>
      <c r="B1970" s="7">
        <f>INDEX(Table2[TT],MATCH(ROW()-1,Table2[//]))</f>
        <v>5</v>
      </c>
      <c r="C1970" s="8" t="str">
        <f>INDEX(Table2[KET],MATCH(ROW()-1,Table2[//]))</f>
        <v>48 box</v>
      </c>
    </row>
    <row r="1971" spans="1:3">
      <c r="A1971" s="6" t="str">
        <f>INDEX(Table2[NAMA BARANG],MATCH(ROW()-1,Table2[//]))</f>
        <v>Stip A 086 Apple (1x20)</v>
      </c>
      <c r="B1971" s="7">
        <f>INDEX(Table2[TT],MATCH(ROW()-1,Table2[//]))</f>
        <v>13</v>
      </c>
      <c r="C1971" s="8" t="str">
        <f>INDEX(Table2[KET],MATCH(ROW()-1,Table2[//]))</f>
        <v>40 tas</v>
      </c>
    </row>
    <row r="1972" spans="1:3">
      <c r="A1972" s="6" t="str">
        <f>INDEX(Table2[NAMA BARANG],MATCH(ROW()-1,Table2[//]))</f>
        <v>Stip A 089 Kupu2 (1x18)</v>
      </c>
      <c r="B1972" s="7">
        <f>INDEX(Table2[TT],MATCH(ROW()-1,Table2[//]))</f>
        <v>7</v>
      </c>
      <c r="C1972" s="8" t="str">
        <f>INDEX(Table2[KET],MATCH(ROW()-1,Table2[//]))</f>
        <v>45 tas</v>
      </c>
    </row>
    <row r="1973" spans="1:3">
      <c r="A1973" s="6" t="str">
        <f>INDEX(Table2[NAMA BARANG],MATCH(ROW()-1,Table2[//]))</f>
        <v>Stip A 090 WTP (1x24)</v>
      </c>
      <c r="B1973" s="7">
        <f>INDEX(Table2[TT],MATCH(ROW()-1,Table2[//]))</f>
        <v>12</v>
      </c>
      <c r="C1973" s="8" t="str">
        <f>INDEX(Table2[KET],MATCH(ROW()-1,Table2[//]))</f>
        <v>40 tas</v>
      </c>
    </row>
    <row r="1974" spans="1:3">
      <c r="A1974" s="6" t="str">
        <f>INDEX(Table2[NAMA BARANG],MATCH(ROW()-1,Table2[//]))</f>
        <v>Stip A 091-092 (1x48)</v>
      </c>
      <c r="B1974" s="7">
        <f>INDEX(Table2[TT],MATCH(ROW()-1,Table2[//]))</f>
        <v>5</v>
      </c>
      <c r="C1974" s="8" t="str">
        <f>INDEX(Table2[KET],MATCH(ROW()-1,Table2[//]))</f>
        <v>48 box</v>
      </c>
    </row>
    <row r="1975" spans="1:3">
      <c r="A1975" s="6" t="str">
        <f>INDEX(Table2[NAMA BARANG],MATCH(ROW()-1,Table2[//]))</f>
        <v>Stip A 093 WTP (1x12)</v>
      </c>
      <c r="B1975" s="7">
        <f>INDEX(Table2[TT],MATCH(ROW()-1,Table2[//]))</f>
        <v>16</v>
      </c>
      <c r="C1975" s="8" t="str">
        <f>INDEX(Table2[KET],MATCH(ROW()-1,Table2[//]))</f>
        <v>30 box</v>
      </c>
    </row>
    <row r="1976" spans="1:3">
      <c r="A1976" s="6" t="str">
        <f>INDEX(Table2[NAMA BARANG],MATCH(ROW()-1,Table2[//]))</f>
        <v>Stip A 098 Boneka (1x40)</v>
      </c>
      <c r="B1976" s="7">
        <f>INDEX(Table2[TT],MATCH(ROW()-1,Table2[//]))</f>
        <v>4</v>
      </c>
      <c r="C1976" s="8" t="str">
        <f>INDEX(Table2[KET],MATCH(ROW()-1,Table2[//]))</f>
        <v>20 box</v>
      </c>
    </row>
    <row r="1977" spans="1:3">
      <c r="A1977" s="6" t="str">
        <f>INDEX(Table2[NAMA BARANG],MATCH(ROW()-1,Table2[//]))</f>
        <v>Stip Abjad Disney (26)</v>
      </c>
      <c r="B1977" s="7">
        <f>INDEX(Table2[TT],MATCH(ROW()-1,Table2[//]))</f>
        <v>2</v>
      </c>
      <c r="C1977" s="8" t="str">
        <f>INDEX(Table2[KET],MATCH(ROW()-1,Table2[//]))</f>
        <v>80 box</v>
      </c>
    </row>
    <row r="1978" spans="1:3">
      <c r="A1978" s="6" t="str">
        <f>INDEX(Table2[NAMA BARANG],MATCH(ROW()-1,Table2[//]))</f>
        <v>Stip bentuk love warna K 6934 (120)</v>
      </c>
      <c r="B1978" s="7">
        <f>INDEX(Table2[TT],MATCH(ROW()-1,Table2[//]))</f>
        <v>3</v>
      </c>
      <c r="C1978" s="8" t="str">
        <f>INDEX(Table2[KET],MATCH(ROW()-1,Table2[//]))</f>
        <v>240 ls</v>
      </c>
    </row>
    <row r="1979" spans="1:3">
      <c r="A1979" s="6" t="str">
        <f>INDEX(Table2[NAMA BARANG],MATCH(ROW()-1,Table2[//]))</f>
        <v>Stip BF 109</v>
      </c>
      <c r="B1979" s="7">
        <f>INDEX(Table2[TT],MATCH(ROW()-1,Table2[//]))</f>
        <v>3</v>
      </c>
      <c r="C1979" s="8" t="str">
        <f>INDEX(Table2[KET],MATCH(ROW()-1,Table2[//]))</f>
        <v>3200 pc</v>
      </c>
    </row>
    <row r="1980" spans="1:3">
      <c r="A1980" s="6" t="str">
        <f>INDEX(Table2[NAMA BARANG],MATCH(ROW()-1,Table2[//]))</f>
        <v>Stip Boneka salju 6219</v>
      </c>
      <c r="B1980" s="7">
        <f>INDEX(Table2[TT],MATCH(ROW()-1,Table2[//]))</f>
        <v>1</v>
      </c>
      <c r="C1980" s="8" t="str">
        <f>INDEX(Table2[KET],MATCH(ROW()-1,Table2[//]))</f>
        <v>20 box</v>
      </c>
    </row>
    <row r="1981" spans="1:3">
      <c r="A1981" s="6" t="str">
        <f>INDEX(Table2[NAMA BARANG],MATCH(ROW()-1,Table2[//]))</f>
        <v>Stip Brush C14-228 (48)</v>
      </c>
      <c r="B1981" s="7">
        <f>INDEX(Table2[TT],MATCH(ROW()-1,Table2[//]))</f>
        <v>4</v>
      </c>
      <c r="C1981" s="8" t="str">
        <f>INDEX(Table2[KET],MATCH(ROW()-1,Table2[//]))</f>
        <v>96 ls</v>
      </c>
    </row>
    <row r="1982" spans="1:3">
      <c r="A1982" s="6" t="str">
        <f>INDEX(Table2[NAMA BARANG],MATCH(ROW()-1,Table2[//]))</f>
        <v>Stip Collen (36)</v>
      </c>
      <c r="B1982" s="7">
        <f>INDEX(Table2[TT],MATCH(ROW()-1,Table2[//]))</f>
        <v>2</v>
      </c>
      <c r="C1982" s="8" t="str">
        <f>INDEX(Table2[KET],MATCH(ROW()-1,Table2[//]))</f>
        <v>48 box</v>
      </c>
    </row>
    <row r="1983" spans="1:3">
      <c r="A1983" s="6" t="str">
        <f>INDEX(Table2[NAMA BARANG],MATCH(ROW()-1,Table2[//]))</f>
        <v>Stip Deboss DB B40 P</v>
      </c>
      <c r="B1983" s="7">
        <f>INDEX(Table2[TT],MATCH(ROW()-1,Table2[//]))</f>
        <v>2</v>
      </c>
      <c r="C1983" s="8" t="str">
        <f>INDEX(Table2[KET],MATCH(ROW()-1,Table2[//]))</f>
        <v>50 box</v>
      </c>
    </row>
    <row r="1984" spans="1:3">
      <c r="A1984" s="6" t="str">
        <f>INDEX(Table2[NAMA BARANG],MATCH(ROW()-1,Table2[//]))</f>
        <v>Stip Doraemon 0931 (24)</v>
      </c>
      <c r="B1984" s="7">
        <f>INDEX(Table2[TT],MATCH(ROW()-1,Table2[//]))</f>
        <v>7</v>
      </c>
      <c r="C1984" s="8" t="str">
        <f>INDEX(Table2[KET],MATCH(ROW()-1,Table2[//]))</f>
        <v>40 box</v>
      </c>
    </row>
    <row r="1985" spans="1:3">
      <c r="A1985" s="6" t="str">
        <f>INDEX(Table2[NAMA BARANG],MATCH(ROW()-1,Table2[//]))</f>
        <v>Stip ER 02c ZRM</v>
      </c>
      <c r="B1985" s="7">
        <f>INDEX(Table2[TT],MATCH(ROW()-1,Table2[//]))</f>
        <v>1</v>
      </c>
      <c r="C1985" s="8" t="str">
        <f>INDEX(Table2[KET],MATCH(ROW()-1,Table2[//]))</f>
        <v>40 pk</v>
      </c>
    </row>
    <row r="1986" spans="1:3">
      <c r="A1986" s="6" t="str">
        <f>INDEX(Table2[NAMA BARANG],MATCH(ROW()-1,Table2[//]))</f>
        <v>Stip ER 1318 minion (30)</v>
      </c>
      <c r="B1986" s="7">
        <f>INDEX(Table2[TT],MATCH(ROW()-1,Table2[//]))</f>
        <v>1</v>
      </c>
      <c r="C1986" s="8" t="str">
        <f>INDEX(Table2[KET],MATCH(ROW()-1,Table2[//]))</f>
        <v>40 box</v>
      </c>
    </row>
    <row r="1987" spans="1:3">
      <c r="A1987" s="6" t="str">
        <f>INDEX(Table2[NAMA BARANG],MATCH(ROW()-1,Table2[//]))</f>
        <v>Stip ER 2065 lapis 1 box 24</v>
      </c>
      <c r="B1987" s="7">
        <f>INDEX(Table2[TT],MATCH(ROW()-1,Table2[//]))</f>
        <v>2</v>
      </c>
      <c r="C1987" s="8" t="str">
        <f>INDEX(Table2[KET],MATCH(ROW()-1,Table2[//]))</f>
        <v>80 box</v>
      </c>
    </row>
    <row r="1988" spans="1:3">
      <c r="A1988" s="6" t="str">
        <f>INDEX(Table2[NAMA BARANG],MATCH(ROW()-1,Table2[//]))</f>
        <v>Stip ER-5129 Landak (24 pc)</v>
      </c>
      <c r="B1988" s="7">
        <f>INDEX(Table2[TT],MATCH(ROW()-1,Table2[//]))</f>
        <v>1</v>
      </c>
      <c r="C1988" s="8" t="str">
        <f>INDEX(Table2[KET],MATCH(ROW()-1,Table2[//]))</f>
        <v>20 box</v>
      </c>
    </row>
    <row r="1989" spans="1:3">
      <c r="A1989" s="6" t="str">
        <f>INDEX(Table2[NAMA BARANG],MATCH(ROW()-1,Table2[//]))</f>
        <v>Stip girls pjg Ky H 8113</v>
      </c>
      <c r="B1989" s="7">
        <f>INDEX(Table2[TT],MATCH(ROW()-1,Table2[//]))</f>
        <v>2</v>
      </c>
      <c r="C1989" s="8" t="str">
        <f>INDEX(Table2[KET],MATCH(ROW()-1,Table2[//]))</f>
        <v>24 box</v>
      </c>
    </row>
    <row r="1990" spans="1:3">
      <c r="A1990" s="6" t="str">
        <f>INDEX(Table2[NAMA BARANG],MATCH(ROW()-1,Table2[//]))</f>
        <v>Stip HK besar 6764 (60)</v>
      </c>
      <c r="B1990" s="7">
        <f>INDEX(Table2[TT],MATCH(ROW()-1,Table2[//]))</f>
        <v>47</v>
      </c>
      <c r="C1990" s="8" t="str">
        <f>INDEX(Table2[KET],MATCH(ROW()-1,Table2[//]))</f>
        <v>120 ls</v>
      </c>
    </row>
    <row r="1991" spans="1:3">
      <c r="A1991" s="6" t="str">
        <f>INDEX(Table2[NAMA BARANG],MATCH(ROW()-1,Table2[//]))</f>
        <v>Stip HK K 6762 (120 pc) BLK</v>
      </c>
      <c r="B1991" s="7">
        <f>INDEX(Table2[TT],MATCH(ROW()-1,Table2[//]))</f>
        <v>48</v>
      </c>
      <c r="C1991" s="8" t="str">
        <f>INDEX(Table2[KET],MATCH(ROW()-1,Table2[//]))</f>
        <v>240 ls</v>
      </c>
    </row>
    <row r="1992" spans="1:3">
      <c r="A1992" s="6" t="str">
        <f>INDEX(Table2[NAMA BARANG],MATCH(ROW()-1,Table2[//]))</f>
        <v>Stip Jumbo 1038 Big Hero</v>
      </c>
      <c r="B1992" s="7">
        <f>INDEX(Table2[TT],MATCH(ROW()-1,Table2[//]))</f>
        <v>1</v>
      </c>
      <c r="C1992" s="8" t="str">
        <f>INDEX(Table2[KET],MATCH(ROW()-1,Table2[//]))</f>
        <v>30 box</v>
      </c>
    </row>
    <row r="1993" spans="1:3">
      <c r="A1993" s="6" t="str">
        <f>INDEX(Table2[NAMA BARANG],MATCH(ROW()-1,Table2[//]))</f>
        <v>Stip Jumbo Disney 4710 (24)</v>
      </c>
      <c r="B1993" s="7">
        <f>INDEX(Table2[TT],MATCH(ROW()-1,Table2[//]))</f>
        <v>1</v>
      </c>
      <c r="C1993" s="8" t="str">
        <f>INDEX(Table2[KET],MATCH(ROW()-1,Table2[//]))</f>
        <v>40 box</v>
      </c>
    </row>
    <row r="1994" spans="1:3">
      <c r="A1994" s="6" t="str">
        <f>INDEX(Table2[NAMA BARANG],MATCH(ROW()-1,Table2[//]))</f>
        <v>Stip JX-99002 Set + Asahan Apple bear (24 pc)</v>
      </c>
      <c r="B1994" s="7">
        <f>INDEX(Table2[TT],MATCH(ROW()-1,Table2[//]))</f>
        <v>4</v>
      </c>
      <c r="C1994" s="8" t="str">
        <f>INDEX(Table2[KET],MATCH(ROW()-1,Table2[//]))</f>
        <v>20 box</v>
      </c>
    </row>
    <row r="1995" spans="1:3">
      <c r="A1995" s="6" t="str">
        <f>INDEX(Table2[NAMA BARANG],MATCH(ROW()-1,Table2[//]))</f>
        <v>Stip JX-99009 Kursi goyang (24 pc)</v>
      </c>
      <c r="B1995" s="7">
        <f>INDEX(Table2[TT],MATCH(ROW()-1,Table2[//]))</f>
        <v>1</v>
      </c>
      <c r="C1995" s="8" t="str">
        <f>INDEX(Table2[KET],MATCH(ROW()-1,Table2[//]))</f>
        <v>36 box</v>
      </c>
    </row>
    <row r="1996" spans="1:3">
      <c r="A1996" s="6" t="str">
        <f>INDEX(Table2[NAMA BARANG],MATCH(ROW()-1,Table2[//]))</f>
        <v>Stip Kucing 6171/ Robot 6193</v>
      </c>
      <c r="B1996" s="7">
        <f>INDEX(Table2[TT],MATCH(ROW()-1,Table2[//]))</f>
        <v>2</v>
      </c>
      <c r="C1996" s="8" t="str">
        <f>INDEX(Table2[KET],MATCH(ROW()-1,Table2[//]))</f>
        <v>16 box</v>
      </c>
    </row>
    <row r="1997" spans="1:3">
      <c r="A1997" s="6" t="str">
        <f>INDEX(Table2[NAMA BARANG],MATCH(ROW()-1,Table2[//]))</f>
        <v>Stip Matahari 0025</v>
      </c>
      <c r="B1997" s="7">
        <f>INDEX(Table2[TT],MATCH(ROW()-1,Table2[//]))</f>
        <v>3</v>
      </c>
      <c r="C1997" s="8" t="str">
        <f>INDEX(Table2[KET],MATCH(ROW()-1,Table2[//]))</f>
        <v>100 disp</v>
      </c>
    </row>
    <row r="1998" spans="1:3">
      <c r="A1998" s="6" t="str">
        <f>INDEX(Table2[NAMA BARANG],MATCH(ROW()-1,Table2[//]))</f>
        <v>Stip Minion (36)</v>
      </c>
      <c r="B1998" s="7">
        <f>INDEX(Table2[TT],MATCH(ROW()-1,Table2[//]))</f>
        <v>29</v>
      </c>
      <c r="C1998" s="8" t="str">
        <f>INDEX(Table2[KET],MATCH(ROW()-1,Table2[//]))</f>
        <v>40 box</v>
      </c>
    </row>
    <row r="1999" spans="1:3">
      <c r="A1999" s="6" t="str">
        <f>INDEX(Table2[NAMA BARANG],MATCH(ROW()-1,Table2[//]))</f>
        <v>Stip minion 1316/ 17 (36)</v>
      </c>
      <c r="B1999" s="7">
        <f>INDEX(Table2[TT],MATCH(ROW()-1,Table2[//]))</f>
        <v>30</v>
      </c>
      <c r="C1999" s="8" t="str">
        <f>INDEX(Table2[KET],MATCH(ROW()-1,Table2[//]))</f>
        <v>40 pak</v>
      </c>
    </row>
    <row r="2000" spans="1:3">
      <c r="A2000" s="6" t="str">
        <f>INDEX(Table2[NAMA BARANG],MATCH(ROW()-1,Table2[//]))</f>
        <v>Stip Minion 6763 (120) K</v>
      </c>
      <c r="B2000" s="7">
        <f>INDEX(Table2[TT],MATCH(ROW()-1,Table2[//]))</f>
        <v>37</v>
      </c>
      <c r="C2000" s="8" t="str">
        <f>INDEX(Table2[KET],MATCH(ROW()-1,Table2[//]))</f>
        <v>240 ls</v>
      </c>
    </row>
    <row r="2001" spans="1:3">
      <c r="A2001" s="6" t="str">
        <f>INDEX(Table2[NAMA BARANG],MATCH(ROW()-1,Table2[//]))</f>
        <v>Stip Minion B 6765 (60)</v>
      </c>
      <c r="B2001" s="7">
        <f>INDEX(Table2[TT],MATCH(ROW()-1,Table2[//]))</f>
        <v>61</v>
      </c>
      <c r="C2001" s="8" t="str">
        <f>INDEX(Table2[KET],MATCH(ROW()-1,Table2[//]))</f>
        <v>120 ls</v>
      </c>
    </row>
    <row r="2002" spans="1:3">
      <c r="A2002" s="6" t="str">
        <f>INDEX(Table2[NAMA BARANG],MATCH(ROW()-1,Table2[//]))</f>
        <v>Stip MK-01 M Mouse (1x100)</v>
      </c>
      <c r="B2002" s="7">
        <f>INDEX(Table2[TT],MATCH(ROW()-1,Table2[//]))</f>
        <v>2</v>
      </c>
      <c r="C2002" s="8" t="str">
        <f>INDEX(Table2[KET],MATCH(ROW()-1,Table2[//]))</f>
        <v>20 box</v>
      </c>
    </row>
    <row r="2003" spans="1:3">
      <c r="A2003" s="6" t="str">
        <f>INDEX(Table2[NAMA BARANG],MATCH(ROW()-1,Table2[//]))</f>
        <v>Stip Monokurobo Oval (B) Mnk 828 (24)</v>
      </c>
      <c r="B2003" s="7">
        <f>INDEX(Table2[TT],MATCH(ROW()-1,Table2[//]))</f>
        <v>8</v>
      </c>
      <c r="C2003" s="8" t="str">
        <f>INDEX(Table2[KET],MATCH(ROW()-1,Table2[//]))</f>
        <v>80 box</v>
      </c>
    </row>
    <row r="2004" spans="1:3">
      <c r="A2004" s="6" t="str">
        <f>INDEX(Table2[NAMA BARANG],MATCH(ROW()-1,Table2[//]))</f>
        <v>Stip Monokurobo Oval (Tg) Mnk 827 (24)</v>
      </c>
      <c r="B2004" s="7">
        <f>INDEX(Table2[TT],MATCH(ROW()-1,Table2[//]))</f>
        <v>3</v>
      </c>
      <c r="C2004" s="8" t="str">
        <f>INDEX(Table2[KET],MATCH(ROW()-1,Table2[//]))</f>
        <v>80 box</v>
      </c>
    </row>
    <row r="2005" spans="1:3">
      <c r="A2005" s="6" t="str">
        <f>INDEX(Table2[NAMA BARANG],MATCH(ROW()-1,Table2[//]))</f>
        <v>Stip MS 2078 + magic(36)</v>
      </c>
      <c r="B2005" s="7">
        <f>INDEX(Table2[TT],MATCH(ROW()-1,Table2[//]))</f>
        <v>1</v>
      </c>
      <c r="C2005" s="8" t="str">
        <f>INDEX(Table2[KET],MATCH(ROW()-1,Table2[//]))</f>
        <v>21 box</v>
      </c>
    </row>
    <row r="2006" spans="1:3">
      <c r="A2006" s="6" t="str">
        <f>INDEX(Table2[NAMA BARANG],MATCH(ROW()-1,Table2[//]))</f>
        <v>Stip P09/ 2pc (48)</v>
      </c>
      <c r="B2006" s="7">
        <f>INDEX(Table2[TT],MATCH(ROW()-1,Table2[//]))</f>
        <v>1</v>
      </c>
      <c r="C2006" s="8" t="str">
        <f>INDEX(Table2[KET],MATCH(ROW()-1,Table2[//]))</f>
        <v>48 box</v>
      </c>
    </row>
    <row r="2007" spans="1:3">
      <c r="A2007" s="6" t="str">
        <f>INDEX(Table2[NAMA BARANG],MATCH(ROW()-1,Table2[//]))</f>
        <v>Stip RC 6031 (48)</v>
      </c>
      <c r="B2007" s="7">
        <f>INDEX(Table2[TT],MATCH(ROW()-1,Table2[//]))</f>
        <v>2</v>
      </c>
      <c r="C2007" s="8" t="str">
        <f>INDEX(Table2[KET],MATCH(ROW()-1,Table2[//]))</f>
        <v>48 box</v>
      </c>
    </row>
    <row r="2008" spans="1:3">
      <c r="A2008" s="6" t="str">
        <f>INDEX(Table2[NAMA BARANG],MATCH(ROW()-1,Table2[//]))</f>
        <v>Stip RC 6032</v>
      </c>
      <c r="B2008" s="7">
        <f>INDEX(Table2[TT],MATCH(ROW()-1,Table2[//]))</f>
        <v>1</v>
      </c>
      <c r="C2008" s="8" t="str">
        <f>INDEX(Table2[KET],MATCH(ROW()-1,Table2[//]))</f>
        <v>48 box</v>
      </c>
    </row>
    <row r="2009" spans="1:3">
      <c r="A2009" s="6" t="str">
        <f>INDEX(Table2[NAMA BARANG],MATCH(ROW()-1,Table2[//]))</f>
        <v>Stip RC 6034</v>
      </c>
      <c r="B2009" s="7">
        <f>INDEX(Table2[TT],MATCH(ROW()-1,Table2[//]))</f>
        <v>1</v>
      </c>
      <c r="C2009" s="8" t="str">
        <f>INDEX(Table2[KET],MATCH(ROW()-1,Table2[//]))</f>
        <v>48 box</v>
      </c>
    </row>
    <row r="2010" spans="1:3">
      <c r="A2010" s="6" t="str">
        <f>INDEX(Table2[NAMA BARANG],MATCH(ROW()-1,Table2[//]))</f>
        <v>Stip RC 6035</v>
      </c>
      <c r="B2010" s="7">
        <f>INDEX(Table2[TT],MATCH(ROW()-1,Table2[//]))</f>
        <v>3</v>
      </c>
      <c r="C2010" s="8" t="str">
        <f>INDEX(Table2[KET],MATCH(ROW()-1,Table2[//]))</f>
        <v>48 box</v>
      </c>
    </row>
    <row r="2011" spans="1:3">
      <c r="A2011" s="6" t="str">
        <f>INDEX(Table2[NAMA BARANG],MATCH(ROW()-1,Table2[//]))</f>
        <v>Stip RC 6037</v>
      </c>
      <c r="B2011" s="7">
        <f>INDEX(Table2[TT],MATCH(ROW()-1,Table2[//]))</f>
        <v>2</v>
      </c>
      <c r="C2011" s="8" t="str">
        <f>INDEX(Table2[KET],MATCH(ROW()-1,Table2[//]))</f>
        <v>48 box</v>
      </c>
    </row>
    <row r="2012" spans="1:3">
      <c r="A2012" s="6" t="str">
        <f>INDEX(Table2[NAMA BARANG],MATCH(ROW()-1,Table2[//]))</f>
        <v>Stip Sika 369 Besar</v>
      </c>
      <c r="B2012" s="7">
        <f>INDEX(Table2[TT],MATCH(ROW()-1,Table2[//]))</f>
        <v>20</v>
      </c>
      <c r="C2012" s="8" t="str">
        <f>INDEX(Table2[KET],MATCH(ROW()-1,Table2[//]))</f>
        <v>50 pk</v>
      </c>
    </row>
    <row r="2013" spans="1:3">
      <c r="A2013" s="6" t="str">
        <f>INDEX(Table2[NAMA BARANG],MATCH(ROW()-1,Table2[//]))</f>
        <v>Stip TB 1602 (30)</v>
      </c>
      <c r="B2013" s="7">
        <f>INDEX(Table2[TT],MATCH(ROW()-1,Table2[//]))</f>
        <v>22</v>
      </c>
      <c r="C2013" s="8" t="str">
        <f>INDEX(Table2[KET],MATCH(ROW()-1,Table2[//]))</f>
        <v>75 ls</v>
      </c>
    </row>
    <row r="2014" spans="1:3">
      <c r="A2014" s="6" t="str">
        <f>INDEX(Table2[NAMA BARANG],MATCH(ROW()-1,Table2[//]))</f>
        <v>Stip TB 1605 (30)</v>
      </c>
      <c r="B2014" s="7">
        <f>INDEX(Table2[TT],MATCH(ROW()-1,Table2[//]))</f>
        <v>51</v>
      </c>
      <c r="C2014" s="8" t="str">
        <f>INDEX(Table2[KET],MATCH(ROW()-1,Table2[//]))</f>
        <v>1080 pc</v>
      </c>
    </row>
    <row r="2015" spans="1:3">
      <c r="A2015" s="6" t="str">
        <f>INDEX(Table2[NAMA BARANG],MATCH(ROW()-1,Table2[//]))</f>
        <v>Stip TB 8000</v>
      </c>
      <c r="B2015" s="7">
        <f>INDEX(Table2[TT],MATCH(ROW()-1,Table2[//]))</f>
        <v>34</v>
      </c>
      <c r="C2015" s="8" t="str">
        <f>INDEX(Table2[KET],MATCH(ROW()-1,Table2[//]))</f>
        <v>30 box</v>
      </c>
    </row>
    <row r="2016" spans="1:3">
      <c r="A2016" s="6" t="str">
        <f>INDEX(Table2[NAMA BARANG],MATCH(ROW()-1,Table2[//]))</f>
        <v>Stip TB 8059</v>
      </c>
      <c r="B2016" s="7">
        <f>INDEX(Table2[TT],MATCH(ROW()-1,Table2[//]))</f>
        <v>62</v>
      </c>
      <c r="C2016" s="8" t="str">
        <f>INDEX(Table2[KET],MATCH(ROW()-1,Table2[//]))</f>
        <v>30 box</v>
      </c>
    </row>
    <row r="2017" spans="1:3">
      <c r="A2017" s="6" t="str">
        <f>INDEX(Table2[NAMA BARANG],MATCH(ROW()-1,Table2[//]))</f>
        <v>Stip TB 8066</v>
      </c>
      <c r="B2017" s="7">
        <f>INDEX(Table2[TT],MATCH(ROW()-1,Table2[//]))</f>
        <v>31</v>
      </c>
      <c r="C2017" s="8" t="str">
        <f>INDEX(Table2[KET],MATCH(ROW()-1,Table2[//]))</f>
        <v>30 box</v>
      </c>
    </row>
    <row r="2018" spans="1:3">
      <c r="A2018" s="6" t="str">
        <f>INDEX(Table2[NAMA BARANG],MATCH(ROW()-1,Table2[//]))</f>
        <v>Stip TB 9856 (30)</v>
      </c>
      <c r="B2018" s="7">
        <f>INDEX(Table2[TT],MATCH(ROW()-1,Table2[//]))</f>
        <v>18</v>
      </c>
      <c r="C2018" s="8" t="str">
        <f>INDEX(Table2[KET],MATCH(ROW()-1,Table2[//]))</f>
        <v>60 ls</v>
      </c>
    </row>
    <row r="2019" spans="1:3">
      <c r="A2019" s="6" t="str">
        <f>INDEX(Table2[NAMA BARANG],MATCH(ROW()-1,Table2[//]))</f>
        <v>Stip TB 9865 (36)</v>
      </c>
      <c r="B2019" s="7">
        <f>INDEX(Table2[TT],MATCH(ROW()-1,Table2[//]))</f>
        <v>9</v>
      </c>
      <c r="C2019" s="8" t="str">
        <f>INDEX(Table2[KET],MATCH(ROW()-1,Table2[//]))</f>
        <v>60 ls</v>
      </c>
    </row>
    <row r="2020" spans="1:3">
      <c r="A2020" s="6" t="str">
        <f>INDEX(Table2[NAMA BARANG],MATCH(ROW()-1,Table2[//]))</f>
        <v>Stip TB 9866 (60)</v>
      </c>
      <c r="B2020" s="7">
        <f>INDEX(Table2[TT],MATCH(ROW()-1,Table2[//]))</f>
        <v>24</v>
      </c>
      <c r="C2020" s="8" t="str">
        <f>INDEX(Table2[KET],MATCH(ROW()-1,Table2[//]))</f>
        <v>120 ls</v>
      </c>
    </row>
    <row r="2021" spans="1:3">
      <c r="A2021" s="6" t="str">
        <f>INDEX(Table2[NAMA BARANG],MATCH(ROW()-1,Table2[//]))</f>
        <v>Stip Toples 134 (1x50) Panda</v>
      </c>
      <c r="B2021" s="7">
        <f>INDEX(Table2[TT],MATCH(ROW()-1,Table2[//]))</f>
        <v>12</v>
      </c>
      <c r="C2021" s="8" t="str">
        <f>INDEX(Table2[KET],MATCH(ROW()-1,Table2[//]))</f>
        <v>12 box</v>
      </c>
    </row>
    <row r="2022" spans="1:3">
      <c r="A2022" s="6" t="str">
        <f>INDEX(Table2[NAMA BARANG],MATCH(ROW()-1,Table2[//]))</f>
        <v>Stip Trifello 300 B</v>
      </c>
      <c r="B2022" s="7">
        <f>INDEX(Table2[TT],MATCH(ROW()-1,Table2[//]))</f>
        <v>2</v>
      </c>
      <c r="C2022" s="8" t="str">
        <f>INDEX(Table2[KET],MATCH(ROW()-1,Table2[//]))</f>
        <v>50 box</v>
      </c>
    </row>
    <row r="2023" spans="1:3">
      <c r="A2023" s="6" t="str">
        <f>INDEX(Table2[NAMA BARANG],MATCH(ROW()-1,Table2[//]))</f>
        <v>Stip Trifello TF-377 (@ 24)</v>
      </c>
      <c r="B2023" s="7">
        <f>INDEX(Table2[TT],MATCH(ROW()-1,Table2[//]))</f>
        <v>4</v>
      </c>
      <c r="C2023" s="8" t="str">
        <f>INDEX(Table2[KET],MATCH(ROW()-1,Table2[//]))</f>
        <v>40 box</v>
      </c>
    </row>
    <row r="2024" spans="1:3">
      <c r="A2024" s="6" t="str">
        <f>INDEX(Table2[NAMA BARANG],MATCH(ROW()-1,Table2[//]))</f>
        <v>Stip+Asahan M-78 (30)</v>
      </c>
      <c r="B2024" s="7">
        <f>INDEX(Table2[TT],MATCH(ROW()-1,Table2[//]))</f>
        <v>2</v>
      </c>
      <c r="C2024" s="8" t="str">
        <f>INDEX(Table2[KET],MATCH(ROW()-1,Table2[//]))</f>
        <v>24 box</v>
      </c>
    </row>
    <row r="2025" spans="1:3">
      <c r="A2025" s="6" t="str">
        <f>INDEX(Table2[NAMA BARANG],MATCH(ROW()-1,Table2[//]))</f>
        <v>Stopmap Jersey</v>
      </c>
      <c r="B2025" s="7">
        <f>INDEX(Table2[TT],MATCH(ROW()-1,Table2[//]))</f>
        <v>1</v>
      </c>
      <c r="C2025" s="8" t="str">
        <f>INDEX(Table2[KET],MATCH(ROW()-1,Table2[//]))</f>
        <v>800 pk</v>
      </c>
    </row>
    <row r="2026" spans="1:3">
      <c r="A2026" s="6" t="str">
        <f>INDEX(Table2[NAMA BARANG],MATCH(ROW()-1,Table2[//]))</f>
        <v>Suling 900 Trend</v>
      </c>
      <c r="B2026" s="7">
        <f>INDEX(Table2[TT],MATCH(ROW()-1,Table2[//]))</f>
        <v>2</v>
      </c>
      <c r="C2026" s="8" t="str">
        <f>INDEX(Table2[KET],MATCH(ROW()-1,Table2[//]))</f>
        <v>24 ls</v>
      </c>
    </row>
    <row r="2027" spans="1:3">
      <c r="A2027" s="6" t="str">
        <f>INDEX(Table2[NAMA BARANG],MATCH(ROW()-1,Table2[//]))</f>
        <v>Super Box Topla TP/ SB</v>
      </c>
      <c r="B2027" s="7">
        <f>INDEX(Table2[TT],MATCH(ROW()-1,Table2[//]))</f>
        <v>6</v>
      </c>
      <c r="C2027" s="8" t="str">
        <f>INDEX(Table2[KET],MATCH(ROW()-1,Table2[//]))</f>
        <v>24 pc</v>
      </c>
    </row>
    <row r="2028" spans="1:3">
      <c r="A2028" s="6" t="str">
        <f>INDEX(Table2[NAMA BARANG],MATCH(ROW()-1,Table2[//]))</f>
        <v>Tali jepit ht biasa gading</v>
      </c>
      <c r="B2028" s="7">
        <f>INDEX(Table2[TT],MATCH(ROW()-1,Table2[//]))</f>
        <v>3</v>
      </c>
      <c r="C2028" s="8">
        <f>INDEX(Table2[KET],MATCH(ROW()-1,Table2[//]))</f>
        <v>5000</v>
      </c>
    </row>
    <row r="2029" spans="1:3">
      <c r="A2029" s="6" t="str">
        <f>INDEX(Table2[NAMA BARANG],MATCH(ROW()-1,Table2[//]))</f>
        <v>Tali Jepit metalik K 806 M</v>
      </c>
      <c r="B2029" s="7">
        <f>INDEX(Table2[TT],MATCH(ROW()-1,Table2[//]))</f>
        <v>4</v>
      </c>
      <c r="C2029" s="8">
        <f>INDEX(Table2[KET],MATCH(ROW()-1,Table2[//]))</f>
        <v>5000</v>
      </c>
    </row>
    <row r="2030" spans="1:3">
      <c r="A2030" s="6" t="str">
        <f>INDEX(Table2[NAMA BARANG],MATCH(ROW()-1,Table2[//]))</f>
        <v>Tali jepita cantol Hj</v>
      </c>
      <c r="B2030" s="7">
        <f>INDEX(Table2[TT],MATCH(ROW()-1,Table2[//]))</f>
        <v>11</v>
      </c>
      <c r="C2030" s="8">
        <f>INDEX(Table2[KET],MATCH(ROW()-1,Table2[//]))</f>
        <v>6000</v>
      </c>
    </row>
    <row r="2031" spans="1:3">
      <c r="A2031" s="6" t="str">
        <f>INDEX(Table2[NAMA BARANG],MATCH(ROW()-1,Table2[//]))</f>
        <v>Tali jepita cantol K</v>
      </c>
      <c r="B2031" s="7">
        <f>INDEX(Table2[TT],MATCH(ROW()-1,Table2[//]))</f>
        <v>29</v>
      </c>
      <c r="C2031" s="8">
        <f>INDEX(Table2[KET],MATCH(ROW()-1,Table2[//]))</f>
        <v>6000</v>
      </c>
    </row>
    <row r="2032" spans="1:3">
      <c r="A2032" s="6" t="str">
        <f>INDEX(Table2[NAMA BARANG],MATCH(ROW()-1,Table2[//]))</f>
        <v>Tali jepita cantol M</v>
      </c>
      <c r="B2032" s="7">
        <f>INDEX(Table2[TT],MATCH(ROW()-1,Table2[//]))</f>
        <v>17</v>
      </c>
      <c r="C2032" s="8">
        <f>INDEX(Table2[KET],MATCH(ROW()-1,Table2[//]))</f>
        <v>6000</v>
      </c>
    </row>
    <row r="2033" spans="1:3">
      <c r="A2033" s="6" t="str">
        <f>INDEX(Table2[NAMA BARANG],MATCH(ROW()-1,Table2[//]))</f>
        <v>Tali Jepitan Yoyo butek (1 box=100) Kng</v>
      </c>
      <c r="B2033" s="7">
        <f>INDEX(Table2[TT],MATCH(ROW()-1,Table2[//]))</f>
        <v>1</v>
      </c>
      <c r="C2033" s="8" t="str">
        <f>INDEX(Table2[KET],MATCH(ROW()-1,Table2[//]))</f>
        <v>2000 pc</v>
      </c>
    </row>
    <row r="2034" spans="1:3">
      <c r="A2034" s="6" t="str">
        <f>INDEX(Table2[NAMA BARANG],MATCH(ROW()-1,Table2[//]))</f>
        <v>Tali metalik (kecil) B(8) K(4) Ht(2) Hj(2)</v>
      </c>
      <c r="B2034" s="7">
        <f>INDEX(Table2[TT],MATCH(ROW()-1,Table2[//]))</f>
        <v>16</v>
      </c>
      <c r="C2034" s="8">
        <f>INDEX(Table2[KET],MATCH(ROW()-1,Table2[//]))</f>
        <v>500</v>
      </c>
    </row>
    <row r="2035" spans="1:3">
      <c r="A2035" s="6" t="str">
        <f>INDEX(Table2[NAMA BARANG],MATCH(ROW()-1,Table2[//]))</f>
        <v>Tali metalik B Ht(2)/ B(3)/ M(1)/ K(1)</v>
      </c>
      <c r="B2035" s="7">
        <f>INDEX(Table2[TT],MATCH(ROW()-1,Table2[//]))</f>
        <v>7</v>
      </c>
      <c r="C2035" s="8">
        <f>INDEX(Table2[KET],MATCH(ROW()-1,Table2[//]))</f>
        <v>300</v>
      </c>
    </row>
    <row r="2036" spans="1:3">
      <c r="A2036" s="6" t="str">
        <f>INDEX(Table2[NAMA BARANG],MATCH(ROW()-1,Table2[//]))</f>
        <v>Tali metalik Hj/ K/ M Besar</v>
      </c>
      <c r="B2036" s="7">
        <f>INDEX(Table2[TT],MATCH(ROW()-1,Table2[//]))</f>
        <v>1</v>
      </c>
      <c r="C2036" s="8" t="str">
        <f>INDEX(Table2[KET],MATCH(ROW()-1,Table2[//]))</f>
        <v>3000 pc</v>
      </c>
    </row>
    <row r="2037" spans="1:3">
      <c r="A2037" s="6" t="str">
        <f>INDEX(Table2[NAMA BARANG],MATCH(ROW()-1,Table2[//]))</f>
        <v>Tali Plk 10-04 Dy 31x38 Tali Kur</v>
      </c>
      <c r="B2037" s="7">
        <f>INDEX(Table2[TT],MATCH(ROW()-1,Table2[//]))</f>
        <v>1</v>
      </c>
      <c r="C2037" s="8" t="str">
        <f>INDEX(Table2[KET],MATCH(ROW()-1,Table2[//]))</f>
        <v>30 ls</v>
      </c>
    </row>
    <row r="2038" spans="1:3">
      <c r="A2038" s="6" t="str">
        <f>INDEX(Table2[NAMA BARANG],MATCH(ROW()-1,Table2[//]))</f>
        <v>Tali Transparant Yoyo montana Hj(23)/ B(14)</v>
      </c>
      <c r="B2038" s="7">
        <f>INDEX(Table2[TT],MATCH(ROW()-1,Table2[//]))</f>
        <v>37</v>
      </c>
      <c r="C2038" s="8">
        <f>INDEX(Table2[KET],MATCH(ROW()-1,Table2[//]))</f>
        <v>2000</v>
      </c>
    </row>
    <row r="2039" spans="1:3">
      <c r="A2039" s="6" t="str">
        <f>INDEX(Table2[NAMA BARANG],MATCH(ROW()-1,Table2[//]))</f>
        <v>Tali Transparant Yoyo montana Ht(8)/ M(24)</v>
      </c>
      <c r="B2039" s="7">
        <f>INDEX(Table2[TT],MATCH(ROW()-1,Table2[//]))</f>
        <v>32</v>
      </c>
      <c r="C2039" s="8">
        <f>INDEX(Table2[KET],MATCH(ROW()-1,Table2[//]))</f>
        <v>2000</v>
      </c>
    </row>
    <row r="2040" spans="1:3">
      <c r="A2040" s="6" t="str">
        <f>INDEX(Table2[NAMA BARANG],MATCH(ROW()-1,Table2[//]))</f>
        <v>Tali yoyo Merah Butek</v>
      </c>
      <c r="B2040" s="7">
        <f>INDEX(Table2[TT],MATCH(ROW()-1,Table2[//]))</f>
        <v>1</v>
      </c>
      <c r="C2040" s="8" t="str">
        <f>INDEX(Table2[KET],MATCH(ROW()-1,Table2[//]))</f>
        <v>2000 pc</v>
      </c>
    </row>
    <row r="2041" spans="1:3">
      <c r="A2041" s="6" t="str">
        <f>INDEX(Table2[NAMA BARANG],MATCH(ROW()-1,Table2[//]))</f>
        <v>Tali yoyo orange</v>
      </c>
      <c r="B2041" s="7">
        <f>INDEX(Table2[TT],MATCH(ROW()-1,Table2[//]))</f>
        <v>1</v>
      </c>
      <c r="C2041" s="8" t="str">
        <f>INDEX(Table2[KET],MATCH(ROW()-1,Table2[//]))</f>
        <v>2000 pc</v>
      </c>
    </row>
    <row r="2042" spans="1:3">
      <c r="A2042" s="6" t="str">
        <f>INDEX(Table2[NAMA BARANG],MATCH(ROW()-1,Table2[//]))</f>
        <v>Tas 017</v>
      </c>
      <c r="B2042" s="7">
        <f>INDEX(Table2[TT],MATCH(ROW()-1,Table2[//]))</f>
        <v>1</v>
      </c>
      <c r="C2042" s="8">
        <f>INDEX(Table2[KET],MATCH(ROW()-1,Table2[//]))</f>
        <v>0</v>
      </c>
    </row>
    <row r="2043" spans="1:3">
      <c r="A2043" s="6" t="str">
        <f>INDEX(Table2[NAMA BARANG],MATCH(ROW()-1,Table2[//]))</f>
        <v>Tas 34x31</v>
      </c>
      <c r="B2043" s="7">
        <f>INDEX(Table2[TT],MATCH(ROW()-1,Table2[//]))</f>
        <v>4</v>
      </c>
      <c r="C2043" s="8">
        <f>INDEX(Table2[KET],MATCH(ROW()-1,Table2[//]))</f>
        <v>0</v>
      </c>
    </row>
    <row r="2044" spans="1:3">
      <c r="A2044" s="6" t="str">
        <f>INDEX(Table2[NAMA BARANG],MATCH(ROW()-1,Table2[//]))</f>
        <v>Tas 602(2)/ 601 L/ 621(1)</v>
      </c>
      <c r="B2044" s="7">
        <f>INDEX(Table2[TT],MATCH(ROW()-1,Table2[//]))</f>
        <v>3</v>
      </c>
      <c r="C2044" s="8" t="str">
        <f>INDEX(Table2[KET],MATCH(ROW()-1,Table2[//]))</f>
        <v>600 pc</v>
      </c>
    </row>
    <row r="2045" spans="1:3">
      <c r="A2045" s="6" t="str">
        <f>INDEX(Table2[NAMA BARANG],MATCH(ROW()-1,Table2[//]))</f>
        <v>Tas 8185 4S</v>
      </c>
      <c r="B2045" s="7">
        <f>INDEX(Table2[TT],MATCH(ROW()-1,Table2[//]))</f>
        <v>1</v>
      </c>
      <c r="C2045" s="8" t="str">
        <f>INDEX(Table2[KET],MATCH(ROW()-1,Table2[//]))</f>
        <v>48 ls</v>
      </c>
    </row>
    <row r="2046" spans="1:3">
      <c r="A2046" s="6" t="str">
        <f>INDEX(Table2[NAMA BARANG],MATCH(ROW()-1,Table2[//]))</f>
        <v>Tas A5 Fancy (Hk+BB)</v>
      </c>
      <c r="B2046" s="7">
        <f>INDEX(Table2[TT],MATCH(ROW()-1,Table2[//]))</f>
        <v>2</v>
      </c>
      <c r="C2046" s="8" t="str">
        <f>INDEX(Table2[KET],MATCH(ROW()-1,Table2[//]))</f>
        <v>32 ls</v>
      </c>
    </row>
    <row r="2047" spans="1:3">
      <c r="A2047" s="6" t="str">
        <f>INDEX(Table2[NAMA BARANG],MATCH(ROW()-1,Table2[//]))</f>
        <v>Tas A5 Fancy (Hk+BB)</v>
      </c>
      <c r="B2047" s="7">
        <f>INDEX(Table2[TT],MATCH(ROW()-1,Table2[//]))</f>
        <v>2</v>
      </c>
      <c r="C2047" s="8" t="str">
        <f>INDEX(Table2[KET],MATCH(ROW()-1,Table2[//]))</f>
        <v>34 ls</v>
      </c>
    </row>
    <row r="2048" spans="1:3">
      <c r="A2048" s="6" t="str">
        <f>INDEX(Table2[NAMA BARANG],MATCH(ROW()-1,Table2[//]))</f>
        <v>Tas Batik B Alpindo</v>
      </c>
      <c r="B2048" s="7">
        <f>INDEX(Table2[TT],MATCH(ROW()-1,Table2[//]))</f>
        <v>13</v>
      </c>
      <c r="C2048" s="8" t="str">
        <f>INDEX(Table2[KET],MATCH(ROW()-1,Table2[//]))</f>
        <v>50 LSN</v>
      </c>
    </row>
    <row r="2049" spans="1:3">
      <c r="A2049" s="6" t="str">
        <f>INDEX(Table2[NAMA BARANG],MATCH(ROW()-1,Table2[//]))</f>
        <v>Tas batik mas Buku kecil</v>
      </c>
      <c r="B2049" s="7">
        <f>INDEX(Table2[TT],MATCH(ROW()-1,Table2[//]))</f>
        <v>5</v>
      </c>
      <c r="C2049" s="8" t="str">
        <f>INDEX(Table2[KET],MATCH(ROW()-1,Table2[//]))</f>
        <v>80 ls</v>
      </c>
    </row>
    <row r="2050" spans="1:3">
      <c r="A2050" s="6" t="str">
        <f>INDEX(Table2[NAMA BARANG],MATCH(ROW()-1,Table2[//]))</f>
        <v>Tas batik Mj 1 kecil</v>
      </c>
      <c r="B2050" s="7">
        <f>INDEX(Table2[TT],MATCH(ROW()-1,Table2[//]))</f>
        <v>7</v>
      </c>
      <c r="C2050" s="8" t="str">
        <f>INDEX(Table2[KET],MATCH(ROW()-1,Table2[//]))</f>
        <v>70 ls</v>
      </c>
    </row>
    <row r="2051" spans="1:3">
      <c r="A2051" s="6" t="str">
        <f>INDEX(Table2[NAMA BARANG],MATCH(ROW()-1,Table2[//]))</f>
        <v>Tas batik Mj 1 kecil</v>
      </c>
      <c r="B2051" s="7">
        <f>INDEX(Table2[TT],MATCH(ROW()-1,Table2[//]))</f>
        <v>5</v>
      </c>
      <c r="C2051" s="8" t="str">
        <f>INDEX(Table2[KET],MATCH(ROW()-1,Table2[//]))</f>
        <v>75 ls</v>
      </c>
    </row>
    <row r="2052" spans="1:3">
      <c r="A2052" s="6" t="str">
        <f>INDEX(Table2[NAMA BARANG],MATCH(ROW()-1,Table2[//]))</f>
        <v>Tas batik Mj1</v>
      </c>
      <c r="B2052" s="7">
        <f>INDEX(Table2[TT],MATCH(ROW()-1,Table2[//]))</f>
        <v>57</v>
      </c>
      <c r="C2052" s="8" t="str">
        <f>INDEX(Table2[KET],MATCH(ROW()-1,Table2[//]))</f>
        <v>80 ls</v>
      </c>
    </row>
    <row r="2053" spans="1:3">
      <c r="A2053" s="6" t="str">
        <f>INDEX(Table2[NAMA BARANG],MATCH(ROW()-1,Table2[//]))</f>
        <v>Tas batik MJ-1 coklat (Baru)</v>
      </c>
      <c r="B2053" s="7">
        <f>INDEX(Table2[TT],MATCH(ROW()-1,Table2[//]))</f>
        <v>1</v>
      </c>
      <c r="C2053" s="8" t="str">
        <f>INDEX(Table2[KET],MATCH(ROW()-1,Table2[//]))</f>
        <v>90 ls</v>
      </c>
    </row>
    <row r="2054" spans="1:3">
      <c r="A2054" s="6" t="str">
        <f>INDEX(Table2[NAMA BARANG],MATCH(ROW()-1,Table2[//]))</f>
        <v>Tas batik panjang/ sarung (Baru)</v>
      </c>
      <c r="B2054" s="7">
        <f>INDEX(Table2[TT],MATCH(ROW()-1,Table2[//]))</f>
        <v>4</v>
      </c>
      <c r="C2054" s="8" t="str">
        <f>INDEX(Table2[KET],MATCH(ROW()-1,Table2[//]))</f>
        <v>100 ls</v>
      </c>
    </row>
    <row r="2055" spans="1:3">
      <c r="A2055" s="6" t="str">
        <f>INDEX(Table2[NAMA BARANG],MATCH(ROW()-1,Table2[//]))</f>
        <v xml:space="preserve">Tas Batik T Alpindo </v>
      </c>
      <c r="B2055" s="7">
        <f>INDEX(Table2[TT],MATCH(ROW()-1,Table2[//]))</f>
        <v>10</v>
      </c>
      <c r="C2055" s="8" t="str">
        <f>INDEX(Table2[KET],MATCH(ROW()-1,Table2[//]))</f>
        <v>50 LSN</v>
      </c>
    </row>
    <row r="2056" spans="1:3">
      <c r="A2056" s="6" t="str">
        <f>INDEX(Table2[NAMA BARANG],MATCH(ROW()-1,Table2[//]))</f>
        <v>Tas batik Topline K</v>
      </c>
      <c r="B2056" s="7">
        <f>INDEX(Table2[TT],MATCH(ROW()-1,Table2[//]))</f>
        <v>2</v>
      </c>
      <c r="C2056" s="8" t="str">
        <f>INDEX(Table2[KET],MATCH(ROW()-1,Table2[//]))</f>
        <v>36 ls</v>
      </c>
    </row>
    <row r="2057" spans="1:3">
      <c r="A2057" s="6" t="str">
        <f>INDEX(Table2[NAMA BARANG],MATCH(ROW()-1,Table2[//]))</f>
        <v>Tas Batik XXL (B5) buka samping 30x40</v>
      </c>
      <c r="B2057" s="7">
        <f>INDEX(Table2[TT],MATCH(ROW()-1,Table2[//]))</f>
        <v>1</v>
      </c>
      <c r="C2057" s="8" t="str">
        <f>INDEX(Table2[KET],MATCH(ROW()-1,Table2[//]))</f>
        <v>30 LSN</v>
      </c>
    </row>
    <row r="2058" spans="1:3">
      <c r="A2058" s="6" t="str">
        <f>INDEX(Table2[NAMA BARANG],MATCH(ROW()-1,Table2[//]))</f>
        <v>Tas Beauty B</v>
      </c>
      <c r="B2058" s="7">
        <f>INDEX(Table2[TT],MATCH(ROW()-1,Table2[//]))</f>
        <v>6</v>
      </c>
      <c r="C2058" s="8" t="str">
        <f>INDEX(Table2[KET],MATCH(ROW()-1,Table2[//]))</f>
        <v>12 ls</v>
      </c>
    </row>
    <row r="2059" spans="1:3">
      <c r="A2059" s="6" t="str">
        <f>INDEX(Table2[NAMA BARANG],MATCH(ROW()-1,Table2[//]))</f>
        <v>Tas BG 15-026 (40x45x20)</v>
      </c>
      <c r="B2059" s="7">
        <f>INDEX(Table2[TT],MATCH(ROW()-1,Table2[//]))</f>
        <v>1</v>
      </c>
      <c r="C2059" s="8" t="str">
        <f>INDEX(Table2[KET],MATCH(ROW()-1,Table2[//]))</f>
        <v>10 LSN</v>
      </c>
    </row>
    <row r="2060" spans="1:3">
      <c r="A2060" s="6" t="str">
        <f>INDEX(Table2[NAMA BARANG],MATCH(ROW()-1,Table2[//]))</f>
        <v>Tas Biru mix Besar pohon(2)/ Bulat(2)</v>
      </c>
      <c r="B2060" s="7">
        <f>INDEX(Table2[TT],MATCH(ROW()-1,Table2[//]))</f>
        <v>4</v>
      </c>
      <c r="C2060" s="8" t="str">
        <f>INDEX(Table2[KET],MATCH(ROW()-1,Table2[//]))</f>
        <v>25 ls</v>
      </c>
    </row>
    <row r="2061" spans="1:3">
      <c r="A2061" s="6" t="str">
        <f>INDEX(Table2[NAMA BARANG],MATCH(ROW()-1,Table2[//]))</f>
        <v>Tas Fabric Ck F6</v>
      </c>
      <c r="B2061" s="7">
        <f>INDEX(Table2[TT],MATCH(ROW()-1,Table2[//]))</f>
        <v>1</v>
      </c>
      <c r="C2061" s="8" t="str">
        <f>INDEX(Table2[KET],MATCH(ROW()-1,Table2[//]))</f>
        <v>480 pc</v>
      </c>
    </row>
    <row r="2062" spans="1:3">
      <c r="A2062" s="6" t="str">
        <f>INDEX(Table2[NAMA BARANG],MATCH(ROW()-1,Table2[//]))</f>
        <v>Tas Fabric Xmy 106 motif Horse</v>
      </c>
      <c r="B2062" s="7">
        <f>INDEX(Table2[TT],MATCH(ROW()-1,Table2[//]))</f>
        <v>2</v>
      </c>
      <c r="C2062" s="8">
        <f>INDEX(Table2[KET],MATCH(ROW()-1,Table2[//]))</f>
        <v>480</v>
      </c>
    </row>
    <row r="2063" spans="1:3">
      <c r="A2063" s="6" t="str">
        <f>INDEX(Table2[NAMA BARANG],MATCH(ROW()-1,Table2[//]))</f>
        <v>Tas Fabric Xmy 15A</v>
      </c>
      <c r="B2063" s="7">
        <f>INDEX(Table2[TT],MATCH(ROW()-1,Table2[//]))</f>
        <v>1</v>
      </c>
      <c r="C2063" s="8" t="str">
        <f>INDEX(Table2[KET],MATCH(ROW()-1,Table2[//]))</f>
        <v>40 ls</v>
      </c>
    </row>
    <row r="2064" spans="1:3">
      <c r="A2064" s="6" t="str">
        <f>INDEX(Table2[NAMA BARANG],MATCH(ROW()-1,Table2[//]))</f>
        <v>Tas Fabric Xmy 1714-15</v>
      </c>
      <c r="B2064" s="7">
        <f>INDEX(Table2[TT],MATCH(ROW()-1,Table2[//]))</f>
        <v>6</v>
      </c>
      <c r="C2064" s="8">
        <f>INDEX(Table2[KET],MATCH(ROW()-1,Table2[//]))</f>
        <v>480</v>
      </c>
    </row>
    <row r="2065" spans="1:3">
      <c r="A2065" s="6" t="str">
        <f>INDEX(Table2[NAMA BARANG],MATCH(ROW()-1,Table2[//]))</f>
        <v>Tas Fabric Xmy JDG 32x32 gagang</v>
      </c>
      <c r="B2065" s="7">
        <f>INDEX(Table2[TT],MATCH(ROW()-1,Table2[//]))</f>
        <v>6</v>
      </c>
      <c r="C2065" s="8" t="str">
        <f>INDEX(Table2[KET],MATCH(ROW()-1,Table2[//]))</f>
        <v>40 ls</v>
      </c>
    </row>
    <row r="2066" spans="1:3">
      <c r="A2066" s="6" t="str">
        <f>INDEX(Table2[NAMA BARANG],MATCH(ROW()-1,Table2[//]))</f>
        <v>Tas Fabric Xmy JDG/ motif korea</v>
      </c>
      <c r="B2066" s="7">
        <f>INDEX(Table2[TT],MATCH(ROW()-1,Table2[//]))</f>
        <v>3</v>
      </c>
      <c r="C2066" s="8">
        <f>INDEX(Table2[KET],MATCH(ROW()-1,Table2[//]))</f>
        <v>0</v>
      </c>
    </row>
    <row r="2067" spans="1:3">
      <c r="A2067" s="6" t="str">
        <f>INDEX(Table2[NAMA BARANG],MATCH(ROW()-1,Table2[//]))</f>
        <v>Tas Fancy plastik K 18x22 (T1,75)</v>
      </c>
      <c r="B2067" s="7">
        <f>INDEX(Table2[TT],MATCH(ROW()-1,Table2[//]))</f>
        <v>1</v>
      </c>
      <c r="C2067" s="8">
        <f>INDEX(Table2[KET],MATCH(ROW()-1,Table2[//]))</f>
        <v>1200</v>
      </c>
    </row>
    <row r="2068" spans="1:3">
      <c r="A2068" s="6" t="str">
        <f>INDEX(Table2[NAMA BARANG],MATCH(ROW()-1,Table2[//]))</f>
        <v>Tas Fancy plastik T 22x28 (T1,76)</v>
      </c>
      <c r="B2068" s="7">
        <f>INDEX(Table2[TT],MATCH(ROW()-1,Table2[//]))</f>
        <v>2</v>
      </c>
      <c r="C2068" s="8" t="str">
        <f>INDEX(Table2[KET],MATCH(ROW()-1,Table2[//]))</f>
        <v>960 pc</v>
      </c>
    </row>
    <row r="2069" spans="1:3">
      <c r="A2069" s="6" t="str">
        <f>INDEX(Table2[NAMA BARANG],MATCH(ROW()-1,Table2[//]))</f>
        <v>Tas Folio tali 1 Bola Bale</v>
      </c>
      <c r="B2069" s="7">
        <f>INDEX(Table2[TT],MATCH(ROW()-1,Table2[//]))</f>
        <v>2</v>
      </c>
      <c r="C2069" s="8" t="str">
        <f>INDEX(Table2[KET],MATCH(ROW()-1,Table2[//]))</f>
        <v>20 ls</v>
      </c>
    </row>
    <row r="2070" spans="1:3">
      <c r="A2070" s="6" t="str">
        <f>INDEX(Table2[NAMA BARANG],MATCH(ROW()-1,Table2[//]))</f>
        <v>Tas Folio tali 1 Fancy(2)/ tali 1 minion(1)</v>
      </c>
      <c r="B2070" s="7">
        <f>INDEX(Table2[TT],MATCH(ROW()-1,Table2[//]))</f>
        <v>3</v>
      </c>
      <c r="C2070" s="8">
        <f>INDEX(Table2[KET],MATCH(ROW()-1,Table2[//]))</f>
        <v>240</v>
      </c>
    </row>
    <row r="2071" spans="1:3">
      <c r="A2071" s="6" t="str">
        <f>INDEX(Table2[NAMA BARANG],MATCH(ROW()-1,Table2[//]))</f>
        <v>Tas Folio tali 2 Fancy Minion</v>
      </c>
      <c r="B2071" s="7">
        <f>INDEX(Table2[TT],MATCH(ROW()-1,Table2[//]))</f>
        <v>1</v>
      </c>
      <c r="C2071" s="8" t="str">
        <f>INDEX(Table2[KET],MATCH(ROW()-1,Table2[//]))</f>
        <v>240 pc</v>
      </c>
    </row>
    <row r="2072" spans="1:3">
      <c r="A2072" s="6" t="str">
        <f>INDEX(Table2[NAMA BARANG],MATCH(ROW()-1,Table2[//]))</f>
        <v>Tas Gagang butek putih B kcg</v>
      </c>
      <c r="B2072" s="7">
        <f>INDEX(Table2[TT],MATCH(ROW()-1,Table2[//]))</f>
        <v>11</v>
      </c>
      <c r="C2072" s="8" t="str">
        <f>INDEX(Table2[KET],MATCH(ROW()-1,Table2[//]))</f>
        <v>40 ls</v>
      </c>
    </row>
    <row r="2073" spans="1:3">
      <c r="A2073" s="6" t="str">
        <f>INDEX(Table2[NAMA BARANG],MATCH(ROW()-1,Table2[//]))</f>
        <v>Tas Gagang transparan B (AD 25)</v>
      </c>
      <c r="B2073" s="7">
        <f>INDEX(Table2[TT],MATCH(ROW()-1,Table2[//]))</f>
        <v>17</v>
      </c>
      <c r="C2073" s="8" t="str">
        <f>INDEX(Table2[KET],MATCH(ROW()-1,Table2[//]))</f>
        <v>40 ls</v>
      </c>
    </row>
    <row r="2074" spans="1:3">
      <c r="A2074" s="6" t="str">
        <f>INDEX(Table2[NAMA BARANG],MATCH(ROW()-1,Table2[//]))</f>
        <v>Tas Gagang transparan K (AD 27)</v>
      </c>
      <c r="B2074" s="7">
        <f>INDEX(Table2[TT],MATCH(ROW()-1,Table2[//]))</f>
        <v>1</v>
      </c>
      <c r="C2074" s="8" t="str">
        <f>INDEX(Table2[KET],MATCH(ROW()-1,Table2[//]))</f>
        <v>60 ls</v>
      </c>
    </row>
    <row r="2075" spans="1:3">
      <c r="A2075" s="6" t="str">
        <f>INDEX(Table2[NAMA BARANG],MATCH(ROW()-1,Table2[//]))</f>
        <v>Tas GG 02 HZD 711/ 263</v>
      </c>
      <c r="B2075" s="7">
        <f>INDEX(Table2[TT],MATCH(ROW()-1,Table2[//]))</f>
        <v>2</v>
      </c>
      <c r="C2075" s="8" t="str">
        <f>INDEX(Table2[KET],MATCH(ROW()-1,Table2[//]))</f>
        <v>40 ls</v>
      </c>
    </row>
    <row r="2076" spans="1:3">
      <c r="A2076" s="6" t="str">
        <f>INDEX(Table2[NAMA BARANG],MATCH(ROW()-1,Table2[//]))</f>
        <v>Tas GG 02 HZD 793(4)/ 955</v>
      </c>
      <c r="B2076" s="7">
        <f>INDEX(Table2[TT],MATCH(ROW()-1,Table2[//]))</f>
        <v>5</v>
      </c>
      <c r="C2076" s="8" t="str">
        <f>INDEX(Table2[KET],MATCH(ROW()-1,Table2[//]))</f>
        <v>40 LSN</v>
      </c>
    </row>
    <row r="2077" spans="1:3">
      <c r="A2077" s="6" t="str">
        <f>INDEX(Table2[NAMA BARANG],MATCH(ROW()-1,Table2[//]))</f>
        <v>Tas GG 02 HZD 9093/ 750</v>
      </c>
      <c r="B2077" s="7">
        <f>INDEX(Table2[TT],MATCH(ROW()-1,Table2[//]))</f>
        <v>2</v>
      </c>
      <c r="C2077" s="8" t="str">
        <f>INDEX(Table2[KET],MATCH(ROW()-1,Table2[//]))</f>
        <v>40 ls</v>
      </c>
    </row>
    <row r="2078" spans="1:3">
      <c r="A2078" s="6" t="str">
        <f>INDEX(Table2[NAMA BARANG],MATCH(ROW()-1,Table2[//]))</f>
        <v>Tas GG 02 HZD mix</v>
      </c>
      <c r="B2078" s="7">
        <f>INDEX(Table2[TT],MATCH(ROW()-1,Table2[//]))</f>
        <v>5</v>
      </c>
      <c r="C2078" s="8" t="str">
        <f>INDEX(Table2[KET],MATCH(ROW()-1,Table2[//]))</f>
        <v>40 ls</v>
      </c>
    </row>
    <row r="2079" spans="1:3">
      <c r="A2079" s="6" t="str">
        <f>INDEX(Table2[NAMA BARANG],MATCH(ROW()-1,Table2[//]))</f>
        <v>Tas GG 03 2063/ 2064/ 2065</v>
      </c>
      <c r="B2079" s="7">
        <f>INDEX(Table2[TT],MATCH(ROW()-1,Table2[//]))</f>
        <v>4</v>
      </c>
      <c r="C2079" s="8" t="str">
        <f>INDEX(Table2[KET],MATCH(ROW()-1,Table2[//]))</f>
        <v>30 ls</v>
      </c>
    </row>
    <row r="2080" spans="1:3">
      <c r="A2080" s="6" t="str">
        <f>INDEX(Table2[NAMA BARANG],MATCH(ROW()-1,Table2[//]))</f>
        <v>Tas GG 03 6012</v>
      </c>
      <c r="B2080" s="7">
        <f>INDEX(Table2[TT],MATCH(ROW()-1,Table2[//]))</f>
        <v>1</v>
      </c>
      <c r="C2080" s="8" t="str">
        <f>INDEX(Table2[KET],MATCH(ROW()-1,Table2[//]))</f>
        <v>30 ls</v>
      </c>
    </row>
    <row r="2081" spans="1:3">
      <c r="A2081" s="6" t="str">
        <f>INDEX(Table2[NAMA BARANG],MATCH(ROW()-1,Table2[//]))</f>
        <v>Tas GG 03 721(2)/ 929(3)</v>
      </c>
      <c r="B2081" s="7">
        <f>INDEX(Table2[TT],MATCH(ROW()-1,Table2[//]))</f>
        <v>5</v>
      </c>
      <c r="C2081" s="8" t="str">
        <f>INDEX(Table2[KET],MATCH(ROW()-1,Table2[//]))</f>
        <v>30 ls</v>
      </c>
    </row>
    <row r="2082" spans="1:3">
      <c r="A2082" s="6" t="str">
        <f>INDEX(Table2[NAMA BARANG],MATCH(ROW()-1,Table2[//]))</f>
        <v>Tas GG 03 9111(2)/ 9060(6)</v>
      </c>
      <c r="B2082" s="7">
        <f>INDEX(Table2[TT],MATCH(ROW()-1,Table2[//]))</f>
        <v>8</v>
      </c>
      <c r="C2082" s="8" t="str">
        <f>INDEX(Table2[KET],MATCH(ROW()-1,Table2[//]))</f>
        <v>30 ls</v>
      </c>
    </row>
    <row r="2083" spans="1:3">
      <c r="A2083" s="6" t="str">
        <f>INDEX(Table2[NAMA BARANG],MATCH(ROW()-1,Table2[//]))</f>
        <v>Tas HB T01 Tali Kur batik</v>
      </c>
      <c r="B2083" s="7">
        <f>INDEX(Table2[TT],MATCH(ROW()-1,Table2[//]))</f>
        <v>3</v>
      </c>
      <c r="C2083" s="8" t="str">
        <f>INDEX(Table2[KET],MATCH(ROW()-1,Table2[//]))</f>
        <v>600 pc</v>
      </c>
    </row>
    <row r="2084" spans="1:3">
      <c r="A2084" s="6" t="str">
        <f>INDEX(Table2[NAMA BARANG],MATCH(ROW()-1,Table2[//]))</f>
        <v>Tas HBE 06/M Tali Bendera</v>
      </c>
      <c r="B2084" s="7">
        <f>INDEX(Table2[TT],MATCH(ROW()-1,Table2[//]))</f>
        <v>2</v>
      </c>
      <c r="C2084" s="8" t="str">
        <f>INDEX(Table2[KET],MATCH(ROW()-1,Table2[//]))</f>
        <v>50 ls</v>
      </c>
    </row>
    <row r="2085" spans="1:3">
      <c r="A2085" s="6" t="str">
        <f>INDEX(Table2[NAMA BARANG],MATCH(ROW()-1,Table2[//]))</f>
        <v>Tas HD 095</v>
      </c>
      <c r="B2085" s="7">
        <f>INDEX(Table2[TT],MATCH(ROW()-1,Table2[//]))</f>
        <v>1</v>
      </c>
      <c r="C2085" s="8">
        <f>INDEX(Table2[KET],MATCH(ROW()-1,Table2[//]))</f>
        <v>360</v>
      </c>
    </row>
    <row r="2086" spans="1:3">
      <c r="A2086" s="6" t="str">
        <f>INDEX(Table2[NAMA BARANG],MATCH(ROW()-1,Table2[//]))</f>
        <v>Tas HD 158</v>
      </c>
      <c r="B2086" s="7">
        <f>INDEX(Table2[TT],MATCH(ROW()-1,Table2[//]))</f>
        <v>2</v>
      </c>
      <c r="C2086" s="8">
        <f>INDEX(Table2[KET],MATCH(ROW()-1,Table2[//]))</f>
        <v>360</v>
      </c>
    </row>
    <row r="2087" spans="1:3">
      <c r="A2087" s="6" t="str">
        <f>INDEX(Table2[NAMA BARANG],MATCH(ROW()-1,Table2[//]))</f>
        <v>Tas HD 197</v>
      </c>
      <c r="B2087" s="7">
        <f>INDEX(Table2[TT],MATCH(ROW()-1,Table2[//]))</f>
        <v>2</v>
      </c>
      <c r="C2087" s="8">
        <f>INDEX(Table2[KET],MATCH(ROW()-1,Table2[//]))</f>
        <v>360</v>
      </c>
    </row>
    <row r="2088" spans="1:3">
      <c r="A2088" s="6" t="str">
        <f>INDEX(Table2[NAMA BARANG],MATCH(ROW()-1,Table2[//]))</f>
        <v>Tas HD 22006</v>
      </c>
      <c r="B2088" s="7">
        <f>INDEX(Table2[TT],MATCH(ROW()-1,Table2[//]))</f>
        <v>3</v>
      </c>
      <c r="C2088" s="8">
        <f>INDEX(Table2[KET],MATCH(ROW()-1,Table2[//]))</f>
        <v>480</v>
      </c>
    </row>
    <row r="2089" spans="1:3">
      <c r="A2089" s="6" t="str">
        <f>INDEX(Table2[NAMA BARANG],MATCH(ROW()-1,Table2[//]))</f>
        <v>Tas HD 234</v>
      </c>
      <c r="B2089" s="7">
        <f>INDEX(Table2[TT],MATCH(ROW()-1,Table2[//]))</f>
        <v>12</v>
      </c>
      <c r="C2089" s="8">
        <f>INDEX(Table2[KET],MATCH(ROW()-1,Table2[//]))</f>
        <v>480</v>
      </c>
    </row>
    <row r="2090" spans="1:3">
      <c r="A2090" s="6" t="str">
        <f>INDEX(Table2[NAMA BARANG],MATCH(ROW()-1,Table2[//]))</f>
        <v>Tas HD polos (823)</v>
      </c>
      <c r="B2090" s="7">
        <f>INDEX(Table2[TT],MATCH(ROW()-1,Table2[//]))</f>
        <v>2</v>
      </c>
      <c r="C2090" s="8" t="str">
        <f>INDEX(Table2[KET],MATCH(ROW()-1,Table2[//]))</f>
        <v>480 pc</v>
      </c>
    </row>
    <row r="2091" spans="1:3">
      <c r="A2091" s="6" t="str">
        <f>INDEX(Table2[NAMA BARANG],MATCH(ROW()-1,Table2[//]))</f>
        <v>Tas J 0053</v>
      </c>
      <c r="B2091" s="7">
        <f>INDEX(Table2[TT],MATCH(ROW()-1,Table2[//]))</f>
        <v>2</v>
      </c>
      <c r="C2091" s="8" t="str">
        <f>INDEX(Table2[KET],MATCH(ROW()-1,Table2[//]))</f>
        <v>10 ls</v>
      </c>
    </row>
    <row r="2092" spans="1:3">
      <c r="A2092" s="6" t="str">
        <f>INDEX(Table2[NAMA BARANG],MATCH(ROW()-1,Table2[//]))</f>
        <v>Tas J 1706</v>
      </c>
      <c r="B2092" s="7">
        <f>INDEX(Table2[TT],MATCH(ROW()-1,Table2[//]))</f>
        <v>3</v>
      </c>
      <c r="C2092" s="8" t="str">
        <f>INDEX(Table2[KET],MATCH(ROW()-1,Table2[//]))</f>
        <v>10 ls</v>
      </c>
    </row>
    <row r="2093" spans="1:3">
      <c r="A2093" s="6" t="str">
        <f>INDEX(Table2[NAMA BARANG],MATCH(ROW()-1,Table2[//]))</f>
        <v>Tas J 2729</v>
      </c>
      <c r="B2093" s="7">
        <f>INDEX(Table2[TT],MATCH(ROW()-1,Table2[//]))</f>
        <v>2</v>
      </c>
      <c r="C2093" s="8" t="str">
        <f>INDEX(Table2[KET],MATCH(ROW()-1,Table2[//]))</f>
        <v>10 ls</v>
      </c>
    </row>
    <row r="2094" spans="1:3">
      <c r="A2094" s="6" t="str">
        <f>INDEX(Table2[NAMA BARANG],MATCH(ROW()-1,Table2[//]))</f>
        <v>Tas jinjing 912 kecil</v>
      </c>
      <c r="B2094" s="7">
        <f>INDEX(Table2[TT],MATCH(ROW()-1,Table2[//]))</f>
        <v>2</v>
      </c>
      <c r="C2094" s="8" t="str">
        <f>INDEX(Table2[KET],MATCH(ROW()-1,Table2[//]))</f>
        <v>360 pc</v>
      </c>
    </row>
    <row r="2095" spans="1:3">
      <c r="A2095" s="6" t="str">
        <f>INDEX(Table2[NAMA BARANG],MATCH(ROW()-1,Table2[//]))</f>
        <v>Tas K 20x25 Etj</v>
      </c>
      <c r="B2095" s="7">
        <f>INDEX(Table2[TT],MATCH(ROW()-1,Table2[//]))</f>
        <v>18</v>
      </c>
      <c r="C2095" s="8" t="str">
        <f>INDEX(Table2[KET],MATCH(ROW()-1,Table2[//]))</f>
        <v>30 ls</v>
      </c>
    </row>
    <row r="2096" spans="1:3">
      <c r="A2096" s="6" t="str">
        <f>INDEX(Table2[NAMA BARANG],MATCH(ROW()-1,Table2[//]))</f>
        <v>Tas Kado FG L/19</v>
      </c>
      <c r="B2096" s="7">
        <f>INDEX(Table2[TT],MATCH(ROW()-1,Table2[//]))</f>
        <v>1</v>
      </c>
      <c r="C2096" s="8" t="str">
        <f>INDEX(Table2[KET],MATCH(ROW()-1,Table2[//]))</f>
        <v>50 ls</v>
      </c>
    </row>
    <row r="2097" spans="1:3">
      <c r="A2097" s="6" t="str">
        <f>INDEX(Table2[NAMA BARANG],MATCH(ROW()-1,Table2[//]))</f>
        <v>Tas Kado FG XL</v>
      </c>
      <c r="B2097" s="7">
        <f>INDEX(Table2[TT],MATCH(ROW()-1,Table2[//]))</f>
        <v>1</v>
      </c>
      <c r="C2097" s="8" t="str">
        <f>INDEX(Table2[KET],MATCH(ROW()-1,Table2[//]))</f>
        <v>40 ls</v>
      </c>
    </row>
    <row r="2098" spans="1:3">
      <c r="A2098" s="6" t="str">
        <f>INDEX(Table2[NAMA BARANG],MATCH(ROW()-1,Table2[//]))</f>
        <v>Tas Kain E 100 A</v>
      </c>
      <c r="B2098" s="7">
        <f>INDEX(Table2[TT],MATCH(ROW()-1,Table2[//]))</f>
        <v>3</v>
      </c>
      <c r="C2098" s="8" t="str">
        <f>INDEX(Table2[KET],MATCH(ROW()-1,Table2[//]))</f>
        <v>300 PCS</v>
      </c>
    </row>
    <row r="2099" spans="1:3">
      <c r="A2099" s="6" t="str">
        <f>INDEX(Table2[NAMA BARANG],MATCH(ROW()-1,Table2[//]))</f>
        <v>Tas Kain E 101 A</v>
      </c>
      <c r="B2099" s="7">
        <f>INDEX(Table2[TT],MATCH(ROW()-1,Table2[//]))</f>
        <v>2</v>
      </c>
      <c r="C2099" s="8">
        <f>INDEX(Table2[KET],MATCH(ROW()-1,Table2[//]))</f>
        <v>250</v>
      </c>
    </row>
    <row r="2100" spans="1:3">
      <c r="A2100" s="6" t="str">
        <f>INDEX(Table2[NAMA BARANG],MATCH(ROW()-1,Table2[//]))</f>
        <v>Tas Kain Fancy B restleting</v>
      </c>
      <c r="B2100" s="7">
        <f>INDEX(Table2[TT],MATCH(ROW()-1,Table2[//]))</f>
        <v>1</v>
      </c>
      <c r="C2100" s="8">
        <f>INDEX(Table2[KET],MATCH(ROW()-1,Table2[//]))</f>
        <v>180</v>
      </c>
    </row>
    <row r="2101" spans="1:3">
      <c r="A2101" s="6" t="str">
        <f>INDEX(Table2[NAMA BARANG],MATCH(ROW()-1,Table2[//]))</f>
        <v>Tas Kain Ret K-27 (Hj/ Htm/ Coklat/ Mr Tua) cream</v>
      </c>
      <c r="B2101" s="7">
        <f>INDEX(Table2[TT],MATCH(ROW()-1,Table2[//]))</f>
        <v>13</v>
      </c>
      <c r="C2101" s="8" t="str">
        <f>INDEX(Table2[KET],MATCH(ROW()-1,Table2[//]))</f>
        <v>288 pc</v>
      </c>
    </row>
    <row r="2102" spans="1:3">
      <c r="A2102" s="6" t="str">
        <f>INDEX(Table2[NAMA BARANG],MATCH(ROW()-1,Table2[//]))</f>
        <v xml:space="preserve">Tas Karung A (65x55) </v>
      </c>
      <c r="B2102" s="7">
        <f>INDEX(Table2[TT],MATCH(ROW()-1,Table2[//]))</f>
        <v>4</v>
      </c>
      <c r="C2102" s="8" t="str">
        <f>INDEX(Table2[KET],MATCH(ROW()-1,Table2[//]))</f>
        <v>120 pc</v>
      </c>
    </row>
    <row r="2103" spans="1:3">
      <c r="A2103" s="6" t="str">
        <f>INDEX(Table2[NAMA BARANG],MATCH(ROW()-1,Table2[//]))</f>
        <v>Tas Karung B (55x50)</v>
      </c>
      <c r="B2103" s="7">
        <f>INDEX(Table2[TT],MATCH(ROW()-1,Table2[//]))</f>
        <v>3</v>
      </c>
      <c r="C2103" s="8" t="str">
        <f>INDEX(Table2[KET],MATCH(ROW()-1,Table2[//]))</f>
        <v>120 pc</v>
      </c>
    </row>
    <row r="2104" spans="1:3">
      <c r="A2104" s="6" t="str">
        <f>INDEX(Table2[NAMA BARANG],MATCH(ROW()-1,Table2[//]))</f>
        <v>Tas Karung C (45x50) (50x45)</v>
      </c>
      <c r="B2104" s="7">
        <f>INDEX(Table2[TT],MATCH(ROW()-1,Table2[//]))</f>
        <v>2</v>
      </c>
      <c r="C2104" s="8" t="str">
        <f>INDEX(Table2[KET],MATCH(ROW()-1,Table2[//]))</f>
        <v>20 ls</v>
      </c>
    </row>
    <row r="2105" spans="1:3">
      <c r="A2105" s="6" t="str">
        <f>INDEX(Table2[NAMA BARANG],MATCH(ROW()-1,Table2[//]))</f>
        <v>Tas Karung S kecil Disney</v>
      </c>
      <c r="B2105" s="7">
        <f>INDEX(Table2[TT],MATCH(ROW()-1,Table2[//]))</f>
        <v>7</v>
      </c>
      <c r="C2105" s="8" t="str">
        <f>INDEX(Table2[KET],MATCH(ROW()-1,Table2[//]))</f>
        <v>600 pc</v>
      </c>
    </row>
    <row r="2106" spans="1:3">
      <c r="A2106" s="6" t="str">
        <f>INDEX(Table2[NAMA BARANG],MATCH(ROW()-1,Table2[//]))</f>
        <v>Tas Kertas (Emas, Silver, Hj daun) PHS</v>
      </c>
      <c r="B2106" s="7">
        <f>INDEX(Table2[TT],MATCH(ROW()-1,Table2[//]))</f>
        <v>15</v>
      </c>
      <c r="C2106" s="8" t="str">
        <f>INDEX(Table2[KET],MATCH(ROW()-1,Table2[//]))</f>
        <v>20 ls</v>
      </c>
    </row>
    <row r="2107" spans="1:3">
      <c r="A2107" s="6" t="str">
        <f>INDEX(Table2[NAMA BARANG],MATCH(ROW()-1,Table2[//]))</f>
        <v>Tas Kertas 1/ SS/ 12,5 x 16</v>
      </c>
      <c r="B2107" s="7">
        <f>INDEX(Table2[TT],MATCH(ROW()-1,Table2[//]))</f>
        <v>2</v>
      </c>
      <c r="C2107" s="8" t="str">
        <f>INDEX(Table2[KET],MATCH(ROW()-1,Table2[//]))</f>
        <v>50 ls</v>
      </c>
    </row>
    <row r="2108" spans="1:3">
      <c r="A2108" s="6" t="str">
        <f>INDEX(Table2[NAMA BARANG],MATCH(ROW()-1,Table2[//]))</f>
        <v>Tas Kertas 8863C/ 181C</v>
      </c>
      <c r="B2108" s="7">
        <f>INDEX(Table2[TT],MATCH(ROW()-1,Table2[//]))</f>
        <v>1</v>
      </c>
      <c r="C2108" s="8" t="str">
        <f>INDEX(Table2[KET],MATCH(ROW()-1,Table2[//]))</f>
        <v>40 ls</v>
      </c>
    </row>
    <row r="2109" spans="1:3">
      <c r="A2109" s="6" t="str">
        <f>INDEX(Table2[NAMA BARANG],MATCH(ROW()-1,Table2[//]))</f>
        <v>Tas Kertas 8891A/ 8875A</v>
      </c>
      <c r="B2109" s="7">
        <f>INDEX(Table2[TT],MATCH(ROW()-1,Table2[//]))</f>
        <v>1</v>
      </c>
      <c r="C2109" s="8" t="str">
        <f>INDEX(Table2[KET],MATCH(ROW()-1,Table2[//]))</f>
        <v>20 ls</v>
      </c>
    </row>
    <row r="2110" spans="1:3">
      <c r="A2110" s="6" t="str">
        <f>INDEX(Table2[NAMA BARANG],MATCH(ROW()-1,Table2[//]))</f>
        <v>Tas Kertas 8891C/ 8875C</v>
      </c>
      <c r="B2110" s="7">
        <f>INDEX(Table2[TT],MATCH(ROW()-1,Table2[//]))</f>
        <v>1</v>
      </c>
      <c r="C2110" s="8" t="str">
        <f>INDEX(Table2[KET],MATCH(ROW()-1,Table2[//]))</f>
        <v>40 ls</v>
      </c>
    </row>
    <row r="2111" spans="1:3">
      <c r="A2111" s="6" t="str">
        <f>INDEX(Table2[NAMA BARANG],MATCH(ROW()-1,Table2[//]))</f>
        <v>Tas Kertas 9173M</v>
      </c>
      <c r="B2111" s="7">
        <f>INDEX(Table2[TT],MATCH(ROW()-1,Table2[//]))</f>
        <v>3</v>
      </c>
      <c r="C2111" s="8">
        <f>INDEX(Table2[KET],MATCH(ROW()-1,Table2[//]))</f>
        <v>360</v>
      </c>
    </row>
    <row r="2112" spans="1:3">
      <c r="A2112" s="6" t="str">
        <f>INDEX(Table2[NAMA BARANG],MATCH(ROW()-1,Table2[//]))</f>
        <v>Tas Kertas BL 9173 L</v>
      </c>
      <c r="B2112" s="7">
        <f>INDEX(Table2[TT],MATCH(ROW()-1,Table2[//]))</f>
        <v>1</v>
      </c>
      <c r="C2112" s="8" t="str">
        <f>INDEX(Table2[KET],MATCH(ROW()-1,Table2[//]))</f>
        <v>20 ls</v>
      </c>
    </row>
    <row r="2113" spans="1:3">
      <c r="A2113" s="6" t="str">
        <f>INDEX(Table2[NAMA BARANG],MATCH(ROW()-1,Table2[//]))</f>
        <v>Tas Kertas DU bk 9173 H</v>
      </c>
      <c r="B2113" s="7">
        <f>INDEX(Table2[TT],MATCH(ROW()-1,Table2[//]))</f>
        <v>2</v>
      </c>
      <c r="C2113" s="8">
        <f>INDEX(Table2[KET],MATCH(ROW()-1,Table2[//]))</f>
        <v>0</v>
      </c>
    </row>
    <row r="2114" spans="1:3">
      <c r="A2114" s="6" t="str">
        <f>INDEX(Table2[NAMA BARANG],MATCH(ROW()-1,Table2[//]))</f>
        <v>Tas Kertas Ly SD 282 B</v>
      </c>
      <c r="B2114" s="7">
        <f>INDEX(Table2[TT],MATCH(ROW()-1,Table2[//]))</f>
        <v>3</v>
      </c>
      <c r="C2114" s="8" t="str">
        <f>INDEX(Table2[KET],MATCH(ROW()-1,Table2[//]))</f>
        <v>360 pc</v>
      </c>
    </row>
    <row r="2115" spans="1:3">
      <c r="A2115" s="6" t="str">
        <f>INDEX(Table2[NAMA BARANG],MATCH(ROW()-1,Table2[//]))</f>
        <v>Tas Kertas Ly SD 283 B(3)/ 284 B(17)</v>
      </c>
      <c r="B2115" s="7">
        <f>INDEX(Table2[TT],MATCH(ROW()-1,Table2[//]))</f>
        <v>20</v>
      </c>
      <c r="C2115" s="8" t="str">
        <f>INDEX(Table2[KET],MATCH(ROW()-1,Table2[//]))</f>
        <v>360 pc</v>
      </c>
    </row>
    <row r="2116" spans="1:3">
      <c r="A2116" s="6" t="str">
        <f>INDEX(Table2[NAMA BARANG],MATCH(ROW()-1,Table2[//]))</f>
        <v>Tas Kertas Ly SD 286 B(8)</v>
      </c>
      <c r="B2116" s="7">
        <f>INDEX(Table2[TT],MATCH(ROW()-1,Table2[//]))</f>
        <v>8</v>
      </c>
      <c r="C2116" s="8" t="str">
        <f>INDEX(Table2[KET],MATCH(ROW()-1,Table2[//]))</f>
        <v>360 pc</v>
      </c>
    </row>
    <row r="2117" spans="1:3">
      <c r="A2117" s="6" t="str">
        <f>INDEX(Table2[NAMA BARANG],MATCH(ROW()-1,Table2[//]))</f>
        <v>Tas Kertas Ly XL 277 B</v>
      </c>
      <c r="B2117" s="7">
        <f>INDEX(Table2[TT],MATCH(ROW()-1,Table2[//]))</f>
        <v>1</v>
      </c>
      <c r="C2117" s="8" t="str">
        <f>INDEX(Table2[KET],MATCH(ROW()-1,Table2[//]))</f>
        <v>30 ls</v>
      </c>
    </row>
    <row r="2118" spans="1:3">
      <c r="A2118" s="6" t="str">
        <f>INDEX(Table2[NAMA BARANG],MATCH(ROW()-1,Table2[//]))</f>
        <v>Tas Kertas Ly XL 289</v>
      </c>
      <c r="B2118" s="7">
        <f>INDEX(Table2[TT],MATCH(ROW()-1,Table2[//]))</f>
        <v>1</v>
      </c>
      <c r="C2118" s="8" t="str">
        <f>INDEX(Table2[KET],MATCH(ROW()-1,Table2[//]))</f>
        <v>30 ls</v>
      </c>
    </row>
    <row r="2119" spans="1:3">
      <c r="A2119" s="6" t="str">
        <f>INDEX(Table2[NAMA BARANG],MATCH(ROW()-1,Table2[//]))</f>
        <v>Tas Kertas pk 10-04/ 31 X381 XL</v>
      </c>
      <c r="B2119" s="7">
        <f>INDEX(Table2[TT],MATCH(ROW()-1,Table2[//]))</f>
        <v>3</v>
      </c>
      <c r="C2119" s="8" t="str">
        <f>INDEX(Table2[KET],MATCH(ROW()-1,Table2[//]))</f>
        <v>480 pc</v>
      </c>
    </row>
    <row r="2120" spans="1:3">
      <c r="A2120" s="6" t="str">
        <f>INDEX(Table2[NAMA BARANG],MATCH(ROW()-1,Table2[//]))</f>
        <v>Tas LL D (K)</v>
      </c>
      <c r="B2120" s="7">
        <f>INDEX(Table2[TT],MATCH(ROW()-1,Table2[//]))</f>
        <v>9</v>
      </c>
      <c r="C2120" s="8" t="str">
        <f>INDEX(Table2[KET],MATCH(ROW()-1,Table2[//]))</f>
        <v>1200 pc</v>
      </c>
    </row>
    <row r="2121" spans="1:3">
      <c r="A2121" s="6" t="str">
        <f>INDEX(Table2[NAMA BARANG],MATCH(ROW()-1,Table2[//]))</f>
        <v>Tas lux My 017</v>
      </c>
      <c r="B2121" s="7">
        <f>INDEX(Table2[TT],MATCH(ROW()-1,Table2[//]))</f>
        <v>1</v>
      </c>
      <c r="C2121" s="8">
        <f>INDEX(Table2[KET],MATCH(ROW()-1,Table2[//]))</f>
        <v>0</v>
      </c>
    </row>
    <row r="2122" spans="1:3">
      <c r="A2122" s="6" t="str">
        <f>INDEX(Table2[NAMA BARANG],MATCH(ROW()-1,Table2[//]))</f>
        <v>Tas lux My 024</v>
      </c>
      <c r="B2122" s="7">
        <f>INDEX(Table2[TT],MATCH(ROW()-1,Table2[//]))</f>
        <v>1</v>
      </c>
      <c r="C2122" s="8" t="str">
        <f>INDEX(Table2[KET],MATCH(ROW()-1,Table2[//]))</f>
        <v>120 bh</v>
      </c>
    </row>
    <row r="2123" spans="1:3">
      <c r="A2123" s="6" t="str">
        <f>INDEX(Table2[NAMA BARANG],MATCH(ROW()-1,Table2[//]))</f>
        <v>Tas lux My 025</v>
      </c>
      <c r="B2123" s="7">
        <f>INDEX(Table2[TT],MATCH(ROW()-1,Table2[//]))</f>
        <v>1</v>
      </c>
      <c r="C2123" s="8" t="str">
        <f>INDEX(Table2[KET],MATCH(ROW()-1,Table2[//]))</f>
        <v>200 bh</v>
      </c>
    </row>
    <row r="2124" spans="1:3">
      <c r="A2124" s="6" t="str">
        <f>INDEX(Table2[NAMA BARANG],MATCH(ROW()-1,Table2[//]))</f>
        <v>Tas Ly 083/ 086 B</v>
      </c>
      <c r="B2124" s="7">
        <f>INDEX(Table2[TT],MATCH(ROW()-1,Table2[//]))</f>
        <v>4</v>
      </c>
      <c r="C2124" s="8">
        <f>INDEX(Table2[KET],MATCH(ROW()-1,Table2[//]))</f>
        <v>360</v>
      </c>
    </row>
    <row r="2125" spans="1:3">
      <c r="A2125" s="6" t="str">
        <f>INDEX(Table2[NAMA BARANG],MATCH(ROW()-1,Table2[//]))</f>
        <v>Tas Ly HD 126/ 131B</v>
      </c>
      <c r="B2125" s="7">
        <f>INDEX(Table2[TT],MATCH(ROW()-1,Table2[//]))</f>
        <v>9</v>
      </c>
      <c r="C2125" s="8" t="str">
        <f>INDEX(Table2[KET],MATCH(ROW()-1,Table2[//]))</f>
        <v>360 pc</v>
      </c>
    </row>
    <row r="2126" spans="1:3">
      <c r="A2126" s="6" t="str">
        <f>INDEX(Table2[NAMA BARANG],MATCH(ROW()-1,Table2[//]))</f>
        <v>Tas Ly HD 132 B</v>
      </c>
      <c r="B2126" s="7">
        <f>INDEX(Table2[TT],MATCH(ROW()-1,Table2[//]))</f>
        <v>4</v>
      </c>
      <c r="C2126" s="8">
        <f>INDEX(Table2[KET],MATCH(ROW()-1,Table2[//]))</f>
        <v>360</v>
      </c>
    </row>
    <row r="2127" spans="1:3">
      <c r="A2127" s="6" t="str">
        <f>INDEX(Table2[NAMA BARANG],MATCH(ROW()-1,Table2[//]))</f>
        <v>Tas Ly HD 148 B</v>
      </c>
      <c r="B2127" s="7">
        <f>INDEX(Table2[TT],MATCH(ROW()-1,Table2[//]))</f>
        <v>12</v>
      </c>
      <c r="C2127" s="8">
        <f>INDEX(Table2[KET],MATCH(ROW()-1,Table2[//]))</f>
        <v>360</v>
      </c>
    </row>
    <row r="2128" spans="1:3">
      <c r="A2128" s="6" t="str">
        <f>INDEX(Table2[NAMA BARANG],MATCH(ROW()-1,Table2[//]))</f>
        <v>Tas Ly HD 149 B</v>
      </c>
      <c r="B2128" s="7">
        <f>INDEX(Table2[TT],MATCH(ROW()-1,Table2[//]))</f>
        <v>17</v>
      </c>
      <c r="C2128" s="8">
        <f>INDEX(Table2[KET],MATCH(ROW()-1,Table2[//]))</f>
        <v>360</v>
      </c>
    </row>
    <row r="2129" spans="1:3">
      <c r="A2129" s="6" t="str">
        <f>INDEX(Table2[NAMA BARANG],MATCH(ROW()-1,Table2[//]))</f>
        <v>Tas Ly HD 150 B</v>
      </c>
      <c r="B2129" s="7">
        <f>INDEX(Table2[TT],MATCH(ROW()-1,Table2[//]))</f>
        <v>9</v>
      </c>
      <c r="C2129" s="8">
        <f>INDEX(Table2[KET],MATCH(ROW()-1,Table2[//]))</f>
        <v>360</v>
      </c>
    </row>
    <row r="2130" spans="1:3">
      <c r="A2130" s="6" t="str">
        <f>INDEX(Table2[NAMA BARANG],MATCH(ROW()-1,Table2[//]))</f>
        <v>Tas Ly SD 211B</v>
      </c>
      <c r="B2130" s="7">
        <f>INDEX(Table2[TT],MATCH(ROW()-1,Table2[//]))</f>
        <v>1</v>
      </c>
      <c r="C2130" s="8">
        <f>INDEX(Table2[KET],MATCH(ROW()-1,Table2[//]))</f>
        <v>360</v>
      </c>
    </row>
    <row r="2131" spans="1:3">
      <c r="A2131" s="6" t="str">
        <f>INDEX(Table2[NAMA BARANG],MATCH(ROW()-1,Table2[//]))</f>
        <v>Tas LySD 154 K</v>
      </c>
      <c r="B2131" s="7">
        <f>INDEX(Table2[TT],MATCH(ROW()-1,Table2[//]))</f>
        <v>9</v>
      </c>
      <c r="C2131" s="8">
        <f>INDEX(Table2[KET],MATCH(ROW()-1,Table2[//]))</f>
        <v>480</v>
      </c>
    </row>
    <row r="2132" spans="1:3">
      <c r="A2132" s="6" t="str">
        <f>INDEX(Table2[NAMA BARANG],MATCH(ROW()-1,Table2[//]))</f>
        <v>Tas LySD 229 K</v>
      </c>
      <c r="B2132" s="7">
        <f>INDEX(Table2[TT],MATCH(ROW()-1,Table2[//]))</f>
        <v>38</v>
      </c>
      <c r="C2132" s="8" t="str">
        <f>INDEX(Table2[KET],MATCH(ROW()-1,Table2[//]))</f>
        <v>480 pc</v>
      </c>
    </row>
    <row r="2133" spans="1:3">
      <c r="A2133" s="6" t="str">
        <f>INDEX(Table2[NAMA BARANG],MATCH(ROW()-1,Table2[//]))</f>
        <v>Tas LySD 241 K</v>
      </c>
      <c r="B2133" s="7">
        <f>INDEX(Table2[TT],MATCH(ROW()-1,Table2[//]))</f>
        <v>3</v>
      </c>
      <c r="C2133" s="8" t="str">
        <f>INDEX(Table2[KET],MATCH(ROW()-1,Table2[//]))</f>
        <v>480 pc</v>
      </c>
    </row>
    <row r="2134" spans="1:3">
      <c r="A2134" s="6" t="str">
        <f>INDEX(Table2[NAMA BARANG],MATCH(ROW()-1,Table2[//]))</f>
        <v>Tas LySD 572 K</v>
      </c>
      <c r="B2134" s="7">
        <f>INDEX(Table2[TT],MATCH(ROW()-1,Table2[//]))</f>
        <v>4</v>
      </c>
      <c r="C2134" s="8">
        <f>INDEX(Table2[KET],MATCH(ROW()-1,Table2[//]))</f>
        <v>480</v>
      </c>
    </row>
    <row r="2135" spans="1:3">
      <c r="A2135" s="6" t="str">
        <f>INDEX(Table2[NAMA BARANG],MATCH(ROW()-1,Table2[//]))</f>
        <v>Tas Mika besar Tenteng tangan R 013</v>
      </c>
      <c r="B2135" s="7">
        <f>INDEX(Table2[TT],MATCH(ROW()-1,Table2[//]))</f>
        <v>2</v>
      </c>
      <c r="C2135" s="8" t="str">
        <f>INDEX(Table2[KET],MATCH(ROW()-1,Table2[//]))</f>
        <v>30 ls</v>
      </c>
    </row>
    <row r="2136" spans="1:3">
      <c r="A2136" s="6" t="str">
        <f>INDEX(Table2[NAMA BARANG],MATCH(ROW()-1,Table2[//]))</f>
        <v>Tas Mika PP ME 812 kecil</v>
      </c>
      <c r="B2136" s="7">
        <f>INDEX(Table2[TT],MATCH(ROW()-1,Table2[//]))</f>
        <v>3</v>
      </c>
      <c r="C2136" s="8" t="str">
        <f>INDEX(Table2[KET],MATCH(ROW()-1,Table2[//]))</f>
        <v>15 ls</v>
      </c>
    </row>
    <row r="2137" spans="1:3">
      <c r="A2137" s="6" t="str">
        <f>INDEX(Table2[NAMA BARANG],MATCH(ROW()-1,Table2[//]))</f>
        <v>Tas Mika PP TM 911</v>
      </c>
      <c r="B2137" s="7">
        <f>INDEX(Table2[TT],MATCH(ROW()-1,Table2[//]))</f>
        <v>3</v>
      </c>
      <c r="C2137" s="8" t="str">
        <f>INDEX(Table2[KET],MATCH(ROW()-1,Table2[//]))</f>
        <v>120 pc</v>
      </c>
    </row>
    <row r="2138" spans="1:3">
      <c r="A2138" s="6" t="str">
        <f>INDEX(Table2[NAMA BARANG],MATCH(ROW()-1,Table2[//]))</f>
        <v>Tas Mika+Tali CL MM</v>
      </c>
      <c r="B2138" s="7">
        <f>INDEX(Table2[TT],MATCH(ROW()-1,Table2[//]))</f>
        <v>14</v>
      </c>
      <c r="C2138" s="8" t="str">
        <f>INDEX(Table2[KET],MATCH(ROW()-1,Table2[//]))</f>
        <v>848 pc</v>
      </c>
    </row>
    <row r="2139" spans="1:3">
      <c r="A2139" s="6" t="str">
        <f>INDEX(Table2[NAMA BARANG],MATCH(ROW()-1,Table2[//]))</f>
        <v>Tas Nariko 4A</v>
      </c>
      <c r="B2139" s="7">
        <f>INDEX(Table2[TT],MATCH(ROW()-1,Table2[//]))</f>
        <v>23</v>
      </c>
      <c r="C2139" s="8" t="str">
        <f>INDEX(Table2[KET],MATCH(ROW()-1,Table2[//]))</f>
        <v>50 ls</v>
      </c>
    </row>
    <row r="2140" spans="1:3">
      <c r="A2140" s="6" t="str">
        <f>INDEX(Table2[NAMA BARANG],MATCH(ROW()-1,Table2[//]))</f>
        <v>Tas Plastik B C1</v>
      </c>
      <c r="B2140" s="7">
        <f>INDEX(Table2[TT],MATCH(ROW()-1,Table2[//]))</f>
        <v>4</v>
      </c>
      <c r="C2140" s="8" t="str">
        <f>INDEX(Table2[KET],MATCH(ROW()-1,Table2[//]))</f>
        <v>120 pc</v>
      </c>
    </row>
    <row r="2141" spans="1:3">
      <c r="A2141" s="6" t="str">
        <f>INDEX(Table2[NAMA BARANG],MATCH(ROW()-1,Table2[//]))</f>
        <v>Tas Plastik B C1</v>
      </c>
      <c r="B2141" s="7">
        <f>INDEX(Table2[TT],MATCH(ROW()-1,Table2[//]))</f>
        <v>1</v>
      </c>
      <c r="C2141" s="8" t="str">
        <f>INDEX(Table2[KET],MATCH(ROW()-1,Table2[//]))</f>
        <v>130 pc</v>
      </c>
    </row>
    <row r="2142" spans="1:3">
      <c r="A2142" s="6" t="str">
        <f>INDEX(Table2[NAMA BARANG],MATCH(ROW()-1,Table2[//]))</f>
        <v>Tas plastik Besar C1</v>
      </c>
      <c r="B2142" s="7">
        <f>INDEX(Table2[TT],MATCH(ROW()-1,Table2[//]))</f>
        <v>1</v>
      </c>
      <c r="C2142" s="8">
        <f>INDEX(Table2[KET],MATCH(ROW()-1,Table2[//]))</f>
        <v>100</v>
      </c>
    </row>
    <row r="2143" spans="1:3">
      <c r="A2143" s="6" t="str">
        <f>INDEX(Table2[NAMA BARANG],MATCH(ROW()-1,Table2[//]))</f>
        <v>Tas plastik Besar C1</v>
      </c>
      <c r="B2143" s="7">
        <f>INDEX(Table2[TT],MATCH(ROW()-1,Table2[//]))</f>
        <v>1</v>
      </c>
      <c r="C2143" s="8">
        <f>INDEX(Table2[KET],MATCH(ROW()-1,Table2[//]))</f>
        <v>110</v>
      </c>
    </row>
    <row r="2144" spans="1:3">
      <c r="A2144" s="6" t="str">
        <f>INDEX(Table2[NAMA BARANG],MATCH(ROW()-1,Table2[//]))</f>
        <v>Tas plastik Besar C1</v>
      </c>
      <c r="B2144" s="7">
        <f>INDEX(Table2[TT],MATCH(ROW()-1,Table2[//]))</f>
        <v>1</v>
      </c>
      <c r="C2144" s="8">
        <f>INDEX(Table2[KET],MATCH(ROW()-1,Table2[//]))</f>
        <v>115</v>
      </c>
    </row>
    <row r="2145" spans="1:3">
      <c r="A2145" s="6" t="str">
        <f>INDEX(Table2[NAMA BARANG],MATCH(ROW()-1,Table2[//]))</f>
        <v>Tas plastik Besar C1</v>
      </c>
      <c r="B2145" s="7">
        <f>INDEX(Table2[TT],MATCH(ROW()-1,Table2[//]))</f>
        <v>1</v>
      </c>
      <c r="C2145" s="8">
        <f>INDEX(Table2[KET],MATCH(ROW()-1,Table2[//]))</f>
        <v>170</v>
      </c>
    </row>
    <row r="2146" spans="1:3">
      <c r="A2146" s="6" t="str">
        <f>INDEX(Table2[NAMA BARANG],MATCH(ROW()-1,Table2[//]))</f>
        <v>Tas plastik Besar C1</v>
      </c>
      <c r="B2146" s="7">
        <f>INDEX(Table2[TT],MATCH(ROW()-1,Table2[//]))</f>
        <v>6</v>
      </c>
      <c r="C2146" s="8" t="str">
        <f>INDEX(Table2[KET],MATCH(ROW()-1,Table2[//]))</f>
        <v>150 pc</v>
      </c>
    </row>
    <row r="2147" spans="1:3">
      <c r="A2147" s="6" t="str">
        <f>INDEX(Table2[NAMA BARANG],MATCH(ROW()-1,Table2[//]))</f>
        <v>Tas plastik Besar C1</v>
      </c>
      <c r="B2147" s="7">
        <f>INDEX(Table2[TT],MATCH(ROW()-1,Table2[//]))</f>
        <v>1</v>
      </c>
      <c r="C2147" s="8" t="str">
        <f>INDEX(Table2[KET],MATCH(ROW()-1,Table2[//]))</f>
        <v>83 pc</v>
      </c>
    </row>
    <row r="2148" spans="1:3">
      <c r="A2148" s="6" t="str">
        <f>INDEX(Table2[NAMA BARANG],MATCH(ROW()-1,Table2[//]))</f>
        <v>Tas Plastik kecil A1</v>
      </c>
      <c r="B2148" s="7">
        <f>INDEX(Table2[TT],MATCH(ROW()-1,Table2[//]))</f>
        <v>7</v>
      </c>
      <c r="C2148" s="8">
        <f>INDEX(Table2[KET],MATCH(ROW()-1,Table2[//]))</f>
        <v>170</v>
      </c>
    </row>
    <row r="2149" spans="1:3">
      <c r="A2149" s="6" t="str">
        <f>INDEX(Table2[NAMA BARANG],MATCH(ROW()-1,Table2[//]))</f>
        <v>Tas Plastik kecil A1</v>
      </c>
      <c r="B2149" s="7">
        <f>INDEX(Table2[TT],MATCH(ROW()-1,Table2[//]))</f>
        <v>1</v>
      </c>
      <c r="C2149" s="8">
        <f>INDEX(Table2[KET],MATCH(ROW()-1,Table2[//]))</f>
        <v>180</v>
      </c>
    </row>
    <row r="2150" spans="1:3">
      <c r="A2150" s="6" t="str">
        <f>INDEX(Table2[NAMA BARANG],MATCH(ROW()-1,Table2[//]))</f>
        <v>Tas plastik kecil A1</v>
      </c>
      <c r="B2150" s="7">
        <f>INDEX(Table2[TT],MATCH(ROW()-1,Table2[//]))</f>
        <v>1</v>
      </c>
      <c r="C2150" s="8" t="str">
        <f>INDEX(Table2[KET],MATCH(ROW()-1,Table2[//]))</f>
        <v>116 pc</v>
      </c>
    </row>
    <row r="2151" spans="1:3">
      <c r="A2151" s="6" t="str">
        <f>INDEX(Table2[NAMA BARANG],MATCH(ROW()-1,Table2[//]))</f>
        <v>Tas Plastik kecil A1</v>
      </c>
      <c r="B2151" s="7">
        <f>INDEX(Table2[TT],MATCH(ROW()-1,Table2[//]))</f>
        <v>5</v>
      </c>
      <c r="C2151" s="8" t="str">
        <f>INDEX(Table2[KET],MATCH(ROW()-1,Table2[//]))</f>
        <v>130 pc</v>
      </c>
    </row>
    <row r="2152" spans="1:3">
      <c r="A2152" s="6" t="str">
        <f>INDEX(Table2[NAMA BARANG],MATCH(ROW()-1,Table2[//]))</f>
        <v>Tas Plastik kecil A1</v>
      </c>
      <c r="B2152" s="7">
        <f>INDEX(Table2[TT],MATCH(ROW()-1,Table2[//]))</f>
        <v>2</v>
      </c>
      <c r="C2152" s="8" t="str">
        <f>INDEX(Table2[KET],MATCH(ROW()-1,Table2[//]))</f>
        <v>140 pc</v>
      </c>
    </row>
    <row r="2153" spans="1:3">
      <c r="A2153" s="6" t="str">
        <f>INDEX(Table2[NAMA BARANG],MATCH(ROW()-1,Table2[//]))</f>
        <v>Tas Plastik kecil A1</v>
      </c>
      <c r="B2153" s="7">
        <f>INDEX(Table2[TT],MATCH(ROW()-1,Table2[//]))</f>
        <v>4</v>
      </c>
      <c r="C2153" s="8" t="str">
        <f>INDEX(Table2[KET],MATCH(ROW()-1,Table2[//]))</f>
        <v>150 pc</v>
      </c>
    </row>
    <row r="2154" spans="1:3">
      <c r="A2154" s="6" t="str">
        <f>INDEX(Table2[NAMA BARANG],MATCH(ROW()-1,Table2[//]))</f>
        <v>Tas Plastik kecil A1</v>
      </c>
      <c r="B2154" s="7">
        <f>INDEX(Table2[TT],MATCH(ROW()-1,Table2[//]))</f>
        <v>6</v>
      </c>
      <c r="C2154" s="8" t="str">
        <f>INDEX(Table2[KET],MATCH(ROW()-1,Table2[//]))</f>
        <v>160 pc</v>
      </c>
    </row>
    <row r="2155" spans="1:3">
      <c r="A2155" s="6" t="str">
        <f>INDEX(Table2[NAMA BARANG],MATCH(ROW()-1,Table2[//]))</f>
        <v>Tas plastik kecil A1</v>
      </c>
      <c r="B2155" s="7">
        <f>INDEX(Table2[TT],MATCH(ROW()-1,Table2[//]))</f>
        <v>1</v>
      </c>
      <c r="C2155" s="8" t="str">
        <f>INDEX(Table2[KET],MATCH(ROW()-1,Table2[//]))</f>
        <v>167 pc</v>
      </c>
    </row>
    <row r="2156" spans="1:3">
      <c r="A2156" s="6" t="str">
        <f>INDEX(Table2[NAMA BARANG],MATCH(ROW()-1,Table2[//]))</f>
        <v>Tas plastik kecil A1</v>
      </c>
      <c r="B2156" s="7">
        <f>INDEX(Table2[TT],MATCH(ROW()-1,Table2[//]))</f>
        <v>1</v>
      </c>
      <c r="C2156" s="8" t="str">
        <f>INDEX(Table2[KET],MATCH(ROW()-1,Table2[//]))</f>
        <v>170 pc</v>
      </c>
    </row>
    <row r="2157" spans="1:3">
      <c r="A2157" s="6" t="str">
        <f>INDEX(Table2[NAMA BARANG],MATCH(ROW()-1,Table2[//]))</f>
        <v>Tas plastik kecil A1</v>
      </c>
      <c r="B2157" s="7">
        <f>INDEX(Table2[TT],MATCH(ROW()-1,Table2[//]))</f>
        <v>1</v>
      </c>
      <c r="C2157" s="8" t="str">
        <f>INDEX(Table2[KET],MATCH(ROW()-1,Table2[//]))</f>
        <v>186 pc</v>
      </c>
    </row>
    <row r="2158" spans="1:3">
      <c r="A2158" s="6" t="str">
        <f>INDEX(Table2[NAMA BARANG],MATCH(ROW()-1,Table2[//]))</f>
        <v>Tas plastik kecil A1</v>
      </c>
      <c r="B2158" s="7">
        <f>INDEX(Table2[TT],MATCH(ROW()-1,Table2[//]))</f>
        <v>1</v>
      </c>
      <c r="C2158" s="8" t="str">
        <f>INDEX(Table2[KET],MATCH(ROW()-1,Table2[//]))</f>
        <v>200 pc</v>
      </c>
    </row>
    <row r="2159" spans="1:3">
      <c r="A2159" s="6" t="str">
        <f>INDEX(Table2[NAMA BARANG],MATCH(ROW()-1,Table2[//]))</f>
        <v>Tas Plastik kecil A1</v>
      </c>
      <c r="B2159" s="7">
        <f>INDEX(Table2[TT],MATCH(ROW()-1,Table2[//]))</f>
        <v>7</v>
      </c>
      <c r="C2159" s="8" t="str">
        <f>INDEX(Table2[KET],MATCH(ROW()-1,Table2[//]))</f>
        <v>200 pc</v>
      </c>
    </row>
    <row r="2160" spans="1:3">
      <c r="A2160" s="6" t="str">
        <f>INDEX(Table2[NAMA BARANG],MATCH(ROW()-1,Table2[//]))</f>
        <v>Tas Plastik T B1</v>
      </c>
      <c r="B2160" s="7">
        <f>INDEX(Table2[TT],MATCH(ROW()-1,Table2[//]))</f>
        <v>2</v>
      </c>
      <c r="C2160" s="8">
        <f>INDEX(Table2[KET],MATCH(ROW()-1,Table2[//]))</f>
        <v>60</v>
      </c>
    </row>
    <row r="2161" spans="1:3">
      <c r="A2161" s="6" t="str">
        <f>INDEX(Table2[NAMA BARANG],MATCH(ROW()-1,Table2[//]))</f>
        <v>Tas Plastik T B1</v>
      </c>
      <c r="B2161" s="7">
        <f>INDEX(Table2[TT],MATCH(ROW()-1,Table2[//]))</f>
        <v>19</v>
      </c>
      <c r="C2161" s="8">
        <f>INDEX(Table2[KET],MATCH(ROW()-1,Table2[//]))</f>
        <v>140</v>
      </c>
    </row>
    <row r="2162" spans="1:3">
      <c r="A2162" s="6" t="str">
        <f>INDEX(Table2[NAMA BARANG],MATCH(ROW()-1,Table2[//]))</f>
        <v>Tas Plastik T B1</v>
      </c>
      <c r="B2162" s="7">
        <f>INDEX(Table2[TT],MATCH(ROW()-1,Table2[//]))</f>
        <v>12</v>
      </c>
      <c r="C2162" s="8">
        <f>INDEX(Table2[KET],MATCH(ROW()-1,Table2[//]))</f>
        <v>150</v>
      </c>
    </row>
    <row r="2163" spans="1:3">
      <c r="A2163" s="6" t="str">
        <f>INDEX(Table2[NAMA BARANG],MATCH(ROW()-1,Table2[//]))</f>
        <v>Tas Plastik T B1</v>
      </c>
      <c r="B2163" s="7">
        <f>INDEX(Table2[TT],MATCH(ROW()-1,Table2[//]))</f>
        <v>10</v>
      </c>
      <c r="C2163" s="8" t="str">
        <f>INDEX(Table2[KET],MATCH(ROW()-1,Table2[//]))</f>
        <v>130 pc</v>
      </c>
    </row>
    <row r="2164" spans="1:3">
      <c r="A2164" s="6" t="str">
        <f>INDEX(Table2[NAMA BARANG],MATCH(ROW()-1,Table2[//]))</f>
        <v>Tas Plastik T B1</v>
      </c>
      <c r="B2164" s="7">
        <f>INDEX(Table2[TT],MATCH(ROW()-1,Table2[//]))</f>
        <v>3</v>
      </c>
      <c r="C2164" s="8" t="str">
        <f>INDEX(Table2[KET],MATCH(ROW()-1,Table2[//]))</f>
        <v>20 pc</v>
      </c>
    </row>
    <row r="2165" spans="1:3">
      <c r="A2165" s="6" t="str">
        <f>INDEX(Table2[NAMA BARANG],MATCH(ROW()-1,Table2[//]))</f>
        <v>Tas plastik Tanggung B1</v>
      </c>
      <c r="B2165" s="7">
        <f>INDEX(Table2[TT],MATCH(ROW()-1,Table2[//]))</f>
        <v>1</v>
      </c>
      <c r="C2165" s="8" t="str">
        <f>INDEX(Table2[KET],MATCH(ROW()-1,Table2[//]))</f>
        <v>110 pc</v>
      </c>
    </row>
    <row r="2166" spans="1:3">
      <c r="A2166" s="6" t="str">
        <f>INDEX(Table2[NAMA BARANG],MATCH(ROW()-1,Table2[//]))</f>
        <v>Tas plastik Tanggung B1</v>
      </c>
      <c r="B2166" s="7">
        <f>INDEX(Table2[TT],MATCH(ROW()-1,Table2[//]))</f>
        <v>4</v>
      </c>
      <c r="C2166" s="8" t="str">
        <f>INDEX(Table2[KET],MATCH(ROW()-1,Table2[//]))</f>
        <v>200 pc</v>
      </c>
    </row>
    <row r="2167" spans="1:3">
      <c r="A2167" s="6" t="str">
        <f>INDEX(Table2[NAMA BARANG],MATCH(ROW()-1,Table2[//]))</f>
        <v>Tas PLK 10-06/ M</v>
      </c>
      <c r="B2167" s="7">
        <f>INDEX(Table2[TT],MATCH(ROW()-1,Table2[//]))</f>
        <v>1</v>
      </c>
      <c r="C2167" s="8" t="str">
        <f>INDEX(Table2[KET],MATCH(ROW()-1,Table2[//]))</f>
        <v>600 pc</v>
      </c>
    </row>
    <row r="2168" spans="1:3">
      <c r="A2168" s="6" t="str">
        <f>INDEX(Table2[NAMA BARANG],MATCH(ROW()-1,Table2[//]))</f>
        <v>Tas PLK 10-07 Dy (26x34) Tali L</v>
      </c>
      <c r="B2168" s="7">
        <f>INDEX(Table2[TT],MATCH(ROW()-1,Table2[//]))</f>
        <v>8</v>
      </c>
      <c r="C2168" s="8" t="str">
        <f>INDEX(Table2[KET],MATCH(ROW()-1,Table2[//]))</f>
        <v>40 ls</v>
      </c>
    </row>
    <row r="2169" spans="1:3">
      <c r="A2169" s="6" t="str">
        <f>INDEX(Table2[NAMA BARANG],MATCH(ROW()-1,Table2[//]))</f>
        <v>Tas PLK 10-08 Tali Tenteng</v>
      </c>
      <c r="B2169" s="7">
        <f>INDEX(Table2[TT],MATCH(ROW()-1,Table2[//]))</f>
        <v>5</v>
      </c>
      <c r="C2169" s="8" t="str">
        <f>INDEX(Table2[KET],MATCH(ROW()-1,Table2[//]))</f>
        <v>30 ls</v>
      </c>
    </row>
    <row r="2170" spans="1:3">
      <c r="A2170" s="6" t="str">
        <f>INDEX(Table2[NAMA BARANG],MATCH(ROW()-1,Table2[//]))</f>
        <v>Tas polos 131 k</v>
      </c>
      <c r="B2170" s="7">
        <f>INDEX(Table2[TT],MATCH(ROW()-1,Table2[//]))</f>
        <v>13</v>
      </c>
      <c r="C2170" s="8">
        <f>INDEX(Table2[KET],MATCH(ROW()-1,Table2[//]))</f>
        <v>480</v>
      </c>
    </row>
    <row r="2171" spans="1:3">
      <c r="A2171" s="6" t="str">
        <f>INDEX(Table2[NAMA BARANG],MATCH(ROW()-1,Table2[//]))</f>
        <v>Tas polos 804/ 832/ 838</v>
      </c>
      <c r="B2171" s="7">
        <f>INDEX(Table2[TT],MATCH(ROW()-1,Table2[//]))</f>
        <v>29</v>
      </c>
      <c r="C2171" s="8">
        <f>INDEX(Table2[KET],MATCH(ROW()-1,Table2[//]))</f>
        <v>480</v>
      </c>
    </row>
    <row r="2172" spans="1:3">
      <c r="A2172" s="6" t="str">
        <f>INDEX(Table2[NAMA BARANG],MATCH(ROW()-1,Table2[//]))</f>
        <v xml:space="preserve">Tas Ransel Spon Bond FR+Hk </v>
      </c>
      <c r="B2172" s="7">
        <f>INDEX(Table2[TT],MATCH(ROW()-1,Table2[//]))</f>
        <v>1</v>
      </c>
      <c r="C2172" s="8" t="str">
        <f>INDEX(Table2[KET],MATCH(ROW()-1,Table2[//]))</f>
        <v>60 ls</v>
      </c>
    </row>
    <row r="2173" spans="1:3">
      <c r="A2173" s="6" t="str">
        <f>INDEX(Table2[NAMA BARANG],MATCH(ROW()-1,Table2[//]))</f>
        <v>Tas SB 1514-8 Set T</v>
      </c>
      <c r="B2173" s="7">
        <f>INDEX(Table2[TT],MATCH(ROW()-1,Table2[//]))</f>
        <v>1</v>
      </c>
      <c r="C2173" s="8" t="str">
        <f>INDEX(Table2[KET],MATCH(ROW()-1,Table2[//]))</f>
        <v>50 ls</v>
      </c>
    </row>
    <row r="2174" spans="1:3">
      <c r="A2174" s="6" t="str">
        <f>INDEX(Table2[NAMA BARANG],MATCH(ROW()-1,Table2[//]))</f>
        <v>Tas SEP 194</v>
      </c>
      <c r="B2174" s="7">
        <f>INDEX(Table2[TT],MATCH(ROW()-1,Table2[//]))</f>
        <v>13</v>
      </c>
      <c r="C2174" s="8" t="str">
        <f>INDEX(Table2[KET],MATCH(ROW()-1,Table2[//]))</f>
        <v>10 ls</v>
      </c>
    </row>
    <row r="2175" spans="1:3">
      <c r="A2175" s="6" t="str">
        <f>INDEX(Table2[NAMA BARANG],MATCH(ROW()-1,Table2[//]))</f>
        <v>Tas Shoes C15 246/ Hp 363 (60)</v>
      </c>
      <c r="B2175" s="7">
        <f>INDEX(Table2[TT],MATCH(ROW()-1,Table2[//]))</f>
        <v>4</v>
      </c>
      <c r="C2175" s="8" t="str">
        <f>INDEX(Table2[KET],MATCH(ROW()-1,Table2[//]))</f>
        <v>36 pk</v>
      </c>
    </row>
    <row r="2176" spans="1:3">
      <c r="A2176" s="6" t="str">
        <f>INDEX(Table2[NAMA BARANG],MATCH(ROW()-1,Table2[//]))</f>
        <v>Tas Shop Ly FD 683</v>
      </c>
      <c r="B2176" s="7">
        <f>INDEX(Table2[TT],MATCH(ROW()-1,Table2[//]))</f>
        <v>2</v>
      </c>
      <c r="C2176" s="8" t="str">
        <f>INDEX(Table2[KET],MATCH(ROW()-1,Table2[//]))</f>
        <v>360 pc</v>
      </c>
    </row>
    <row r="2177" spans="1:3">
      <c r="A2177" s="6" t="str">
        <f>INDEX(Table2[NAMA BARANG],MATCH(ROW()-1,Table2[//]))</f>
        <v>Tas Shop Ly SD 287 B</v>
      </c>
      <c r="B2177" s="7">
        <f>INDEX(Table2[TT],MATCH(ROW()-1,Table2[//]))</f>
        <v>5</v>
      </c>
      <c r="C2177" s="8">
        <f>INDEX(Table2[KET],MATCH(ROW()-1,Table2[//]))</f>
        <v>360</v>
      </c>
    </row>
    <row r="2178" spans="1:3">
      <c r="A2178" s="6" t="str">
        <f>INDEX(Table2[NAMA BARANG],MATCH(ROW()-1,Table2[//]))</f>
        <v>Tas Shop Ly SD 291B</v>
      </c>
      <c r="B2178" s="7">
        <f>INDEX(Table2[TT],MATCH(ROW()-1,Table2[//]))</f>
        <v>2</v>
      </c>
      <c r="C2178" s="8">
        <f>INDEX(Table2[KET],MATCH(ROW()-1,Table2[//]))</f>
        <v>360</v>
      </c>
    </row>
    <row r="2179" spans="1:3">
      <c r="A2179" s="6" t="str">
        <f>INDEX(Table2[NAMA BARANG],MATCH(ROW()-1,Table2[//]))</f>
        <v>Tas Shop Ly SD L 280 B</v>
      </c>
      <c r="B2179" s="7">
        <f>INDEX(Table2[TT],MATCH(ROW()-1,Table2[//]))</f>
        <v>7</v>
      </c>
      <c r="C2179" s="8">
        <f>INDEX(Table2[KET],MATCH(ROW()-1,Table2[//]))</f>
        <v>360</v>
      </c>
    </row>
    <row r="2180" spans="1:3">
      <c r="A2180" s="6" t="str">
        <f>INDEX(Table2[NAMA BARANG],MATCH(ROW()-1,Table2[//]))</f>
        <v>Tas Shop Ly SD L 288 B</v>
      </c>
      <c r="B2180" s="7">
        <f>INDEX(Table2[TT],MATCH(ROW()-1,Table2[//]))</f>
        <v>4</v>
      </c>
      <c r="C2180" s="8">
        <f>INDEX(Table2[KET],MATCH(ROW()-1,Table2[//]))</f>
        <v>360</v>
      </c>
    </row>
    <row r="2181" spans="1:3">
      <c r="A2181" s="6" t="str">
        <f>INDEX(Table2[NAMA BARANG],MATCH(ROW()-1,Table2[//]))</f>
        <v>Tas Shop Ly SD L XL</v>
      </c>
      <c r="B2181" s="7">
        <f>INDEX(Table2[TT],MATCH(ROW()-1,Table2[//]))</f>
        <v>2</v>
      </c>
      <c r="C2181" s="8">
        <f>INDEX(Table2[KET],MATCH(ROW()-1,Table2[//]))</f>
        <v>240</v>
      </c>
    </row>
    <row r="2182" spans="1:3">
      <c r="A2182" s="6" t="str">
        <f>INDEX(Table2[NAMA BARANG],MATCH(ROW()-1,Table2[//]))</f>
        <v>Tas Shop Ly SD S Tg</v>
      </c>
      <c r="B2182" s="7">
        <f>INDEX(Table2[TT],MATCH(ROW()-1,Table2[//]))</f>
        <v>5</v>
      </c>
      <c r="C2182" s="8">
        <f>INDEX(Table2[KET],MATCH(ROW()-1,Table2[//]))</f>
        <v>360</v>
      </c>
    </row>
    <row r="2183" spans="1:3">
      <c r="A2183" s="6" t="str">
        <f>INDEX(Table2[NAMA BARANG],MATCH(ROW()-1,Table2[//]))</f>
        <v>Tas Shop Teng-Teng Sleting (10 pc) WKD</v>
      </c>
      <c r="B2183" s="7">
        <f>INDEX(Table2[TT],MATCH(ROW()-1,Table2[//]))</f>
        <v>3</v>
      </c>
      <c r="C2183" s="8" t="str">
        <f>INDEX(Table2[KET],MATCH(ROW()-1,Table2[//]))</f>
        <v>30 bks</v>
      </c>
    </row>
    <row r="2184" spans="1:3">
      <c r="A2184" s="6" t="str">
        <f>INDEX(Table2[NAMA BARANG],MATCH(ROW()-1,Table2[//]))</f>
        <v xml:space="preserve">Tas Shopcraft LyNP 542-1/4 </v>
      </c>
      <c r="B2184" s="7">
        <f>INDEX(Table2[TT],MATCH(ROW()-1,Table2[//]))</f>
        <v>2</v>
      </c>
      <c r="C2184" s="8" t="str">
        <f>INDEX(Table2[KET],MATCH(ROW()-1,Table2[//]))</f>
        <v>20 box</v>
      </c>
    </row>
    <row r="2185" spans="1:3">
      <c r="A2185" s="6" t="str">
        <f>INDEX(Table2[NAMA BARANG],MATCH(ROW()-1,Table2[//]))</f>
        <v xml:space="preserve">Tas Shopcraft Tly Mp 061/ 064 </v>
      </c>
      <c r="B2185" s="7">
        <f>INDEX(Table2[TT],MATCH(ROW()-1,Table2[//]))</f>
        <v>5</v>
      </c>
      <c r="C2185" s="8" t="str">
        <f>INDEX(Table2[KET],MATCH(ROW()-1,Table2[//]))</f>
        <v>90 box</v>
      </c>
    </row>
    <row r="2186" spans="1:3">
      <c r="A2186" s="6" t="str">
        <f>INDEX(Table2[NAMA BARANG],MATCH(ROW()-1,Table2[//]))</f>
        <v>Tas Silver 18x23</v>
      </c>
      <c r="B2186" s="7">
        <f>INDEX(Table2[TT],MATCH(ROW()-1,Table2[//]))</f>
        <v>3</v>
      </c>
      <c r="C2186" s="8" t="str">
        <f>INDEX(Table2[KET],MATCH(ROW()-1,Table2[//]))</f>
        <v>90 ls</v>
      </c>
    </row>
    <row r="2187" spans="1:3">
      <c r="A2187" s="6" t="str">
        <f>INDEX(Table2[NAMA BARANG],MATCH(ROW()-1,Table2[//]))</f>
        <v>Tas Sleret S</v>
      </c>
      <c r="B2187" s="7">
        <f>INDEX(Table2[TT],MATCH(ROW()-1,Table2[//]))</f>
        <v>4</v>
      </c>
      <c r="C2187" s="8" t="str">
        <f>INDEX(Table2[KET],MATCH(ROW()-1,Table2[//]))</f>
        <v>100 ls</v>
      </c>
    </row>
    <row r="2188" spans="1:3">
      <c r="A2188" s="6" t="str">
        <f>INDEX(Table2[NAMA BARANG],MATCH(ROW()-1,Table2[//]))</f>
        <v>Tas Sleret XLL</v>
      </c>
      <c r="B2188" s="7">
        <f>INDEX(Table2[TT],MATCH(ROW()-1,Table2[//]))</f>
        <v>1</v>
      </c>
      <c r="C2188" s="8" t="str">
        <f>INDEX(Table2[KET],MATCH(ROW()-1,Table2[//]))</f>
        <v>35 ls</v>
      </c>
    </row>
    <row r="2189" spans="1:3">
      <c r="A2189" s="6" t="str">
        <f>INDEX(Table2[NAMA BARANG],MATCH(ROW()-1,Table2[//]))</f>
        <v xml:space="preserve">Tas Sleting (A5 52) jaring </v>
      </c>
      <c r="B2189" s="7">
        <f>INDEX(Table2[TT],MATCH(ROW()-1,Table2[//]))</f>
        <v>4</v>
      </c>
      <c r="C2189" s="8" t="str">
        <f>INDEX(Table2[KET],MATCH(ROW()-1,Table2[//]))</f>
        <v>80 ls</v>
      </c>
    </row>
    <row r="2190" spans="1:3">
      <c r="A2190" s="6" t="str">
        <f>INDEX(Table2[NAMA BARANG],MATCH(ROW()-1,Table2[//]))</f>
        <v>Tas Spon Bond mukenah 27x29x12</v>
      </c>
      <c r="B2190" s="7">
        <f>INDEX(Table2[TT],MATCH(ROW()-1,Table2[//]))</f>
        <v>1</v>
      </c>
      <c r="C2190" s="8" t="str">
        <f>INDEX(Table2[KET],MATCH(ROW()-1,Table2[//]))</f>
        <v>50 ls</v>
      </c>
    </row>
    <row r="2191" spans="1:3">
      <c r="A2191" s="6" t="str">
        <f>INDEX(Table2[NAMA BARANG],MATCH(ROW()-1,Table2[//]))</f>
        <v>Tas T 34x31 ETJ</v>
      </c>
      <c r="B2191" s="7">
        <f>INDEX(Table2[TT],MATCH(ROW()-1,Table2[//]))</f>
        <v>5</v>
      </c>
      <c r="C2191" s="8" t="str">
        <f>INDEX(Table2[KET],MATCH(ROW()-1,Table2[//]))</f>
        <v>25 ls</v>
      </c>
    </row>
    <row r="2192" spans="1:3">
      <c r="A2192" s="6" t="str">
        <f>INDEX(Table2[NAMA BARANG],MATCH(ROW()-1,Table2[//]))</f>
        <v>Tas T 41x36 ETJ</v>
      </c>
      <c r="B2192" s="7">
        <f>INDEX(Table2[TT],MATCH(ROW()-1,Table2[//]))</f>
        <v>6</v>
      </c>
      <c r="C2192" s="8" t="str">
        <f>INDEX(Table2[KET],MATCH(ROW()-1,Table2[//]))</f>
        <v>22 ls</v>
      </c>
    </row>
    <row r="2193" spans="1:3">
      <c r="A2193" s="6" t="str">
        <f>INDEX(Table2[NAMA BARANG],MATCH(ROW()-1,Table2[//]))</f>
        <v>Tas tali 22x22</v>
      </c>
      <c r="B2193" s="7">
        <f>INDEX(Table2[TT],MATCH(ROW()-1,Table2[//]))</f>
        <v>1</v>
      </c>
      <c r="C2193" s="8" t="str">
        <f>INDEX(Table2[KET],MATCH(ROW()-1,Table2[//]))</f>
        <v>85 ls</v>
      </c>
    </row>
    <row r="2194" spans="1:3">
      <c r="A2194" s="6" t="str">
        <f>INDEX(Table2[NAMA BARANG],MATCH(ROW()-1,Table2[//]))</f>
        <v>Tas tali 25x35</v>
      </c>
      <c r="B2194" s="7">
        <f>INDEX(Table2[TT],MATCH(ROW()-1,Table2[//]))</f>
        <v>1</v>
      </c>
      <c r="C2194" s="8" t="str">
        <f>INDEX(Table2[KET],MATCH(ROW()-1,Table2[//]))</f>
        <v>100 ls</v>
      </c>
    </row>
    <row r="2195" spans="1:3">
      <c r="A2195" s="6" t="str">
        <f>INDEX(Table2[NAMA BARANG],MATCH(ROW()-1,Table2[//]))</f>
        <v>Tas tali 30x40</v>
      </c>
      <c r="B2195" s="7">
        <f>INDEX(Table2[TT],MATCH(ROW()-1,Table2[//]))</f>
        <v>3</v>
      </c>
      <c r="C2195" s="8" t="str">
        <f>INDEX(Table2[KET],MATCH(ROW()-1,Table2[//]))</f>
        <v>70 ls</v>
      </c>
    </row>
    <row r="2196" spans="1:3">
      <c r="A2196" s="6" t="str">
        <f>INDEX(Table2[NAMA BARANG],MATCH(ROW()-1,Table2[//]))</f>
        <v>Tas Tali Cartoon 20x25 Tg</v>
      </c>
      <c r="B2196" s="7">
        <f>INDEX(Table2[TT],MATCH(ROW()-1,Table2[//]))</f>
        <v>4</v>
      </c>
      <c r="C2196" s="8" t="str">
        <f>INDEX(Table2[KET],MATCH(ROW()-1,Table2[//]))</f>
        <v>50 ls</v>
      </c>
    </row>
    <row r="2197" spans="1:3">
      <c r="A2197" s="6" t="str">
        <f>INDEX(Table2[NAMA BARANG],MATCH(ROW()-1,Table2[//]))</f>
        <v>Tas Tali Folio 1 Frozen</v>
      </c>
      <c r="B2197" s="7">
        <f>INDEX(Table2[TT],MATCH(ROW()-1,Table2[//]))</f>
        <v>4</v>
      </c>
      <c r="C2197" s="8" t="str">
        <f>INDEX(Table2[KET],MATCH(ROW()-1,Table2[//]))</f>
        <v>240 pc</v>
      </c>
    </row>
    <row r="2198" spans="1:3">
      <c r="A2198" s="6" t="str">
        <f>INDEX(Table2[NAMA BARANG],MATCH(ROW()-1,Table2[//]))</f>
        <v>Tas Tali kecil kur JB S2-2 jos Mimikado</v>
      </c>
      <c r="B2198" s="7">
        <f>INDEX(Table2[TT],MATCH(ROW()-1,Table2[//]))</f>
        <v>45</v>
      </c>
      <c r="C2198" s="8" t="str">
        <f>INDEX(Table2[KET],MATCH(ROW()-1,Table2[//]))</f>
        <v>100 ls</v>
      </c>
    </row>
    <row r="2199" spans="1:3">
      <c r="A2199" s="6" t="str">
        <f>INDEX(Table2[NAMA BARANG],MATCH(ROW()-1,Table2[//]))</f>
        <v>Tas Tali Kertas Kado bsr AL (1 Pk=10 pc)</v>
      </c>
      <c r="B2199" s="7">
        <f>INDEX(Table2[TT],MATCH(ROW()-1,Table2[//]))</f>
        <v>2</v>
      </c>
      <c r="C2199" s="8" t="str">
        <f>INDEX(Table2[KET],MATCH(ROW()-1,Table2[//]))</f>
        <v>218 pk</v>
      </c>
    </row>
    <row r="2200" spans="1:3">
      <c r="A2200" s="6" t="str">
        <f>INDEX(Table2[NAMA BARANG],MATCH(ROW()-1,Table2[//]))</f>
        <v>Tas Tali Kertas Tg (Pelangi/ Biru Grs/ Silver Bunga/ Mrh Garis) 25x25</v>
      </c>
      <c r="B2200" s="7">
        <f>INDEX(Table2[TT],MATCH(ROW()-1,Table2[//]))</f>
        <v>16</v>
      </c>
      <c r="C2200" s="8" t="str">
        <f>INDEX(Table2[KET],MATCH(ROW()-1,Table2[//]))</f>
        <v>25 ls</v>
      </c>
    </row>
    <row r="2201" spans="1:3">
      <c r="A2201" s="6" t="str">
        <f>INDEX(Table2[NAMA BARANG],MATCH(ROW()-1,Table2[//]))</f>
        <v>Tas Tali kur batik S</v>
      </c>
      <c r="B2201" s="7">
        <f>INDEX(Table2[TT],MATCH(ROW()-1,Table2[//]))</f>
        <v>1</v>
      </c>
      <c r="C2201" s="8" t="str">
        <f>INDEX(Table2[KET],MATCH(ROW()-1,Table2[//]))</f>
        <v>60 ls</v>
      </c>
    </row>
    <row r="2202" spans="1:3">
      <c r="A2202" s="6" t="str">
        <f>INDEX(Table2[NAMA BARANG],MATCH(ROW()-1,Table2[//]))</f>
        <v xml:space="preserve">Tas Tali Metalik (1 Pk=12 pc) Gold Silver </v>
      </c>
      <c r="B2202" s="7">
        <f>INDEX(Table2[TT],MATCH(ROW()-1,Table2[//]))</f>
        <v>2</v>
      </c>
      <c r="C2202" s="8" t="str">
        <f>INDEX(Table2[KET],MATCH(ROW()-1,Table2[//]))</f>
        <v>50 ls</v>
      </c>
    </row>
    <row r="2203" spans="1:3">
      <c r="A2203" s="6" t="str">
        <f>INDEX(Table2[NAMA BARANG],MATCH(ROW()-1,Table2[//]))</f>
        <v>Tas Tali Metalik (1 Pk=12 pc) Gold/ Silver 20x25</v>
      </c>
      <c r="B2203" s="7">
        <f>INDEX(Table2[TT],MATCH(ROW()-1,Table2[//]))</f>
        <v>4</v>
      </c>
      <c r="C2203" s="8" t="str">
        <f>INDEX(Table2[KET],MATCH(ROW()-1,Table2[//]))</f>
        <v>60 ls</v>
      </c>
    </row>
    <row r="2204" spans="1:3">
      <c r="A2204" s="6" t="str">
        <f>INDEX(Table2[NAMA BARANG],MATCH(ROW()-1,Table2[//]))</f>
        <v>Tas Tali Metalik 15x20 (K)</v>
      </c>
      <c r="B2204" s="7">
        <f>INDEX(Table2[TT],MATCH(ROW()-1,Table2[//]))</f>
        <v>5</v>
      </c>
      <c r="C2204" s="8" t="str">
        <f>INDEX(Table2[KET],MATCH(ROW()-1,Table2[//]))</f>
        <v>90 ls</v>
      </c>
    </row>
    <row r="2205" spans="1:3">
      <c r="A2205" s="6" t="str">
        <f>INDEX(Table2[NAMA BARANG],MATCH(ROW()-1,Table2[//]))</f>
        <v>Tas Tali Metalik 15x20 Kcl</v>
      </c>
      <c r="B2205" s="7">
        <f>INDEX(Table2[TT],MATCH(ROW()-1,Table2[//]))</f>
        <v>7</v>
      </c>
      <c r="C2205" s="8" t="str">
        <f>INDEX(Table2[KET],MATCH(ROW()-1,Table2[//]))</f>
        <v>100 ls</v>
      </c>
    </row>
    <row r="2206" spans="1:3">
      <c r="A2206" s="6" t="str">
        <f>INDEX(Table2[NAMA BARANG],MATCH(ROW()-1,Table2[//]))</f>
        <v>Tas Tali plst 222 A (K)</v>
      </c>
      <c r="B2206" s="7">
        <f>INDEX(Table2[TT],MATCH(ROW()-1,Table2[//]))</f>
        <v>1</v>
      </c>
      <c r="C2206" s="8" t="str">
        <f>INDEX(Table2[KET],MATCH(ROW()-1,Table2[//]))</f>
        <v>1000 pc</v>
      </c>
    </row>
    <row r="2207" spans="1:3">
      <c r="A2207" s="6" t="str">
        <f>INDEX(Table2[NAMA BARANG],MATCH(ROW()-1,Table2[//]))</f>
        <v>Tas Tali plst K (B545)</v>
      </c>
      <c r="B2207" s="7">
        <f>INDEX(Table2[TT],MATCH(ROW()-1,Table2[//]))</f>
        <v>4</v>
      </c>
      <c r="C2207" s="8" t="str">
        <f>INDEX(Table2[KET],MATCH(ROW()-1,Table2[//]))</f>
        <v>100 ls</v>
      </c>
    </row>
    <row r="2208" spans="1:3">
      <c r="A2208" s="6" t="str">
        <f>INDEX(Table2[NAMA BARANG],MATCH(ROW()-1,Table2[//]))</f>
        <v>Tas Tali plst kecil jos JBS 4-5</v>
      </c>
      <c r="B2208" s="7">
        <f>INDEX(Table2[TT],MATCH(ROW()-1,Table2[//]))</f>
        <v>12</v>
      </c>
      <c r="C2208" s="8" t="str">
        <f>INDEX(Table2[KET],MATCH(ROW()-1,Table2[//]))</f>
        <v>100 ls</v>
      </c>
    </row>
    <row r="2209" spans="1:3">
      <c r="A2209" s="6" t="str">
        <f>INDEX(Table2[NAMA BARANG],MATCH(ROW()-1,Table2[//]))</f>
        <v>Tas Tali Pot mika</v>
      </c>
      <c r="B2209" s="7">
        <f>INDEX(Table2[TT],MATCH(ROW()-1,Table2[//]))</f>
        <v>1</v>
      </c>
      <c r="C2209" s="8" t="str">
        <f>INDEX(Table2[KET],MATCH(ROW()-1,Table2[//]))</f>
        <v>40 ls</v>
      </c>
    </row>
    <row r="2210" spans="1:3">
      <c r="A2210" s="6" t="str">
        <f>INDEX(Table2[NAMA BARANG],MATCH(ROW()-1,Table2[//]))</f>
        <v>Tas Tali Pot mika</v>
      </c>
      <c r="B2210" s="7">
        <f>INDEX(Table2[TT],MATCH(ROW()-1,Table2[//]))</f>
        <v>4</v>
      </c>
      <c r="C2210" s="8" t="str">
        <f>INDEX(Table2[KET],MATCH(ROW()-1,Table2[//]))</f>
        <v>50 ls</v>
      </c>
    </row>
    <row r="2211" spans="1:3">
      <c r="A2211" s="6" t="str">
        <f>INDEX(Table2[NAMA BARANG],MATCH(ROW()-1,Table2[//]))</f>
        <v>Tas Tali Transp RD-L/ Tg (PHS)</v>
      </c>
      <c r="B2211" s="7">
        <f>INDEX(Table2[TT],MATCH(ROW()-1,Table2[//]))</f>
        <v>3</v>
      </c>
      <c r="C2211" s="8" t="str">
        <f>INDEX(Table2[KET],MATCH(ROW()-1,Table2[//]))</f>
        <v>60 ls</v>
      </c>
    </row>
    <row r="2212" spans="1:3">
      <c r="A2212" s="6" t="str">
        <f>INDEX(Table2[NAMA BARANG],MATCH(ROW()-1,Table2[//]))</f>
        <v>Tas Tali Tulisan" kecil campur</v>
      </c>
      <c r="B2212" s="7">
        <f>INDEX(Table2[TT],MATCH(ROW()-1,Table2[//]))</f>
        <v>3</v>
      </c>
      <c r="C2212" s="8" t="str">
        <f>INDEX(Table2[KET],MATCH(ROW()-1,Table2[//]))</f>
        <v>50 ls</v>
      </c>
    </row>
    <row r="2213" spans="1:3">
      <c r="A2213" s="6" t="str">
        <f>INDEX(Table2[NAMA BARANG],MATCH(ROW()-1,Table2[//]))</f>
        <v>Tas Tali Ultah Kcl Iching</v>
      </c>
      <c r="B2213" s="7">
        <f>INDEX(Table2[TT],MATCH(ROW()-1,Table2[//]))</f>
        <v>3</v>
      </c>
      <c r="C2213" s="8" t="str">
        <f>INDEX(Table2[KET],MATCH(ROW()-1,Table2[//]))</f>
        <v>120 ls</v>
      </c>
    </row>
    <row r="2214" spans="1:3">
      <c r="A2214" s="6" t="str">
        <f>INDEX(Table2[NAMA BARANG],MATCH(ROW()-1,Table2[//]))</f>
        <v>Tas Tenteng Butek 184 B</v>
      </c>
      <c r="B2214" s="7">
        <f>INDEX(Table2[TT],MATCH(ROW()-1,Table2[//]))</f>
        <v>6</v>
      </c>
      <c r="C2214" s="8" t="str">
        <f>INDEX(Table2[KET],MATCH(ROW()-1,Table2[//]))</f>
        <v>40 ls</v>
      </c>
    </row>
    <row r="2215" spans="1:3">
      <c r="A2215" s="6" t="str">
        <f>INDEX(Table2[NAMA BARANG],MATCH(ROW()-1,Table2[//]))</f>
        <v>Tas Tenteng trans/ handbag XS</v>
      </c>
      <c r="B2215" s="7">
        <f>INDEX(Table2[TT],MATCH(ROW()-1,Table2[//]))</f>
        <v>4</v>
      </c>
      <c r="C2215" s="8" t="str">
        <f>INDEX(Table2[KET],MATCH(ROW()-1,Table2[//]))</f>
        <v>300 pc</v>
      </c>
    </row>
    <row r="2216" spans="1:3">
      <c r="A2216" s="6" t="str">
        <f>INDEX(Table2[NAMA BARANG],MATCH(ROW()-1,Table2[//]))</f>
        <v>Tas Tenteng Transparent 10-06 M</v>
      </c>
      <c r="B2216" s="7">
        <f>INDEX(Table2[TT],MATCH(ROW()-1,Table2[//]))</f>
        <v>2</v>
      </c>
      <c r="C2216" s="8" t="str">
        <f>INDEX(Table2[KET],MATCH(ROW()-1,Table2[//]))</f>
        <v>600 pc</v>
      </c>
    </row>
    <row r="2217" spans="1:3">
      <c r="A2217" s="6" t="str">
        <f>INDEX(Table2[NAMA BARANG],MATCH(ROW()-1,Table2[//]))</f>
        <v>Tas Transparan L(tanggung) Tali</v>
      </c>
      <c r="B2217" s="7">
        <f>INDEX(Table2[TT],MATCH(ROW()-1,Table2[//]))</f>
        <v>1</v>
      </c>
      <c r="C2217" s="8" t="str">
        <f>INDEX(Table2[KET],MATCH(ROW()-1,Table2[//]))</f>
        <v>40 ls</v>
      </c>
    </row>
    <row r="2218" spans="1:3">
      <c r="A2218" s="6" t="str">
        <f>INDEX(Table2[NAMA BARANG],MATCH(ROW()-1,Table2[//]))</f>
        <v>Tas Tulisan 20x25</v>
      </c>
      <c r="B2218" s="7">
        <f>INDEX(Table2[TT],MATCH(ROW()-1,Table2[//]))</f>
        <v>2</v>
      </c>
      <c r="C2218" s="8" t="str">
        <f>INDEX(Table2[KET],MATCH(ROW()-1,Table2[//]))</f>
        <v>60 ls</v>
      </c>
    </row>
    <row r="2219" spans="1:3">
      <c r="A2219" s="6" t="str">
        <f>INDEX(Table2[NAMA BARANG],MATCH(ROW()-1,Table2[//]))</f>
        <v>Tas Tulisan 20x25</v>
      </c>
      <c r="B2219" s="7">
        <f>INDEX(Table2[TT],MATCH(ROW()-1,Table2[//]))</f>
        <v>3</v>
      </c>
      <c r="C2219" s="8" t="str">
        <f>INDEX(Table2[KET],MATCH(ROW()-1,Table2[//]))</f>
        <v>70 ls</v>
      </c>
    </row>
    <row r="2220" spans="1:3">
      <c r="A2220" s="6" t="str">
        <f>INDEX(Table2[NAMA BARANG],MATCH(ROW()-1,Table2[//]))</f>
        <v>Tas ultah 5w</v>
      </c>
      <c r="B2220" s="7">
        <f>INDEX(Table2[TT],MATCH(ROW()-1,Table2[//]))</f>
        <v>5</v>
      </c>
      <c r="C2220" s="8" t="str">
        <f>INDEX(Table2[KET],MATCH(ROW()-1,Table2[//]))</f>
        <v>60 ls</v>
      </c>
    </row>
    <row r="2221" spans="1:3">
      <c r="A2221" s="6" t="str">
        <f>INDEX(Table2[NAMA BARANG],MATCH(ROW()-1,Table2[//]))</f>
        <v>Tas ultah polkadot kecil 15x25</v>
      </c>
      <c r="B2221" s="7">
        <f>INDEX(Table2[TT],MATCH(ROW()-1,Table2[//]))</f>
        <v>8</v>
      </c>
      <c r="C2221" s="8" t="str">
        <f>INDEX(Table2[KET],MATCH(ROW()-1,Table2[//]))</f>
        <v>60 ls</v>
      </c>
    </row>
    <row r="2222" spans="1:3">
      <c r="A2222" s="6" t="str">
        <f>INDEX(Table2[NAMA BARANG],MATCH(ROW()-1,Table2[//]))</f>
        <v>Tas ultah warna warna</v>
      </c>
      <c r="B2222" s="7">
        <f>INDEX(Table2[TT],MATCH(ROW()-1,Table2[//]))</f>
        <v>3</v>
      </c>
      <c r="C2222" s="8" t="str">
        <f>INDEX(Table2[KET],MATCH(ROW()-1,Table2[//]))</f>
        <v>500 pk</v>
      </c>
    </row>
    <row r="2223" spans="1:3">
      <c r="A2223" s="6" t="str">
        <f>INDEX(Table2[NAMA BARANG],MATCH(ROW()-1,Table2[//]))</f>
        <v>Tas Xmy 1609-12</v>
      </c>
      <c r="B2223" s="7">
        <f>INDEX(Table2[TT],MATCH(ROW()-1,Table2[//]))</f>
        <v>2</v>
      </c>
      <c r="C2223" s="8" t="str">
        <f>INDEX(Table2[KET],MATCH(ROW()-1,Table2[//]))</f>
        <v>40 ls</v>
      </c>
    </row>
    <row r="2224" spans="1:3">
      <c r="A2224" s="6" t="str">
        <f>INDEX(Table2[NAMA BARANG],MATCH(ROW()-1,Table2[//]))</f>
        <v>Tas Xmy JDL (1609-04)</v>
      </c>
      <c r="B2224" s="7">
        <f>INDEX(Table2[TT],MATCH(ROW()-1,Table2[//]))</f>
        <v>2</v>
      </c>
      <c r="C2224" s="8" t="str">
        <f>INDEX(Table2[KET],MATCH(ROW()-1,Table2[//]))</f>
        <v>30 ls</v>
      </c>
    </row>
    <row r="2225" spans="1:3">
      <c r="A2225" s="6" t="str">
        <f>INDEX(Table2[NAMA BARANG],MATCH(ROW()-1,Table2[//]))</f>
        <v>Tas Xmy KT</v>
      </c>
      <c r="B2225" s="7">
        <f>INDEX(Table2[TT],MATCH(ROW()-1,Table2[//]))</f>
        <v>1</v>
      </c>
      <c r="C2225" s="8">
        <f>INDEX(Table2[KET],MATCH(ROW()-1,Table2[//]))</f>
        <v>0</v>
      </c>
    </row>
    <row r="2226" spans="1:3">
      <c r="A2226" s="6" t="str">
        <f>INDEX(Table2[NAMA BARANG],MATCH(ROW()-1,Table2[//]))</f>
        <v>Tas Zipper Folio Tali 1 MM Topla</v>
      </c>
      <c r="B2226" s="7">
        <f>INDEX(Table2[TT],MATCH(ROW()-1,Table2[//]))</f>
        <v>5</v>
      </c>
      <c r="C2226" s="8">
        <f>INDEX(Table2[KET],MATCH(ROW()-1,Table2[//]))</f>
        <v>240</v>
      </c>
    </row>
    <row r="2227" spans="1:3">
      <c r="A2227" s="6" t="str">
        <f>INDEX(Table2[NAMA BARANG],MATCH(ROW()-1,Table2[//]))</f>
        <v xml:space="preserve">Tas Zipper Folio Tali 2 MM </v>
      </c>
      <c r="B2227" s="7">
        <f>INDEX(Table2[TT],MATCH(ROW()-1,Table2[//]))</f>
        <v>6</v>
      </c>
      <c r="C2227" s="8">
        <f>INDEX(Table2[KET],MATCH(ROW()-1,Table2[//]))</f>
        <v>240</v>
      </c>
    </row>
    <row r="2228" spans="1:3">
      <c r="A2228" s="6" t="str">
        <f>INDEX(Table2[NAMA BARANG],MATCH(ROW()-1,Table2[//]))</f>
        <v>Tas/ MAP jinjing Cute bear</v>
      </c>
      <c r="B2228" s="7">
        <f>INDEX(Table2[TT],MATCH(ROW()-1,Table2[//]))</f>
        <v>1</v>
      </c>
      <c r="C2228" s="8" t="str">
        <f>INDEX(Table2[KET],MATCH(ROW()-1,Table2[//]))</f>
        <v>20 ls</v>
      </c>
    </row>
    <row r="2229" spans="1:3">
      <c r="A2229" s="6" t="str">
        <f>INDEX(Table2[NAMA BARANG],MATCH(ROW()-1,Table2[//]))</f>
        <v>Tas/ paper Bag motif campur</v>
      </c>
      <c r="B2229" s="7">
        <f>INDEX(Table2[TT],MATCH(ROW()-1,Table2[//]))</f>
        <v>1</v>
      </c>
      <c r="C2229" s="8" t="str">
        <f>INDEX(Table2[KET],MATCH(ROW()-1,Table2[//]))</f>
        <v>50 ls</v>
      </c>
    </row>
    <row r="2230" spans="1:3">
      <c r="A2230" s="6" t="str">
        <f>INDEX(Table2[NAMA BARANG],MATCH(ROW()-1,Table2[//]))</f>
        <v>Tempelan Kaca 2,5</v>
      </c>
      <c r="B2230" s="7">
        <f>INDEX(Table2[TT],MATCH(ROW()-1,Table2[//]))</f>
        <v>1</v>
      </c>
      <c r="C2230" s="8" t="str">
        <f>INDEX(Table2[KET],MATCH(ROW()-1,Table2[//]))</f>
        <v>7200 pc</v>
      </c>
    </row>
    <row r="2231" spans="1:3">
      <c r="A2231" s="6" t="str">
        <f>INDEX(Table2[NAMA BARANG],MATCH(ROW()-1,Table2[//]))</f>
        <v>Tempelan Kaca 3,5</v>
      </c>
      <c r="B2231" s="7">
        <f>INDEX(Table2[TT],MATCH(ROW()-1,Table2[//]))</f>
        <v>5</v>
      </c>
      <c r="C2231" s="8" t="str">
        <f>INDEX(Table2[KET],MATCH(ROW()-1,Table2[//]))</f>
        <v>7200 pc</v>
      </c>
    </row>
    <row r="2232" spans="1:3">
      <c r="A2232" s="6" t="str">
        <f>INDEX(Table2[NAMA BARANG],MATCH(ROW()-1,Table2[//]))</f>
        <v>Tempelan Kaca 33 D (3,5")</v>
      </c>
      <c r="B2232" s="7">
        <f>INDEX(Table2[TT],MATCH(ROW()-1,Table2[//]))</f>
        <v>1</v>
      </c>
      <c r="C2232" s="8" t="str">
        <f>INDEX(Table2[KET],MATCH(ROW()-1,Table2[//]))</f>
        <v>20.000 pc</v>
      </c>
    </row>
    <row r="2233" spans="1:3">
      <c r="A2233" s="6" t="str">
        <f>INDEX(Table2[NAMA BARANG],MATCH(ROW()-1,Table2[//]))</f>
        <v>Tempelan Kaca 35 D (Gantungan kcl+Tg)</v>
      </c>
      <c r="B2233" s="7">
        <f>INDEX(Table2[TT],MATCH(ROW()-1,Table2[//]))</f>
        <v>2</v>
      </c>
      <c r="C2233" s="8" t="str">
        <f>INDEX(Table2[KET],MATCH(ROW()-1,Table2[//]))</f>
        <v>15.000 pc</v>
      </c>
    </row>
    <row r="2234" spans="1:3">
      <c r="A2234" s="6" t="str">
        <f>INDEX(Table2[NAMA BARANG],MATCH(ROW()-1,Table2[//]))</f>
        <v>Tempelan Kaca 35 D (Gantungan kcl+Tg)</v>
      </c>
      <c r="B2234" s="7">
        <f>INDEX(Table2[TT],MATCH(ROW()-1,Table2[//]))</f>
        <v>1</v>
      </c>
      <c r="C2234" s="8" t="str">
        <f>INDEX(Table2[KET],MATCH(ROW()-1,Table2[//]))</f>
        <v>70.000 pc</v>
      </c>
    </row>
    <row r="2235" spans="1:3">
      <c r="A2235" s="6" t="str">
        <f>INDEX(Table2[NAMA BARANG],MATCH(ROW()-1,Table2[//]))</f>
        <v>Tempelan Kaca 4,5</v>
      </c>
      <c r="B2235" s="7">
        <f>INDEX(Table2[TT],MATCH(ROW()-1,Table2[//]))</f>
        <v>1</v>
      </c>
      <c r="C2235" s="8" t="str">
        <f>INDEX(Table2[KET],MATCH(ROW()-1,Table2[//]))</f>
        <v>5040 pc</v>
      </c>
    </row>
    <row r="2236" spans="1:3">
      <c r="A2236" s="6" t="str">
        <f>INDEX(Table2[NAMA BARANG],MATCH(ROW()-1,Table2[//]))</f>
        <v>Tempelan Kaca 8</v>
      </c>
      <c r="B2236" s="7">
        <f>INDEX(Table2[TT],MATCH(ROW()-1,Table2[//]))</f>
        <v>2</v>
      </c>
      <c r="C2236" s="8" t="str">
        <f>INDEX(Table2[KET],MATCH(ROW()-1,Table2[//]))</f>
        <v>2016 pc</v>
      </c>
    </row>
    <row r="2237" spans="1:3">
      <c r="A2237" s="6" t="str">
        <f>INDEX(Table2[NAMA BARANG],MATCH(ROW()-1,Table2[//]))</f>
        <v>Tinta 20mm (1 line)</v>
      </c>
      <c r="B2237" s="7">
        <f>INDEX(Table2[TT],MATCH(ROW()-1,Table2[//]))</f>
        <v>2</v>
      </c>
      <c r="C2237" s="8" t="str">
        <f>INDEX(Table2[KET],MATCH(ROW()-1,Table2[//]))</f>
        <v>2000 pc</v>
      </c>
    </row>
    <row r="2238" spans="1:3">
      <c r="A2238" s="6" t="str">
        <f>INDEX(Table2[NAMA BARANG],MATCH(ROW()-1,Table2[//]))</f>
        <v>Tinta Daishen B</v>
      </c>
      <c r="B2238" s="7">
        <f>INDEX(Table2[TT],MATCH(ROW()-1,Table2[//]))</f>
        <v>7</v>
      </c>
      <c r="C2238" s="8" t="str">
        <f>INDEX(Table2[KET],MATCH(ROW()-1,Table2[//]))</f>
        <v>12 ls</v>
      </c>
    </row>
    <row r="2239" spans="1:3">
      <c r="A2239" s="6" t="str">
        <f>INDEX(Table2[NAMA BARANG],MATCH(ROW()-1,Table2[//]))</f>
        <v>Tinta Daishen U</v>
      </c>
      <c r="B2239" s="7">
        <f>INDEX(Table2[TT],MATCH(ROW()-1,Table2[//]))</f>
        <v>17</v>
      </c>
      <c r="C2239" s="8" t="str">
        <f>INDEX(Table2[KET],MATCH(ROW()-1,Table2[//]))</f>
        <v>12 ls</v>
      </c>
    </row>
    <row r="2240" spans="1:3">
      <c r="A2240" s="6" t="str">
        <f>INDEX(Table2[NAMA BARANG],MATCH(ROW()-1,Table2[//]))</f>
        <v>Tinta Daishen U/B</v>
      </c>
      <c r="B2240" s="7">
        <f>INDEX(Table2[TT],MATCH(ROW()-1,Table2[//]))</f>
        <v>21</v>
      </c>
      <c r="C2240" s="8" t="str">
        <f>INDEX(Table2[KET],MATCH(ROW()-1,Table2[//]))</f>
        <v>12 ls</v>
      </c>
    </row>
    <row r="2241" spans="1:3">
      <c r="A2241" s="6" t="str">
        <f>INDEX(Table2[NAMA BARANG],MATCH(ROW()-1,Table2[//]))</f>
        <v>Tinta Hero</v>
      </c>
      <c r="B2241" s="7">
        <f>INDEX(Table2[TT],MATCH(ROW()-1,Table2[//]))</f>
        <v>3</v>
      </c>
      <c r="C2241" s="8" t="str">
        <f>INDEX(Table2[KET],MATCH(ROW()-1,Table2[//]))</f>
        <v>12 ls</v>
      </c>
    </row>
    <row r="2242" spans="1:3">
      <c r="A2242" s="6" t="str">
        <f>INDEX(Table2[NAMA BARANG],MATCH(ROW()-1,Table2[//]))</f>
        <v>Tipe ex 0425 B/ 25/ 4</v>
      </c>
      <c r="B2242" s="7">
        <f>INDEX(Table2[TT],MATCH(ROW()-1,Table2[//]))</f>
        <v>1</v>
      </c>
      <c r="C2242" s="8" t="str">
        <f>INDEX(Table2[KET],MATCH(ROW()-1,Table2[//]))</f>
        <v>48 ls</v>
      </c>
    </row>
    <row r="2243" spans="1:3">
      <c r="A2243" s="6" t="str">
        <f>INDEX(Table2[NAMA BARANG],MATCH(ROW()-1,Table2[//]))</f>
        <v>Tipe ex 0807 PR</v>
      </c>
      <c r="B2243" s="7">
        <f>INDEX(Table2[TT],MATCH(ROW()-1,Table2[//]))</f>
        <v>3</v>
      </c>
      <c r="C2243" s="8" t="str">
        <f>INDEX(Table2[KET],MATCH(ROW()-1,Table2[//]))</f>
        <v>192 ls</v>
      </c>
    </row>
    <row r="2244" spans="1:3">
      <c r="A2244" s="6" t="str">
        <f>INDEX(Table2[NAMA BARANG],MATCH(ROW()-1,Table2[//]))</f>
        <v>Tipe ex 0808 H.Kitty</v>
      </c>
      <c r="B2244" s="7">
        <f>INDEX(Table2[TT],MATCH(ROW()-1,Table2[//]))</f>
        <v>7</v>
      </c>
      <c r="C2244" s="8" t="str">
        <f>INDEX(Table2[KET],MATCH(ROW()-1,Table2[//]))</f>
        <v>192 ls</v>
      </c>
    </row>
    <row r="2245" spans="1:3">
      <c r="A2245" s="6" t="str">
        <f>INDEX(Table2[NAMA BARANG],MATCH(ROW()-1,Table2[//]))</f>
        <v>Tipe ex 1001(3)/ 240(2)</v>
      </c>
      <c r="B2245" s="7">
        <f>INDEX(Table2[TT],MATCH(ROW()-1,Table2[//]))</f>
        <v>5</v>
      </c>
      <c r="C2245" s="8" t="str">
        <f>INDEX(Table2[KET],MATCH(ROW()-1,Table2[//]))</f>
        <v>576 pc</v>
      </c>
    </row>
    <row r="2246" spans="1:3">
      <c r="A2246" s="6" t="str">
        <f>INDEX(Table2[NAMA BARANG],MATCH(ROW()-1,Table2[//]))</f>
        <v>Tipe ex 1002(13)/ 3010(8)</v>
      </c>
      <c r="B2246" s="7">
        <f>INDEX(Table2[TT],MATCH(ROW()-1,Table2[//]))</f>
        <v>21</v>
      </c>
      <c r="C2246" s="8">
        <f>INDEX(Table2[KET],MATCH(ROW()-1,Table2[//]))</f>
        <v>0</v>
      </c>
    </row>
    <row r="2247" spans="1:3">
      <c r="A2247" s="6" t="str">
        <f>INDEX(Table2[NAMA BARANG],MATCH(ROW()-1,Table2[//]))</f>
        <v>Tipe ex 1005(9)/ 3009(6)</v>
      </c>
      <c r="B2247" s="7">
        <f>INDEX(Table2[TT],MATCH(ROW()-1,Table2[//]))</f>
        <v>15</v>
      </c>
      <c r="C2247" s="8">
        <f>INDEX(Table2[KET],MATCH(ROW()-1,Table2[//]))</f>
        <v>0</v>
      </c>
    </row>
    <row r="2248" spans="1:3">
      <c r="A2248" s="6" t="str">
        <f>INDEX(Table2[NAMA BARANG],MATCH(ROW()-1,Table2[//]))</f>
        <v>Tipe ex 1007(8)/ 1009(9)</v>
      </c>
      <c r="B2248" s="7">
        <f>INDEX(Table2[TT],MATCH(ROW()-1,Table2[//]))</f>
        <v>17</v>
      </c>
      <c r="C2248" s="8">
        <f>INDEX(Table2[KET],MATCH(ROW()-1,Table2[//]))</f>
        <v>0</v>
      </c>
    </row>
    <row r="2249" spans="1:3">
      <c r="A2249" s="6" t="str">
        <f>INDEX(Table2[NAMA BARANG],MATCH(ROW()-1,Table2[//]))</f>
        <v>Tipe ex 1291</v>
      </c>
      <c r="B2249" s="7">
        <f>INDEX(Table2[TT],MATCH(ROW()-1,Table2[//]))</f>
        <v>55</v>
      </c>
      <c r="C2249" s="8" t="str">
        <f>INDEX(Table2[KET],MATCH(ROW()-1,Table2[//]))</f>
        <v>60 ls</v>
      </c>
    </row>
    <row r="2250" spans="1:3">
      <c r="A2250" s="6" t="str">
        <f>INDEX(Table2[NAMA BARANG],MATCH(ROW()-1,Table2[//]))</f>
        <v>Tipe ex 136(12)/ 202(13)</v>
      </c>
      <c r="B2250" s="7">
        <f>INDEX(Table2[TT],MATCH(ROW()-1,Table2[//]))</f>
        <v>25</v>
      </c>
      <c r="C2250" s="8">
        <f>INDEX(Table2[KET],MATCH(ROW()-1,Table2[//]))</f>
        <v>0</v>
      </c>
    </row>
    <row r="2251" spans="1:3">
      <c r="A2251" s="6" t="str">
        <f>INDEX(Table2[NAMA BARANG],MATCH(ROW()-1,Table2[//]))</f>
        <v>Tipe ex 1878 Dos</v>
      </c>
      <c r="B2251" s="7">
        <f>INDEX(Table2[TT],MATCH(ROW()-1,Table2[//]))</f>
        <v>137</v>
      </c>
      <c r="C2251" s="8" t="str">
        <f>INDEX(Table2[KET],MATCH(ROW()-1,Table2[//]))</f>
        <v>20 ls</v>
      </c>
    </row>
    <row r="2252" spans="1:3">
      <c r="A2252" s="6" t="str">
        <f>INDEX(Table2[NAMA BARANG],MATCH(ROW()-1,Table2[//]))</f>
        <v>Tipe ex 1878 mika</v>
      </c>
      <c r="B2252" s="7">
        <f>INDEX(Table2[TT],MATCH(ROW()-1,Table2[//]))</f>
        <v>29</v>
      </c>
      <c r="C2252" s="8">
        <f>INDEX(Table2[KET],MATCH(ROW()-1,Table2[//]))</f>
        <v>0</v>
      </c>
    </row>
    <row r="2253" spans="1:3">
      <c r="A2253" s="6" t="str">
        <f>INDEX(Table2[NAMA BARANG],MATCH(ROW()-1,Table2[//]))</f>
        <v>Tipe ex 203</v>
      </c>
      <c r="B2253" s="7">
        <f>INDEX(Table2[TT],MATCH(ROW()-1,Table2[//]))</f>
        <v>2</v>
      </c>
      <c r="C2253" s="8">
        <f>INDEX(Table2[KET],MATCH(ROW()-1,Table2[//]))</f>
        <v>0</v>
      </c>
    </row>
    <row r="2254" spans="1:3">
      <c r="A2254" s="6" t="str">
        <f>INDEX(Table2[NAMA BARANG],MATCH(ROW()-1,Table2[//]))</f>
        <v>Tipe ex 2201(53)/ 241(35)</v>
      </c>
      <c r="B2254" s="7">
        <f>INDEX(Table2[TT],MATCH(ROW()-1,Table2[//]))</f>
        <v>88</v>
      </c>
      <c r="C2254" s="8" t="str">
        <f>INDEX(Table2[KET],MATCH(ROW()-1,Table2[//]))</f>
        <v>64 ls</v>
      </c>
    </row>
    <row r="2255" spans="1:3">
      <c r="A2255" s="6" t="str">
        <f>INDEX(Table2[NAMA BARANG],MATCH(ROW()-1,Table2[//]))</f>
        <v>Tipe ex 2264 (24 pc)</v>
      </c>
      <c r="B2255" s="7">
        <f>INDEX(Table2[TT],MATCH(ROW()-1,Table2[//]))</f>
        <v>35</v>
      </c>
      <c r="C2255" s="8" t="str">
        <f>INDEX(Table2[KET],MATCH(ROW()-1,Table2[//]))</f>
        <v>96 ls</v>
      </c>
    </row>
    <row r="2256" spans="1:3">
      <c r="A2256" s="6" t="str">
        <f>INDEX(Table2[NAMA BARANG],MATCH(ROW()-1,Table2[//]))</f>
        <v>Tipe ex 242(14)/ 968(2)</v>
      </c>
      <c r="B2256" s="7">
        <f>INDEX(Table2[TT],MATCH(ROW()-1,Table2[//]))</f>
        <v>16</v>
      </c>
      <c r="C2256" s="8" t="str">
        <f>INDEX(Table2[KET],MATCH(ROW()-1,Table2[//]))</f>
        <v>48 ls</v>
      </c>
    </row>
    <row r="2257" spans="1:3">
      <c r="A2257" s="6" t="str">
        <f>INDEX(Table2[NAMA BARANG],MATCH(ROW()-1,Table2[//]))</f>
        <v>Tipe ex 264(2)</v>
      </c>
      <c r="B2257" s="7">
        <f>INDEX(Table2[TT],MATCH(ROW()-1,Table2[//]))</f>
        <v>2</v>
      </c>
      <c r="C2257" s="8" t="str">
        <f>INDEX(Table2[KET],MATCH(ROW()-1,Table2[//]))</f>
        <v>96 ls</v>
      </c>
    </row>
    <row r="2258" spans="1:3">
      <c r="A2258" s="6" t="str">
        <f>INDEX(Table2[NAMA BARANG],MATCH(ROW()-1,Table2[//]))</f>
        <v>Tipe ex 3003(6)/ 3006(9)</v>
      </c>
      <c r="B2258" s="7">
        <f>INDEX(Table2[TT],MATCH(ROW()-1,Table2[//]))</f>
        <v>15</v>
      </c>
      <c r="C2258" s="8" t="str">
        <f>INDEX(Table2[KET],MATCH(ROW()-1,Table2[//]))</f>
        <v>48 ls</v>
      </c>
    </row>
    <row r="2259" spans="1:3">
      <c r="A2259" s="6" t="str">
        <f>INDEX(Table2[NAMA BARANG],MATCH(ROW()-1,Table2[//]))</f>
        <v>Tipe ex 3005(6)/ 302(17)</v>
      </c>
      <c r="B2259" s="7">
        <f>INDEX(Table2[TT],MATCH(ROW()-1,Table2[//]))</f>
        <v>23</v>
      </c>
      <c r="C2259" s="8" t="str">
        <f>INDEX(Table2[KET],MATCH(ROW()-1,Table2[//]))</f>
        <v>48 ls</v>
      </c>
    </row>
    <row r="2260" spans="1:3">
      <c r="A2260" s="6" t="str">
        <f>INDEX(Table2[NAMA BARANG],MATCH(ROW()-1,Table2[//]))</f>
        <v>Tipe ex 313</v>
      </c>
      <c r="B2260" s="7">
        <f>INDEX(Table2[TT],MATCH(ROW()-1,Table2[//]))</f>
        <v>1</v>
      </c>
      <c r="C2260" s="8">
        <f>INDEX(Table2[KET],MATCH(ROW()-1,Table2[//]))</f>
        <v>0</v>
      </c>
    </row>
    <row r="2261" spans="1:3">
      <c r="A2261" s="6" t="str">
        <f>INDEX(Table2[NAMA BARANG],MATCH(ROW()-1,Table2[//]))</f>
        <v>Tipe ex 328/ 338</v>
      </c>
      <c r="B2261" s="7">
        <f>INDEX(Table2[TT],MATCH(ROW()-1,Table2[//]))</f>
        <v>1</v>
      </c>
      <c r="C2261" s="8" t="str">
        <f>INDEX(Table2[KET],MATCH(ROW()-1,Table2[//]))</f>
        <v>576 pc</v>
      </c>
    </row>
    <row r="2262" spans="1:3">
      <c r="A2262" s="6" t="str">
        <f>INDEX(Table2[NAMA BARANG],MATCH(ROW()-1,Table2[//]))</f>
        <v>Tipe ex 351</v>
      </c>
      <c r="B2262" s="7">
        <f>INDEX(Table2[TT],MATCH(ROW()-1,Table2[//]))</f>
        <v>1</v>
      </c>
      <c r="C2262" s="8" t="str">
        <f>INDEX(Table2[KET],MATCH(ROW()-1,Table2[//]))</f>
        <v>432 pc</v>
      </c>
    </row>
    <row r="2263" spans="1:3">
      <c r="A2263" s="6" t="str">
        <f>INDEX(Table2[NAMA BARANG],MATCH(ROW()-1,Table2[//]))</f>
        <v>Tipe ex 358</v>
      </c>
      <c r="B2263" s="7">
        <f>INDEX(Table2[TT],MATCH(ROW()-1,Table2[//]))</f>
        <v>2</v>
      </c>
      <c r="C2263" s="8" t="str">
        <f>INDEX(Table2[KET],MATCH(ROW()-1,Table2[//]))</f>
        <v>48 ls</v>
      </c>
    </row>
    <row r="2264" spans="1:3">
      <c r="A2264" s="6" t="str">
        <f>INDEX(Table2[NAMA BARANG],MATCH(ROW()-1,Table2[//]))</f>
        <v>Tipe ex 636(36)</v>
      </c>
      <c r="B2264" s="7">
        <f>INDEX(Table2[TT],MATCH(ROW()-1,Table2[//]))</f>
        <v>36</v>
      </c>
      <c r="C2264" s="8" t="str">
        <f>INDEX(Table2[KET],MATCH(ROW()-1,Table2[//]))</f>
        <v>48 ls</v>
      </c>
    </row>
    <row r="2265" spans="1:3">
      <c r="A2265" s="6" t="str">
        <f>INDEX(Table2[NAMA BARANG],MATCH(ROW()-1,Table2[//]))</f>
        <v>Tipe ex 65(10)/ 241(6)</v>
      </c>
      <c r="B2265" s="7">
        <f>INDEX(Table2[TT],MATCH(ROW()-1,Table2[//]))</f>
        <v>16</v>
      </c>
      <c r="C2265" s="8">
        <f>INDEX(Table2[KET],MATCH(ROW()-1,Table2[//]))</f>
        <v>0</v>
      </c>
    </row>
    <row r="2266" spans="1:3">
      <c r="A2266" s="6" t="str">
        <f>INDEX(Table2[NAMA BARANG],MATCH(ROW()-1,Table2[//]))</f>
        <v>Tipe ex 7013/ mini</v>
      </c>
      <c r="B2266" s="7">
        <f>INDEX(Table2[TT],MATCH(ROW()-1,Table2[//]))</f>
        <v>5</v>
      </c>
      <c r="C2266" s="8" t="str">
        <f>INDEX(Table2[KET],MATCH(ROW()-1,Table2[//]))</f>
        <v>2304 pc</v>
      </c>
    </row>
    <row r="2267" spans="1:3">
      <c r="A2267" s="6" t="str">
        <f>INDEX(Table2[NAMA BARANG],MATCH(ROW()-1,Table2[//]))</f>
        <v>Tipe ex 715</v>
      </c>
      <c r="B2267" s="7">
        <f>INDEX(Table2[TT],MATCH(ROW()-1,Table2[//]))</f>
        <v>2</v>
      </c>
      <c r="C2267" s="8" t="str">
        <f>INDEX(Table2[KET],MATCH(ROW()-1,Table2[//]))</f>
        <v>48 ls</v>
      </c>
    </row>
    <row r="2268" spans="1:3">
      <c r="A2268" s="6" t="str">
        <f>INDEX(Table2[NAMA BARANG],MATCH(ROW()-1,Table2[//]))</f>
        <v>Tipe ex 7287(5)/ 327(21)</v>
      </c>
      <c r="B2268" s="7">
        <f>INDEX(Table2[TT],MATCH(ROW()-1,Table2[//]))</f>
        <v>26</v>
      </c>
      <c r="C2268" s="8">
        <f>INDEX(Table2[KET],MATCH(ROW()-1,Table2[//]))</f>
        <v>0</v>
      </c>
    </row>
    <row r="2269" spans="1:3">
      <c r="A2269" s="6" t="str">
        <f>INDEX(Table2[NAMA BARANG],MATCH(ROW()-1,Table2[//]))</f>
        <v>Tipe ex 731</v>
      </c>
      <c r="B2269" s="7">
        <f>INDEX(Table2[TT],MATCH(ROW()-1,Table2[//]))</f>
        <v>2</v>
      </c>
      <c r="C2269" s="8" t="str">
        <f>INDEX(Table2[KET],MATCH(ROW()-1,Table2[//]))</f>
        <v>60 ls</v>
      </c>
    </row>
    <row r="2270" spans="1:3">
      <c r="A2270" s="6" t="str">
        <f>INDEX(Table2[NAMA BARANG],MATCH(ROW()-1,Table2[//]))</f>
        <v>Tipe ex 749</v>
      </c>
      <c r="B2270" s="7">
        <f>INDEX(Table2[TT],MATCH(ROW()-1,Table2[//]))</f>
        <v>9</v>
      </c>
      <c r="C2270" s="8" t="str">
        <f>INDEX(Table2[KET],MATCH(ROW()-1,Table2[//]))</f>
        <v>48 ls</v>
      </c>
    </row>
    <row r="2271" spans="1:3">
      <c r="A2271" s="6" t="str">
        <f>INDEX(Table2[NAMA BARANG],MATCH(ROW()-1,Table2[//]))</f>
        <v>Tipe ex 8001 M mouse</v>
      </c>
      <c r="B2271" s="7">
        <f>INDEX(Table2[TT],MATCH(ROW()-1,Table2[//]))</f>
        <v>1</v>
      </c>
      <c r="C2271" s="8" t="str">
        <f>INDEX(Table2[KET],MATCH(ROW()-1,Table2[//]))</f>
        <v>40 box</v>
      </c>
    </row>
    <row r="2272" spans="1:3">
      <c r="A2272" s="6" t="str">
        <f>INDEX(Table2[NAMA BARANG],MATCH(ROW()-1,Table2[//]))</f>
        <v>Tipe ex 8113</v>
      </c>
      <c r="B2272" s="7">
        <f>INDEX(Table2[TT],MATCH(ROW()-1,Table2[//]))</f>
        <v>1</v>
      </c>
      <c r="C2272" s="8" t="str">
        <f>INDEX(Table2[KET],MATCH(ROW()-1,Table2[//]))</f>
        <v>23 box</v>
      </c>
    </row>
    <row r="2273" spans="1:3">
      <c r="A2273" s="6" t="str">
        <f>INDEX(Table2[NAMA BARANG],MATCH(ROW()-1,Table2[//]))</f>
        <v>Tipe ex 8171</v>
      </c>
      <c r="B2273" s="7">
        <f>INDEX(Table2[TT],MATCH(ROW()-1,Table2[//]))</f>
        <v>1</v>
      </c>
      <c r="C2273" s="8" t="str">
        <f>INDEX(Table2[KET],MATCH(ROW()-1,Table2[//]))</f>
        <v>576 pc</v>
      </c>
    </row>
    <row r="2274" spans="1:3">
      <c r="A2274" s="6" t="str">
        <f>INDEX(Table2[NAMA BARANG],MATCH(ROW()-1,Table2[//]))</f>
        <v>Tipe ex 821(14)/ 612(35)</v>
      </c>
      <c r="B2274" s="7">
        <f>INDEX(Table2[TT],MATCH(ROW()-1,Table2[//]))</f>
        <v>49</v>
      </c>
      <c r="C2274" s="8">
        <f>INDEX(Table2[KET],MATCH(ROW()-1,Table2[//]))</f>
        <v>0</v>
      </c>
    </row>
    <row r="2275" spans="1:3">
      <c r="A2275" s="6" t="str">
        <f>INDEX(Table2[NAMA BARANG],MATCH(ROW()-1,Table2[//]))</f>
        <v>Tipe ex 8219 A Bear (24)</v>
      </c>
      <c r="B2275" s="7">
        <f>INDEX(Table2[TT],MATCH(ROW()-1,Table2[//]))</f>
        <v>1</v>
      </c>
      <c r="C2275" s="8" t="str">
        <f>INDEX(Table2[KET],MATCH(ROW()-1,Table2[//]))</f>
        <v>18 box</v>
      </c>
    </row>
    <row r="2276" spans="1:3">
      <c r="A2276" s="6" t="str">
        <f>INDEX(Table2[NAMA BARANG],MATCH(ROW()-1,Table2[//]))</f>
        <v>Tipe ex 835(7)/ 901(11)</v>
      </c>
      <c r="B2276" s="7">
        <f>INDEX(Table2[TT],MATCH(ROW()-1,Table2[//]))</f>
        <v>18</v>
      </c>
      <c r="C2276" s="8">
        <f>INDEX(Table2[KET],MATCH(ROW()-1,Table2[//]))</f>
        <v>0</v>
      </c>
    </row>
    <row r="2277" spans="1:3">
      <c r="A2277" s="6" t="str">
        <f>INDEX(Table2[NAMA BARANG],MATCH(ROW()-1,Table2[//]))</f>
        <v>Tipe ex 837(5)</v>
      </c>
      <c r="B2277" s="7">
        <f>INDEX(Table2[TT],MATCH(ROW()-1,Table2[//]))</f>
        <v>5</v>
      </c>
      <c r="C2277" s="8">
        <f>INDEX(Table2[KET],MATCH(ROW()-1,Table2[//]))</f>
        <v>0</v>
      </c>
    </row>
    <row r="2278" spans="1:3">
      <c r="A2278" s="6" t="str">
        <f>INDEX(Table2[NAMA BARANG],MATCH(ROW()-1,Table2[//]))</f>
        <v>Tipe ex 889(9)/ 890(11)</v>
      </c>
      <c r="B2278" s="7">
        <f>INDEX(Table2[TT],MATCH(ROW()-1,Table2[//]))</f>
        <v>20</v>
      </c>
      <c r="C2278" s="8" t="str">
        <f>INDEX(Table2[KET],MATCH(ROW()-1,Table2[//]))</f>
        <v>48 ls</v>
      </c>
    </row>
    <row r="2279" spans="1:3">
      <c r="A2279" s="6" t="str">
        <f>INDEX(Table2[NAMA BARANG],MATCH(ROW()-1,Table2[//]))</f>
        <v>Tipe ex 8958 (24)</v>
      </c>
      <c r="B2279" s="7">
        <f>INDEX(Table2[TT],MATCH(ROW()-1,Table2[//]))</f>
        <v>4</v>
      </c>
      <c r="C2279" s="8" t="str">
        <f>INDEX(Table2[KET],MATCH(ROW()-1,Table2[//]))</f>
        <v>24 box</v>
      </c>
    </row>
    <row r="2280" spans="1:3">
      <c r="A2280" s="6" t="str">
        <f>INDEX(Table2[NAMA BARANG],MATCH(ROW()-1,Table2[//]))</f>
        <v>Tipe ex 905</v>
      </c>
      <c r="B2280" s="7">
        <f>INDEX(Table2[TT],MATCH(ROW()-1,Table2[//]))</f>
        <v>1</v>
      </c>
      <c r="C2280" s="8" t="str">
        <f>INDEX(Table2[KET],MATCH(ROW()-1,Table2[//]))</f>
        <v>2304 pc</v>
      </c>
    </row>
    <row r="2281" spans="1:3">
      <c r="A2281" s="6" t="str">
        <f>INDEX(Table2[NAMA BARANG],MATCH(ROW()-1,Table2[//]))</f>
        <v>Tipe ex A263(2)</v>
      </c>
      <c r="B2281" s="7">
        <f>INDEX(Table2[TT],MATCH(ROW()-1,Table2[//]))</f>
        <v>2</v>
      </c>
      <c r="C2281" s="8" t="str">
        <f>INDEX(Table2[KET],MATCH(ROW()-1,Table2[//]))</f>
        <v>96 ls</v>
      </c>
    </row>
    <row r="2282" spans="1:3">
      <c r="A2282" s="6" t="str">
        <f>INDEX(Table2[NAMA BARANG],MATCH(ROW()-1,Table2[//]))</f>
        <v>Tipe ex Aopo 939 besi</v>
      </c>
      <c r="B2282" s="7">
        <f>INDEX(Table2[TT],MATCH(ROW()-1,Table2[//]))</f>
        <v>3</v>
      </c>
      <c r="C2282" s="8" t="str">
        <f>INDEX(Table2[KET],MATCH(ROW()-1,Table2[//]))</f>
        <v>72 ls</v>
      </c>
    </row>
    <row r="2283" spans="1:3">
      <c r="A2283" s="6" t="str">
        <f>INDEX(Table2[NAMA BARANG],MATCH(ROW()-1,Table2[//]))</f>
        <v>Tipe ex Aopo 953</v>
      </c>
      <c r="B2283" s="7">
        <f>INDEX(Table2[TT],MATCH(ROW()-1,Table2[//]))</f>
        <v>20</v>
      </c>
      <c r="C2283" s="8" t="str">
        <f>INDEX(Table2[KET],MATCH(ROW()-1,Table2[//]))</f>
        <v>144 ls</v>
      </c>
    </row>
    <row r="2284" spans="1:3">
      <c r="A2284" s="6" t="str">
        <f>INDEX(Table2[NAMA BARANG],MATCH(ROW()-1,Table2[//]))</f>
        <v>Tipe ex Aopo 958</v>
      </c>
      <c r="B2284" s="7">
        <f>INDEX(Table2[TT],MATCH(ROW()-1,Table2[//]))</f>
        <v>8</v>
      </c>
      <c r="C2284" s="8" t="str">
        <f>INDEX(Table2[KET],MATCH(ROW()-1,Table2[//]))</f>
        <v>60 ls</v>
      </c>
    </row>
    <row r="2285" spans="1:3">
      <c r="A2285" s="6" t="str">
        <f>INDEX(Table2[NAMA BARANG],MATCH(ROW()-1,Table2[//]))</f>
        <v>Tipe ex Bengke</v>
      </c>
      <c r="B2285" s="7">
        <f>INDEX(Table2[TT],MATCH(ROW()-1,Table2[//]))</f>
        <v>2</v>
      </c>
      <c r="C2285" s="8" t="str">
        <f>INDEX(Table2[KET],MATCH(ROW()-1,Table2[//]))</f>
        <v>24 ls</v>
      </c>
    </row>
    <row r="2286" spans="1:3">
      <c r="A2286" s="6" t="str">
        <f>INDEX(Table2[NAMA BARANG],MATCH(ROW()-1,Table2[//]))</f>
        <v>Tipe ex Candy 4M 3C 507</v>
      </c>
      <c r="B2286" s="7">
        <f>INDEX(Table2[TT],MATCH(ROW()-1,Table2[//]))</f>
        <v>14</v>
      </c>
      <c r="C2286" s="8" t="str">
        <f>INDEX(Table2[KET],MATCH(ROW()-1,Table2[//]))</f>
        <v>48 ls</v>
      </c>
    </row>
    <row r="2287" spans="1:3">
      <c r="A2287" s="6" t="str">
        <f>INDEX(Table2[NAMA BARANG],MATCH(ROW()-1,Table2[//]))</f>
        <v>Tipe ex Candy 6M 2C 506</v>
      </c>
      <c r="B2287" s="7">
        <f>INDEX(Table2[TT],MATCH(ROW()-1,Table2[//]))</f>
        <v>3</v>
      </c>
      <c r="C2287" s="8" t="str">
        <f>INDEX(Table2[KET],MATCH(ROW()-1,Table2[//]))</f>
        <v>48 ls</v>
      </c>
    </row>
    <row r="2288" spans="1:3">
      <c r="A2288" s="6" t="str">
        <f>INDEX(Table2[NAMA BARANG],MATCH(ROW()-1,Table2[//]))</f>
        <v>Tipe ex Candy CC 5001</v>
      </c>
      <c r="B2288" s="7">
        <f>INDEX(Table2[TT],MATCH(ROW()-1,Table2[//]))</f>
        <v>1</v>
      </c>
      <c r="C2288" s="21" t="s">
        <v>135</v>
      </c>
    </row>
    <row r="2289" spans="1:3">
      <c r="A2289" s="6" t="str">
        <f>INDEX(Table2[NAMA BARANG],MATCH(ROW()-1,Table2[//]))</f>
        <v>Tipe ex CF 6004</v>
      </c>
      <c r="B2289" s="7">
        <f>INDEX(Table2[TT],MATCH(ROW()-1,Table2[//]))</f>
        <v>1</v>
      </c>
      <c r="C2289" s="8">
        <f>INDEX(Table2[KET],MATCH(ROW()-1,Table2[//]))</f>
        <v>0</v>
      </c>
    </row>
    <row r="2290" spans="1:3">
      <c r="A2290" s="6" t="str">
        <f>INDEX(Table2[NAMA BARANG],MATCH(ROW()-1,Table2[//]))</f>
        <v>Tipe ex Cp 8237</v>
      </c>
      <c r="B2290" s="7">
        <f>INDEX(Table2[TT],MATCH(ROW()-1,Table2[//]))</f>
        <v>1</v>
      </c>
      <c r="C2290" s="8" t="str">
        <f>INDEX(Table2[KET],MATCH(ROW()-1,Table2[//]))</f>
        <v>1440 pc</v>
      </c>
    </row>
    <row r="2291" spans="1:3">
      <c r="A2291" s="6" t="str">
        <f>INDEX(Table2[NAMA BARANG],MATCH(ROW()-1,Table2[//]))</f>
        <v>Tipe ex CR 811 (blk)</v>
      </c>
      <c r="B2291" s="7">
        <f>INDEX(Table2[TT],MATCH(ROW()-1,Table2[//]))</f>
        <v>26</v>
      </c>
      <c r="C2291" s="8" t="str">
        <f>INDEX(Table2[KET],MATCH(ROW()-1,Table2[//]))</f>
        <v>36 ls</v>
      </c>
    </row>
    <row r="2292" spans="1:3">
      <c r="A2292" s="6" t="str">
        <f>INDEX(Table2[NAMA BARANG],MATCH(ROW()-1,Table2[//]))</f>
        <v>Tipe ex CR 837/ 5X3D (1 box 24 pc)</v>
      </c>
      <c r="B2292" s="7">
        <f>INDEX(Table2[TT],MATCH(ROW()-1,Table2[//]))</f>
        <v>7</v>
      </c>
      <c r="C2292" s="8" t="str">
        <f>INDEX(Table2[KET],MATCH(ROW()-1,Table2[//]))</f>
        <v>216 pc</v>
      </c>
    </row>
    <row r="2293" spans="1:3">
      <c r="A2293" s="6" t="str">
        <f>INDEX(Table2[NAMA BARANG],MATCH(ROW()-1,Table2[//]))</f>
        <v>Tipe ex CR 853 (24)</v>
      </c>
      <c r="B2293" s="7">
        <f>INDEX(Table2[TT],MATCH(ROW()-1,Table2[//]))</f>
        <v>6</v>
      </c>
      <c r="C2293" s="8" t="str">
        <f>INDEX(Table2[KET],MATCH(ROW()-1,Table2[//]))</f>
        <v>16 box</v>
      </c>
    </row>
    <row r="2294" spans="1:3">
      <c r="A2294" s="6" t="str">
        <f>INDEX(Table2[NAMA BARANG],MATCH(ROW()-1,Table2[//]))</f>
        <v>Tipe ex CR 881</v>
      </c>
      <c r="B2294" s="7">
        <f>INDEX(Table2[TT],MATCH(ROW()-1,Table2[//]))</f>
        <v>1</v>
      </c>
      <c r="C2294" s="8" t="str">
        <f>INDEX(Table2[KET],MATCH(ROW()-1,Table2[//]))</f>
        <v>12 box/ 30</v>
      </c>
    </row>
    <row r="2295" spans="1:3">
      <c r="A2295" s="6" t="str">
        <f>INDEX(Table2[NAMA BARANG],MATCH(ROW()-1,Table2[//]))</f>
        <v>Tipe ex CT 328/ 325</v>
      </c>
      <c r="B2295" s="7">
        <f>INDEX(Table2[TT],MATCH(ROW()-1,Table2[//]))</f>
        <v>5</v>
      </c>
      <c r="C2295" s="8" t="str">
        <f>INDEX(Table2[KET],MATCH(ROW()-1,Table2[//]))</f>
        <v>36 ls</v>
      </c>
    </row>
    <row r="2296" spans="1:3">
      <c r="A2296" s="6" t="str">
        <f>INDEX(Table2[NAMA BARANG],MATCH(ROW()-1,Table2[//]))</f>
        <v>Tipe ex DMS 304 (36)</v>
      </c>
      <c r="B2296" s="7">
        <f>INDEX(Table2[TT],MATCH(ROW()-1,Table2[//]))</f>
        <v>8</v>
      </c>
      <c r="C2296" s="8" t="str">
        <f>INDEX(Table2[KET],MATCH(ROW()-1,Table2[//]))</f>
        <v>48 ls</v>
      </c>
    </row>
    <row r="2297" spans="1:3">
      <c r="A2297" s="6" t="str">
        <f>INDEX(Table2[NAMA BARANG],MATCH(ROW()-1,Table2[//]))</f>
        <v>Tipe ex DMS 312 (36)</v>
      </c>
      <c r="B2297" s="7">
        <f>INDEX(Table2[TT],MATCH(ROW()-1,Table2[//]))</f>
        <v>1</v>
      </c>
      <c r="C2297" s="8" t="str">
        <f>INDEX(Table2[KET],MATCH(ROW()-1,Table2[//]))</f>
        <v>18 box</v>
      </c>
    </row>
    <row r="2298" spans="1:3">
      <c r="A2298" s="6" t="str">
        <f>INDEX(Table2[NAMA BARANG],MATCH(ROW()-1,Table2[//]))</f>
        <v>Tipe ex DMS 332 (48)</v>
      </c>
      <c r="B2298" s="7">
        <f>INDEX(Table2[TT],MATCH(ROW()-1,Table2[//]))</f>
        <v>7</v>
      </c>
      <c r="C2298" s="8" t="str">
        <f>INDEX(Table2[KET],MATCH(ROW()-1,Table2[//]))</f>
        <v>864 pc</v>
      </c>
    </row>
    <row r="2299" spans="1:3">
      <c r="A2299" s="6" t="str">
        <f>INDEX(Table2[NAMA BARANG],MATCH(ROW()-1,Table2[//]))</f>
        <v>Tipe ex DMS 336</v>
      </c>
      <c r="B2299" s="7">
        <f>INDEX(Table2[TT],MATCH(ROW()-1,Table2[//]))</f>
        <v>1</v>
      </c>
      <c r="C2299" s="8" t="str">
        <f>INDEX(Table2[KET],MATCH(ROW()-1,Table2[//]))</f>
        <v>432 pc</v>
      </c>
    </row>
    <row r="2300" spans="1:3">
      <c r="A2300" s="6" t="str">
        <f>INDEX(Table2[NAMA BARANG],MATCH(ROW()-1,Table2[//]))</f>
        <v>Tipe ex DMS 338</v>
      </c>
      <c r="B2300" s="7">
        <f>INDEX(Table2[TT],MATCH(ROW()-1,Table2[//]))</f>
        <v>3</v>
      </c>
      <c r="C2300" s="8" t="str">
        <f>INDEX(Table2[KET],MATCH(ROW()-1,Table2[//]))</f>
        <v>432 pc</v>
      </c>
    </row>
    <row r="2301" spans="1:3">
      <c r="A2301" s="6" t="str">
        <f>INDEX(Table2[NAMA BARANG],MATCH(ROW()-1,Table2[//]))</f>
        <v>Tipe ex DMS 342(3)/ 347(8)</v>
      </c>
      <c r="B2301" s="7">
        <f>INDEX(Table2[TT],MATCH(ROW()-1,Table2[//]))</f>
        <v>11</v>
      </c>
      <c r="C2301" s="8">
        <f>INDEX(Table2[KET],MATCH(ROW()-1,Table2[//]))</f>
        <v>432</v>
      </c>
    </row>
    <row r="2302" spans="1:3">
      <c r="A2302" s="6" t="str">
        <f>INDEX(Table2[NAMA BARANG],MATCH(ROW()-1,Table2[//]))</f>
        <v>Tipe ex Dominic Dp 8908 FR</v>
      </c>
      <c r="B2302" s="7">
        <f>INDEX(Table2[TT],MATCH(ROW()-1,Table2[//]))</f>
        <v>2</v>
      </c>
      <c r="C2302" s="8" t="str">
        <f>INDEX(Table2[KET],MATCH(ROW()-1,Table2[//]))</f>
        <v>1440 pc</v>
      </c>
    </row>
    <row r="2303" spans="1:3">
      <c r="A2303" s="6" t="str">
        <f>INDEX(Table2[NAMA BARANG],MATCH(ROW()-1,Table2[//]))</f>
        <v>Tipe ex DP 3147 berisi botol</v>
      </c>
      <c r="B2303" s="7">
        <f>INDEX(Table2[TT],MATCH(ROW()-1,Table2[//]))</f>
        <v>5</v>
      </c>
      <c r="C2303" s="8" t="str">
        <f>INDEX(Table2[KET],MATCH(ROW()-1,Table2[//]))</f>
        <v>48 ls</v>
      </c>
    </row>
    <row r="2304" spans="1:3">
      <c r="A2304" s="6" t="str">
        <f>INDEX(Table2[NAMA BARANG],MATCH(ROW()-1,Table2[//]))</f>
        <v>Tipe ex DP 8152</v>
      </c>
      <c r="B2304" s="7">
        <f>INDEX(Table2[TT],MATCH(ROW()-1,Table2[//]))</f>
        <v>1</v>
      </c>
      <c r="C2304" s="8" t="str">
        <f>INDEX(Table2[KET],MATCH(ROW()-1,Table2[//]))</f>
        <v>576 pc</v>
      </c>
    </row>
    <row r="2305" spans="1:3">
      <c r="A2305" s="6" t="str">
        <f>INDEX(Table2[NAMA BARANG],MATCH(ROW()-1,Table2[//]))</f>
        <v>Tipe ex DP 8181</v>
      </c>
      <c r="B2305" s="7">
        <f>INDEX(Table2[TT],MATCH(ROW()-1,Table2[//]))</f>
        <v>9</v>
      </c>
      <c r="C2305" s="8" t="str">
        <f>INDEX(Table2[KET],MATCH(ROW()-1,Table2[//]))</f>
        <v>576 pc</v>
      </c>
    </row>
    <row r="2306" spans="1:3">
      <c r="A2306" s="6" t="str">
        <f>INDEX(Table2[NAMA BARANG],MATCH(ROW()-1,Table2[//]))</f>
        <v>Tipe ex DT 5050-4</v>
      </c>
      <c r="B2306" s="7">
        <f>INDEX(Table2[TT],MATCH(ROW()-1,Table2[//]))</f>
        <v>4</v>
      </c>
      <c r="C2306" s="8" t="str">
        <f>INDEX(Table2[KET],MATCH(ROW()-1,Table2[//]))</f>
        <v>36 ls</v>
      </c>
    </row>
    <row r="2307" spans="1:3">
      <c r="A2307" s="6" t="str">
        <f>INDEX(Table2[NAMA BARANG],MATCH(ROW()-1,Table2[//]))</f>
        <v>Tipe ex Hk 0810</v>
      </c>
      <c r="B2307" s="7">
        <f>INDEX(Table2[TT],MATCH(ROW()-1,Table2[//]))</f>
        <v>21</v>
      </c>
      <c r="C2307" s="8" t="str">
        <f>INDEX(Table2[KET],MATCH(ROW()-1,Table2[//]))</f>
        <v>40 ls</v>
      </c>
    </row>
    <row r="2308" spans="1:3">
      <c r="A2308" s="6" t="str">
        <f>INDEX(Table2[NAMA BARANG],MATCH(ROW()-1,Table2[//]))</f>
        <v>Tipe ex jos CF 01 B</v>
      </c>
      <c r="B2308" s="7">
        <f>INDEX(Table2[TT],MATCH(ROW()-1,Table2[//]))</f>
        <v>23</v>
      </c>
      <c r="C2308" s="8" t="str">
        <f>INDEX(Table2[KET],MATCH(ROW()-1,Table2[//]))</f>
        <v>36 ls</v>
      </c>
    </row>
    <row r="2309" spans="1:3">
      <c r="A2309" s="6" t="str">
        <f>INDEX(Table2[NAMA BARANG],MATCH(ROW()-1,Table2[//]))</f>
        <v>Tipe ex KC 2088</v>
      </c>
      <c r="B2309" s="7">
        <f>INDEX(Table2[TT],MATCH(ROW()-1,Table2[//]))</f>
        <v>2</v>
      </c>
      <c r="C2309" s="8">
        <f>INDEX(Table2[KET],MATCH(ROW()-1,Table2[//]))</f>
        <v>1440</v>
      </c>
    </row>
    <row r="2310" spans="1:3">
      <c r="A2310" s="6" t="str">
        <f>INDEX(Table2[NAMA BARANG],MATCH(ROW()-1,Table2[//]))</f>
        <v>Tipe ex KL 409 A robot</v>
      </c>
      <c r="B2310" s="7">
        <f>INDEX(Table2[TT],MATCH(ROW()-1,Table2[//]))</f>
        <v>1</v>
      </c>
      <c r="C2310" s="8" t="str">
        <f>INDEX(Table2[KET],MATCH(ROW()-1,Table2[//]))</f>
        <v>36 ls</v>
      </c>
    </row>
    <row r="2311" spans="1:3">
      <c r="A2311" s="6" t="str">
        <f>INDEX(Table2[NAMA BARANG],MATCH(ROW()-1,Table2[//]))</f>
        <v>Tipe ex KT 1126/ kitty</v>
      </c>
      <c r="B2311" s="7">
        <f>INDEX(Table2[TT],MATCH(ROW()-1,Table2[//]))</f>
        <v>5</v>
      </c>
      <c r="C2311" s="8" t="str">
        <f>INDEX(Table2[KET],MATCH(ROW()-1,Table2[//]))</f>
        <v>576 pc</v>
      </c>
    </row>
    <row r="2312" spans="1:3">
      <c r="A2312" s="6" t="str">
        <f>INDEX(Table2[NAMA BARANG],MATCH(ROW()-1,Table2[//]))</f>
        <v>Tipe ex Ky CT 486 blk</v>
      </c>
      <c r="B2312" s="7">
        <f>INDEX(Table2[TT],MATCH(ROW()-1,Table2[//]))</f>
        <v>30</v>
      </c>
      <c r="C2312" s="8" t="str">
        <f>INDEX(Table2[KET],MATCH(ROW()-1,Table2[//]))</f>
        <v>864 pc</v>
      </c>
    </row>
    <row r="2313" spans="1:3">
      <c r="A2313" s="6" t="str">
        <f>INDEX(Table2[NAMA BARANG],MATCH(ROW()-1,Table2[//]))</f>
        <v>Tipe ex Ky CT 487 blk</v>
      </c>
      <c r="B2313" s="7">
        <f>INDEX(Table2[TT],MATCH(ROW()-1,Table2[//]))</f>
        <v>31</v>
      </c>
      <c r="C2313" s="8" t="str">
        <f>INDEX(Table2[KET],MATCH(ROW()-1,Table2[//]))</f>
        <v>864 pc</v>
      </c>
    </row>
    <row r="2314" spans="1:3">
      <c r="A2314" s="6" t="str">
        <f>INDEX(Table2[NAMA BARANG],MATCH(ROW()-1,Table2[//]))</f>
        <v>Tipe ex KY DB 7001</v>
      </c>
      <c r="B2314" s="7">
        <f>INDEX(Table2[TT],MATCH(ROW()-1,Table2[//]))</f>
        <v>13</v>
      </c>
      <c r="C2314" s="8" t="str">
        <f>INDEX(Table2[KET],MATCH(ROW()-1,Table2[//]))</f>
        <v>48 ls</v>
      </c>
    </row>
    <row r="2315" spans="1:3">
      <c r="A2315" s="6" t="str">
        <f>INDEX(Table2[NAMA BARANG],MATCH(ROW()-1,Table2[//]))</f>
        <v>Tipe ex KY DB 7002</v>
      </c>
      <c r="B2315" s="7">
        <f>INDEX(Table2[TT],MATCH(ROW()-1,Table2[//]))</f>
        <v>12</v>
      </c>
      <c r="C2315" s="8" t="str">
        <f>INDEX(Table2[KET],MATCH(ROW()-1,Table2[//]))</f>
        <v>48 ls</v>
      </c>
    </row>
    <row r="2316" spans="1:3">
      <c r="A2316" s="6" t="str">
        <f>INDEX(Table2[NAMA BARANG],MATCH(ROW()-1,Table2[//]))</f>
        <v>Tipe ex labu 1878</v>
      </c>
      <c r="B2316" s="7">
        <f>INDEX(Table2[TT],MATCH(ROW()-1,Table2[//]))</f>
        <v>52</v>
      </c>
      <c r="C2316" s="8" t="str">
        <f>INDEX(Table2[KET],MATCH(ROW()-1,Table2[//]))</f>
        <v>48 ls</v>
      </c>
    </row>
    <row r="2317" spans="1:3">
      <c r="A2317" s="6" t="str">
        <f>INDEX(Table2[NAMA BARANG],MATCH(ROW()-1,Table2[//]))</f>
        <v>Tipe ex sakura 328 pjg</v>
      </c>
      <c r="B2317" s="7">
        <f>INDEX(Table2[TT],MATCH(ROW()-1,Table2[//]))</f>
        <v>6</v>
      </c>
      <c r="C2317" s="8" t="str">
        <f>INDEX(Table2[KET],MATCH(ROW()-1,Table2[//]))</f>
        <v>48 ls</v>
      </c>
    </row>
    <row r="2318" spans="1:3">
      <c r="A2318" s="6" t="str">
        <f>INDEX(Table2[NAMA BARANG],MATCH(ROW()-1,Table2[//]))</f>
        <v>Tipe ex senter 5000 Hk</v>
      </c>
      <c r="B2318" s="7">
        <f>INDEX(Table2[TT],MATCH(ROW()-1,Table2[//]))</f>
        <v>1</v>
      </c>
      <c r="C2318" s="8" t="str">
        <f>INDEX(Table2[KET],MATCH(ROW()-1,Table2[//]))</f>
        <v>576 pc</v>
      </c>
    </row>
    <row r="2319" spans="1:3">
      <c r="A2319" s="6" t="str">
        <f>INDEX(Table2[NAMA BARANG],MATCH(ROW()-1,Table2[//]))</f>
        <v>Tipe ex senter 5012 Smurf</v>
      </c>
      <c r="B2319" s="7">
        <f>INDEX(Table2[TT],MATCH(ROW()-1,Table2[//]))</f>
        <v>1</v>
      </c>
      <c r="C2319" s="8" t="str">
        <f>INDEX(Table2[KET],MATCH(ROW()-1,Table2[//]))</f>
        <v>576 pc</v>
      </c>
    </row>
    <row r="2320" spans="1:3">
      <c r="A2320" s="6" t="str">
        <f>INDEX(Table2[NAMA BARANG],MATCH(ROW()-1,Table2[//]))</f>
        <v>Tipe ex XDM 702</v>
      </c>
      <c r="B2320" s="7">
        <f>INDEX(Table2[TT],MATCH(ROW()-1,Table2[//]))</f>
        <v>3</v>
      </c>
      <c r="C2320" s="8" t="str">
        <f>INDEX(Table2[KET],MATCH(ROW()-1,Table2[//]))</f>
        <v>76 pc</v>
      </c>
    </row>
    <row r="2321" spans="1:3">
      <c r="A2321" s="6" t="str">
        <f>INDEX(Table2[NAMA BARANG],MATCH(ROW()-1,Table2[//]))</f>
        <v>Tipe ex YS 1082</v>
      </c>
      <c r="B2321" s="7">
        <f>INDEX(Table2[TT],MATCH(ROW()-1,Table2[//]))</f>
        <v>3</v>
      </c>
      <c r="C2321" s="8" t="str">
        <f>INDEX(Table2[KET],MATCH(ROW()-1,Table2[//]))</f>
        <v>576 pc</v>
      </c>
    </row>
    <row r="2322" spans="1:3">
      <c r="A2322" s="6" t="str">
        <f>INDEX(Table2[NAMA BARANG],MATCH(ROW()-1,Table2[//]))</f>
        <v>Tipe-ex 9187</v>
      </c>
      <c r="B2322" s="7">
        <f>INDEX(Table2[TT],MATCH(ROW()-1,Table2[//]))</f>
        <v>10</v>
      </c>
      <c r="C2322" s="8" t="str">
        <f>INDEX(Table2[KET],MATCH(ROW()-1,Table2[//]))</f>
        <v>48 ls</v>
      </c>
    </row>
    <row r="2323" spans="1:3">
      <c r="A2323" s="6" t="str">
        <f>INDEX(Table2[NAMA BARANG],MATCH(ROW()-1,Table2[//]))</f>
        <v>Tipe-ex 9189</v>
      </c>
      <c r="B2323" s="7">
        <f>INDEX(Table2[TT],MATCH(ROW()-1,Table2[//]))</f>
        <v>8</v>
      </c>
      <c r="C2323" s="8" t="str">
        <f>INDEX(Table2[KET],MATCH(ROW()-1,Table2[//]))</f>
        <v>48 ls</v>
      </c>
    </row>
    <row r="2324" spans="1:3">
      <c r="A2324" s="6" t="str">
        <f>INDEX(Table2[NAMA BARANG],MATCH(ROW()-1,Table2[//]))</f>
        <v>Tipe-ex Debozz CT 005</v>
      </c>
      <c r="B2324" s="7">
        <f>INDEX(Table2[TT],MATCH(ROW()-1,Table2[//]))</f>
        <v>1</v>
      </c>
      <c r="C2324" s="8" t="str">
        <f>INDEX(Table2[KET],MATCH(ROW()-1,Table2[//]))</f>
        <v>96 LSN</v>
      </c>
    </row>
    <row r="2325" spans="1:3">
      <c r="A2325" s="6" t="str">
        <f>INDEX(Table2[NAMA BARANG],MATCH(ROW()-1,Table2[//]))</f>
        <v>Tipe-ex Microtop 737</v>
      </c>
      <c r="B2325" s="7">
        <f>INDEX(Table2[TT],MATCH(ROW()-1,Table2[//]))</f>
        <v>6</v>
      </c>
      <c r="C2325" s="8" t="str">
        <f>INDEX(Table2[KET],MATCH(ROW()-1,Table2[//]))</f>
        <v>48 LSN</v>
      </c>
    </row>
    <row r="2326" spans="1:3">
      <c r="A2326" s="6" t="str">
        <f>INDEX(Table2[NAMA BARANG],MATCH(ROW()-1,Table2[//]))</f>
        <v>Topeng ultah 129/ 55 isi 10</v>
      </c>
      <c r="B2326" s="7">
        <f>INDEX(Table2[TT],MATCH(ROW()-1,Table2[//]))</f>
        <v>2</v>
      </c>
      <c r="C2326" s="8" t="str">
        <f>INDEX(Table2[KET],MATCH(ROW()-1,Table2[//]))</f>
        <v>250 pk</v>
      </c>
    </row>
    <row r="2327" spans="1:3">
      <c r="A2327" s="6" t="str">
        <f>INDEX(Table2[NAMA BARANG],MATCH(ROW()-1,Table2[//]))</f>
        <v>Topi Fancy party Crown (mahkota)</v>
      </c>
      <c r="B2327" s="7">
        <f>INDEX(Table2[TT],MATCH(ROW()-1,Table2[//]))</f>
        <v>2</v>
      </c>
      <c r="C2327" s="8">
        <f>INDEX(Table2[KET],MATCH(ROW()-1,Table2[//]))</f>
        <v>600</v>
      </c>
    </row>
    <row r="2328" spans="1:3">
      <c r="A2328" s="6" t="str">
        <f>INDEX(Table2[NAMA BARANG],MATCH(ROW()-1,Table2[//]))</f>
        <v>Topi Kerucut</v>
      </c>
      <c r="B2328" s="7">
        <f>INDEX(Table2[TT],MATCH(ROW()-1,Table2[//]))</f>
        <v>17</v>
      </c>
      <c r="C2328" s="8" t="str">
        <f>INDEX(Table2[KET],MATCH(ROW()-1,Table2[//]))</f>
        <v>300 pk</v>
      </c>
    </row>
    <row r="2329" spans="1:3">
      <c r="A2329" s="6" t="str">
        <f>INDEX(Table2[NAMA BARANG],MATCH(ROW()-1,Table2[//]))</f>
        <v>Topi Kerucut alpindo</v>
      </c>
      <c r="B2329" s="7">
        <f>INDEX(Table2[TT],MATCH(ROW()-1,Table2[//]))</f>
        <v>8</v>
      </c>
      <c r="C2329" s="8" t="str">
        <f>INDEX(Table2[KET],MATCH(ROW()-1,Table2[//]))</f>
        <v>250 pk</v>
      </c>
    </row>
    <row r="2330" spans="1:3">
      <c r="A2330" s="6" t="str">
        <f>INDEX(Table2[NAMA BARANG],MATCH(ROW()-1,Table2[//]))</f>
        <v>Topi ultah disney</v>
      </c>
      <c r="B2330" s="7">
        <f>INDEX(Table2[TT],MATCH(ROW()-1,Table2[//]))</f>
        <v>4</v>
      </c>
      <c r="C2330" s="8" t="str">
        <f>INDEX(Table2[KET],MATCH(ROW()-1,Table2[//]))</f>
        <v>300 pc</v>
      </c>
    </row>
    <row r="2331" spans="1:3">
      <c r="A2331" s="6" t="str">
        <f>INDEX(Table2[NAMA BARANG],MATCH(ROW()-1,Table2[//]))</f>
        <v>Topi ultah isi 5 ETJ</v>
      </c>
      <c r="B2331" s="7">
        <f>INDEX(Table2[TT],MATCH(ROW()-1,Table2[//]))</f>
        <v>3</v>
      </c>
      <c r="C2331" s="8" t="str">
        <f>INDEX(Table2[KET],MATCH(ROW()-1,Table2[//]))</f>
        <v>600 pc</v>
      </c>
    </row>
    <row r="2332" spans="1:3">
      <c r="A2332" s="6" t="str">
        <f>INDEX(Table2[NAMA BARANG],MATCH(ROW()-1,Table2[//]))</f>
        <v>Water colour Vanco CA 110 (9 ml)</v>
      </c>
      <c r="B2332" s="7">
        <f>INDEX(Table2[TT],MATCH(ROW()-1,Table2[//]))</f>
        <v>5</v>
      </c>
      <c r="C2332" s="8" t="str">
        <f>INDEX(Table2[KET],MATCH(ROW()-1,Table2[//]))</f>
        <v>120 pc</v>
      </c>
    </row>
    <row r="2333" spans="1:3">
      <c r="A2333" s="6" t="str">
        <f>INDEX(Table2[NAMA BARANG],MATCH(ROW()-1,Table2[//]))</f>
        <v>WC 110n/ 120 osama</v>
      </c>
      <c r="B2333" s="7">
        <f>INDEX(Table2[TT],MATCH(ROW()-1,Table2[//]))</f>
        <v>8</v>
      </c>
      <c r="C2333" s="8" t="str">
        <f>INDEX(Table2[KET],MATCH(ROW()-1,Table2[//]))</f>
        <v>144 pc</v>
      </c>
    </row>
    <row r="2334" spans="1:3">
      <c r="A2334" s="6" t="str">
        <f>INDEX(Table2[NAMA BARANG],MATCH(ROW()-1,Table2[//]))</f>
        <v>WC marries 1306/ 12w 9m</v>
      </c>
      <c r="B2334" s="7">
        <f>INDEX(Table2[TT],MATCH(ROW()-1,Table2[//]))</f>
        <v>41</v>
      </c>
      <c r="C2334" s="8" t="str">
        <f>INDEX(Table2[KET],MATCH(ROW()-1,Table2[//]))</f>
        <v>60 pc</v>
      </c>
    </row>
    <row r="2335" spans="1:3">
      <c r="A2335" s="6" t="str">
        <f>INDEX(Table2[NAMA BARANG],MATCH(ROW()-1,Table2[//]))</f>
        <v>WC Marries 1325/ 12w BT</v>
      </c>
      <c r="B2335" s="7">
        <f>INDEX(Table2[TT],MATCH(ROW()-1,Table2[//]))</f>
        <v>14</v>
      </c>
      <c r="C2335" s="8" t="str">
        <f>INDEX(Table2[KET],MATCH(ROW()-1,Table2[//]))</f>
        <v>8 ls</v>
      </c>
    </row>
    <row r="2336" spans="1:3">
      <c r="A2336" s="6" t="str">
        <f>INDEX(Table2[NAMA BARANG],MATCH(ROW()-1,Table2[//]))</f>
        <v>WC Marries 1325/ 12w SBY</v>
      </c>
      <c r="B2336" s="7">
        <f>INDEX(Table2[TT],MATCH(ROW()-1,Table2[//]))</f>
        <v>12</v>
      </c>
      <c r="C2336" s="8" t="str">
        <f>INDEX(Table2[KET],MATCH(ROW()-1,Table2[//]))</f>
        <v>12 ls</v>
      </c>
    </row>
    <row r="2337" spans="1:3">
      <c r="A2337" s="6" t="str">
        <f>INDEX(Table2[NAMA BARANG],MATCH(ROW()-1,Table2[//]))</f>
        <v>WC marries E 1337 B/ 14w</v>
      </c>
      <c r="B2337" s="7">
        <f>INDEX(Table2[TT],MATCH(ROW()-1,Table2[//]))</f>
        <v>3</v>
      </c>
      <c r="C2337" s="8" t="str">
        <f>INDEX(Table2[KET],MATCH(ROW()-1,Table2[//]))</f>
        <v>3 ls</v>
      </c>
    </row>
    <row r="2338" spans="1:3">
      <c r="A2338" s="6" t="str">
        <f>INDEX(Table2[NAMA BARANG],MATCH(ROW()-1,Table2[//]))</f>
        <v>WC TF WC 1331 pp</v>
      </c>
      <c r="B2338" s="7">
        <f>INDEX(Table2[TT],MATCH(ROW()-1,Table2[//]))</f>
        <v>44</v>
      </c>
      <c r="C2338" s="8" t="str">
        <f>INDEX(Table2[KET],MATCH(ROW()-1,Table2[//]))</f>
        <v>96 set</v>
      </c>
    </row>
    <row r="2339" spans="1:3">
      <c r="A2339" s="6" t="str">
        <f>INDEX(Table2[NAMA BARANG],MATCH(ROW()-1,Table2[//]))</f>
        <v>Zipper Data envelope DE F4 (1) lama</v>
      </c>
      <c r="B2339" s="7">
        <f>INDEX(Table2[TT],MATCH(ROW()-1,Table2[//]))</f>
        <v>1</v>
      </c>
      <c r="C2339" s="8" t="str">
        <f>INDEX(Table2[KET],MATCH(ROW()-1,Table2[//]))</f>
        <v>48 ls</v>
      </c>
    </row>
    <row r="2340" spans="1:3">
      <c r="A2340" s="6" t="str">
        <f>INDEX(Table2[NAMA BARANG],MATCH(ROW()-1,Table2[//]))</f>
        <v>Zipper Data envelope DE F4 (1) lama</v>
      </c>
      <c r="B2340" s="7">
        <f>INDEX(Table2[TT],MATCH(ROW()-1,Table2[//]))</f>
        <v>1</v>
      </c>
      <c r="C2340" s="8" t="str">
        <f>INDEX(Table2[KET],MATCH(ROW()-1,Table2[//]))</f>
        <v>48 ls</v>
      </c>
    </row>
    <row r="2341" spans="1:3">
      <c r="A2341" s="6" t="str">
        <f>INDEX(Table2[NAMA BARANG],MATCH(ROW()-1,Table2[//]))</f>
        <v>Zipper Data envelope DE F4 (1) lama</v>
      </c>
      <c r="B2341" s="7">
        <f>INDEX(Table2[TT],MATCH(ROW()-1,Table2[//]))</f>
        <v>1</v>
      </c>
      <c r="C2341" s="8" t="str">
        <f>INDEX(Table2[KET],MATCH(ROW()-1,Table2[//]))</f>
        <v>48 ls</v>
      </c>
    </row>
    <row r="2342" spans="1:3">
      <c r="A2342" s="6" t="str">
        <f>INDEX(Table2[NAMA BARANG],MATCH(ROW()-1,Table2[//]))</f>
        <v>Zipper Data envelope DE F4 (1) lama</v>
      </c>
      <c r="B2342" s="7">
        <f>INDEX(Table2[TT],MATCH(ROW()-1,Table2[//]))</f>
        <v>1</v>
      </c>
      <c r="C2342" s="8" t="str">
        <f>INDEX(Table2[KET],MATCH(ROW()-1,Table2[//]))</f>
        <v>48 ls</v>
      </c>
    </row>
    <row r="2343" spans="1:3">
      <c r="A2343" s="6" t="str">
        <f>INDEX(Table2[NAMA BARANG],MATCH(ROW()-1,Table2[//]))</f>
        <v>Zipper Data envelope DE F4 (1) lama</v>
      </c>
      <c r="B2343" s="7">
        <f>INDEX(Table2[TT],MATCH(ROW()-1,Table2[//]))</f>
        <v>1</v>
      </c>
      <c r="C2343" s="8" t="str">
        <f>INDEX(Table2[KET],MATCH(ROW()-1,Table2[//]))</f>
        <v>48 ls</v>
      </c>
    </row>
    <row r="2344" spans="1:3">
      <c r="A2344" s="6" t="str">
        <f>INDEX(Table2[NAMA BARANG],MATCH(ROW()-1,Table2[//]))</f>
        <v>Zipper Data envelope DE F4 (1) lama</v>
      </c>
      <c r="B2344" s="7">
        <f>INDEX(Table2[TT],MATCH(ROW()-1,Table2[//]))</f>
        <v>1</v>
      </c>
      <c r="C2344" s="8" t="str">
        <f>INDEX(Table2[KET],MATCH(ROW()-1,Table2[//]))</f>
        <v>48 ls</v>
      </c>
    </row>
    <row r="2345" spans="1:3">
      <c r="A2345" s="6" t="str">
        <f>INDEX(Table2[NAMA BARANG],MATCH(ROW()-1,Table2[//]))</f>
        <v>Zipper Data envelope DE F4 (1) lama</v>
      </c>
      <c r="B2345" s="7">
        <f>INDEX(Table2[TT],MATCH(ROW()-1,Table2[//]))</f>
        <v>1</v>
      </c>
      <c r="C2345" s="8" t="str">
        <f>INDEX(Table2[KET],MATCH(ROW()-1,Table2[//]))</f>
        <v>48 ls</v>
      </c>
    </row>
    <row r="2346" spans="1:3">
      <c r="A2346" s="6" t="str">
        <f>INDEX(Table2[NAMA BARANG],MATCH(ROW()-1,Table2[//]))</f>
        <v>Zipper Data envelope DE F4 (1) lama</v>
      </c>
      <c r="B2346" s="7">
        <f>INDEX(Table2[TT],MATCH(ROW()-1,Table2[//]))</f>
        <v>1</v>
      </c>
      <c r="C2346" s="8" t="str">
        <f>INDEX(Table2[KET],MATCH(ROW()-1,Table2[//]))</f>
        <v>48 ls</v>
      </c>
    </row>
    <row r="2347" spans="1:3">
      <c r="A2347" s="6" t="str">
        <f>INDEX(Table2[NAMA BARANG],MATCH(ROW()-1,Table2[//]))</f>
        <v>Zipper Data envelope DE F4 (1) lama</v>
      </c>
      <c r="B2347" s="7">
        <f>INDEX(Table2[TT],MATCH(ROW()-1,Table2[//]))</f>
        <v>1</v>
      </c>
      <c r="C2347" s="8" t="str">
        <f>INDEX(Table2[KET],MATCH(ROW()-1,Table2[//]))</f>
        <v>48 ls</v>
      </c>
    </row>
    <row r="2348" spans="1:3">
      <c r="A2348" s="6" t="str">
        <f>INDEX(Table2[NAMA BARANG],MATCH(ROW()-1,Table2[//]))</f>
        <v>Zipper Data envelope DE F4 (1) lama</v>
      </c>
      <c r="B2348" s="7">
        <f>INDEX(Table2[TT],MATCH(ROW()-1,Table2[//]))</f>
        <v>1</v>
      </c>
      <c r="C2348" s="8" t="str">
        <f>INDEX(Table2[KET],MATCH(ROW()-1,Table2[//]))</f>
        <v>48 ls</v>
      </c>
    </row>
    <row r="2349" spans="1:3">
      <c r="A2349" s="6" t="str">
        <f>INDEX(Table2[NAMA BARANG],MATCH(ROW()-1,Table2[//]))</f>
        <v>Zipper Data envelope DE F4 (1) lama</v>
      </c>
      <c r="B2349" s="7">
        <f>INDEX(Table2[TT],MATCH(ROW()-1,Table2[//]))</f>
        <v>1</v>
      </c>
      <c r="C2349" s="8" t="str">
        <f>INDEX(Table2[KET],MATCH(ROW()-1,Table2[//]))</f>
        <v>48 ls</v>
      </c>
    </row>
    <row r="2350" spans="1:3">
      <c r="A2350" s="6" t="str">
        <f>INDEX(Table2[NAMA BARANG],MATCH(ROW()-1,Table2[//]))</f>
        <v>Zipper Data envelope DE F4 (1) lama</v>
      </c>
      <c r="B2350" s="7">
        <f>INDEX(Table2[TT],MATCH(ROW()-1,Table2[//]))</f>
        <v>1</v>
      </c>
      <c r="C2350" s="8" t="str">
        <f>INDEX(Table2[KET],MATCH(ROW()-1,Table2[//]))</f>
        <v>48 ls</v>
      </c>
    </row>
    <row r="2351" spans="1:3">
      <c r="A2351" s="6" t="str">
        <f>INDEX(Table2[NAMA BARANG],MATCH(ROW()-1,Table2[//]))</f>
        <v>Zipper Data envelope DE F4 (1) lama</v>
      </c>
      <c r="B2351" s="7">
        <f>INDEX(Table2[TT],MATCH(ROW()-1,Table2[//]))</f>
        <v>1</v>
      </c>
      <c r="C2351" s="8" t="str">
        <f>INDEX(Table2[KET],MATCH(ROW()-1,Table2[//]))</f>
        <v>48 ls</v>
      </c>
    </row>
    <row r="2352" spans="1:3" customFormat="1" ht="15">
      <c r="A2352" s="88" t="str">
        <f>INDEX(Table2[NAMA BARANG],MATCH(ROW()-1,Table2[//]))</f>
        <v>Zipper Data envelope DE F4 (1) lama</v>
      </c>
      <c r="B2352" s="89">
        <f>INDEX(Table2[TT],MATCH(ROW()-1,Table2[//]))</f>
        <v>1</v>
      </c>
      <c r="C2352" s="90" t="str">
        <f>INDEX(Table2[KET],MATCH(ROW()-1,Table2[//]))</f>
        <v>48 ls</v>
      </c>
    </row>
    <row r="2353" spans="1:3" customFormat="1" ht="15">
      <c r="A2353" s="88" t="str">
        <f>INDEX(Table2[NAMA BARANG],MATCH(ROW()-1,Table2[//]))</f>
        <v>Zipper Data envelope DE F4 (1) lama</v>
      </c>
      <c r="B2353" s="89">
        <f>INDEX(Table2[TT],MATCH(ROW()-1,Table2[//]))</f>
        <v>1</v>
      </c>
      <c r="C2353" s="90" t="str">
        <f>INDEX(Table2[KET],MATCH(ROW()-1,Table2[//]))</f>
        <v>48 ls</v>
      </c>
    </row>
    <row r="2354" spans="1:3" customFormat="1" ht="15">
      <c r="A2354" s="88" t="str">
        <f>INDEX(Table2[NAMA BARANG],MATCH(ROW()-1,Table2[//]))</f>
        <v>Zipper Data envelope DE F4 (1) lama</v>
      </c>
      <c r="B2354" s="89">
        <f>INDEX(Table2[TT],MATCH(ROW()-1,Table2[//]))</f>
        <v>1</v>
      </c>
      <c r="C2354" s="90" t="str">
        <f>INDEX(Table2[KET],MATCH(ROW()-1,Table2[//]))</f>
        <v>48 ls</v>
      </c>
    </row>
    <row r="2355" spans="1:3" customFormat="1" ht="15">
      <c r="A2355" s="88" t="str">
        <f>INDEX(Table2[NAMA BARANG],MATCH(ROW()-1,Table2[//]))</f>
        <v>Zipper Data envelope DE F4 (1) lama</v>
      </c>
      <c r="B2355" s="89">
        <f>INDEX(Table2[TT],MATCH(ROW()-1,Table2[//]))</f>
        <v>1</v>
      </c>
      <c r="C2355" s="90" t="str">
        <f>INDEX(Table2[KET],MATCH(ROW()-1,Table2[//]))</f>
        <v>48 ls</v>
      </c>
    </row>
    <row r="2356" spans="1:3" customFormat="1" ht="15">
      <c r="A2356" s="88" t="str">
        <f>INDEX(Table2[NAMA BARANG],MATCH(ROW()-1,Table2[//]))</f>
        <v>Zipper Data envelope DE F4 (1) lama</v>
      </c>
      <c r="B2356" s="89">
        <f>INDEX(Table2[TT],MATCH(ROW()-1,Table2[//]))</f>
        <v>1</v>
      </c>
      <c r="C2356" s="90" t="str">
        <f>INDEX(Table2[KET],MATCH(ROW()-1,Table2[//]))</f>
        <v>48 ls</v>
      </c>
    </row>
    <row r="2357" spans="1:3" customFormat="1" ht="15">
      <c r="A2357" s="88" t="str">
        <f>INDEX(Table2[NAMA BARANG],MATCH(ROW()-1,Table2[//]))</f>
        <v>Zipper Data envelope DE F4 (1) lama</v>
      </c>
      <c r="B2357" s="89">
        <f>INDEX(Table2[TT],MATCH(ROW()-1,Table2[//]))</f>
        <v>1</v>
      </c>
      <c r="C2357" s="90" t="str">
        <f>INDEX(Table2[KET],MATCH(ROW()-1,Table2[//]))</f>
        <v>48 ls</v>
      </c>
    </row>
    <row r="2358" spans="1:3" customFormat="1" ht="15">
      <c r="A2358" s="88" t="str">
        <f>INDEX(Table2[NAMA BARANG],MATCH(ROW()-1,Table2[//]))</f>
        <v>Zipper Data envelope DE F4 (1) lama</v>
      </c>
      <c r="B2358" s="89">
        <f>INDEX(Table2[TT],MATCH(ROW()-1,Table2[//]))</f>
        <v>1</v>
      </c>
      <c r="C2358" s="90" t="str">
        <f>INDEX(Table2[KET],MATCH(ROW()-1,Table2[//]))</f>
        <v>48 ls</v>
      </c>
    </row>
    <row r="2359" spans="1:3" customFormat="1" ht="15">
      <c r="A2359" s="88" t="str">
        <f>INDEX(Table2[NAMA BARANG],MATCH(ROW()-1,Table2[//]))</f>
        <v>Zipper Data envelope DE F4 (1) lama</v>
      </c>
      <c r="B2359" s="89">
        <f>INDEX(Table2[TT],MATCH(ROW()-1,Table2[//]))</f>
        <v>1</v>
      </c>
      <c r="C2359" s="90" t="str">
        <f>INDEX(Table2[KET],MATCH(ROW()-1,Table2[//]))</f>
        <v>48 ls</v>
      </c>
    </row>
    <row r="2360" spans="1:3" customFormat="1" ht="15">
      <c r="A2360" s="88" t="str">
        <f>INDEX(Table2[NAMA BARANG],MATCH(ROW()-1,Table2[//]))</f>
        <v>Zipper Data envelope DE F4 (1) lama</v>
      </c>
      <c r="B2360" s="89">
        <f>INDEX(Table2[TT],MATCH(ROW()-1,Table2[//]))</f>
        <v>1</v>
      </c>
      <c r="C2360" s="90" t="str">
        <f>INDEX(Table2[KET],MATCH(ROW()-1,Table2[//]))</f>
        <v>48 ls</v>
      </c>
    </row>
    <row r="2361" spans="1:3" customFormat="1" ht="15">
      <c r="A2361" s="88" t="str">
        <f>INDEX(Table2[NAMA BARANG],MATCH(ROW()-1,Table2[//]))</f>
        <v>Zipper Data envelope DE F4 (1) lama</v>
      </c>
      <c r="B2361" s="89">
        <f>INDEX(Table2[TT],MATCH(ROW()-1,Table2[//]))</f>
        <v>1</v>
      </c>
      <c r="C2361" s="90" t="str">
        <f>INDEX(Table2[KET],MATCH(ROW()-1,Table2[//]))</f>
        <v>48 ls</v>
      </c>
    </row>
    <row r="2362" spans="1:3" customFormat="1" ht="15"/>
    <row r="2363" spans="1:3" customFormat="1" ht="15"/>
    <row r="2364" spans="1:3" customFormat="1" ht="15"/>
    <row r="2365" spans="1:3" customFormat="1" ht="15"/>
    <row r="2366" spans="1:3" customFormat="1" ht="15"/>
    <row r="2367" spans="1:3" customFormat="1" ht="15"/>
    <row r="2368" spans="1:3" customFormat="1" ht="15"/>
    <row r="2369" customFormat="1" ht="15"/>
    <row r="2370" customFormat="1" ht="15"/>
    <row r="2371" customFormat="1" ht="15"/>
    <row r="2372" customFormat="1" ht="15"/>
    <row r="2373" customFormat="1" ht="15"/>
    <row r="2374" customFormat="1" ht="15"/>
    <row r="2375" customFormat="1" ht="15"/>
    <row r="2376" customFormat="1" ht="15"/>
    <row r="2377" customFormat="1" ht="15"/>
    <row r="2378" customFormat="1" ht="15"/>
  </sheetData>
  <conditionalFormatting sqref="C1:C2361 C2379:C1048576">
    <cfRule type="cellIs" dxfId="3" priority="2" operator="equal">
      <formula>"""0"""</formula>
    </cfRule>
  </conditionalFormatting>
  <conditionalFormatting sqref="C2:C2361">
    <cfRule type="cellIs" dxfId="2" priority="1" operator="lessThan">
      <formula>1</formula>
    </cfRule>
  </conditionalFormatting>
  <pageMargins left="0.7" right="0.7" top="0.75" bottom="0.75" header="0.3" footer="0.3"/>
  <pageSetup orientation="portrait" horizontalDpi="0" verticalDpi="0" r:id="rId1"/>
  <cellWatches>
    <cellWatch r="A13"/>
  </cellWatche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MASUK</vt:lpstr>
      <vt:lpstr>KELUAR</vt:lpstr>
      <vt:lpstr>1</vt:lpstr>
      <vt:lpstr>2</vt:lpstr>
      <vt:lpstr>Sheet1</vt:lpstr>
      <vt:lpstr>print1</vt:lpstr>
      <vt:lpstr>print2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cp:lastPrinted>2022-06-06T03:49:33Z</cp:lastPrinted>
  <dcterms:created xsi:type="dcterms:W3CDTF">2022-04-02T06:23:03Z</dcterms:created>
  <dcterms:modified xsi:type="dcterms:W3CDTF">2022-06-26T18:04:39Z</dcterms:modified>
</cp:coreProperties>
</file>